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5180" windowHeight="7815"/>
  </bookViews>
  <sheets>
    <sheet name="Instructions and Input" sheetId="2" r:id="rId1"/>
    <sheet name="Calculated Results" sheetId="1" r:id="rId2"/>
    <sheet name="Sheet3" sheetId="3" state="hidden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2" i="1"/>
  <c r="C11"/>
  <c r="I11"/>
  <c r="C10"/>
  <c r="P14"/>
  <c r="P15"/>
  <c r="B106" i="3"/>
  <c r="L1055"/>
  <c r="L1056"/>
  <c r="L1122"/>
  <c r="M1122"/>
  <c r="M1155"/>
  <c r="N1122"/>
  <c r="N1155"/>
  <c r="M1055"/>
  <c r="B107"/>
  <c r="L1057"/>
  <c r="B108"/>
  <c r="B109" s="1"/>
  <c r="L755"/>
  <c r="M755"/>
  <c r="M757"/>
  <c r="O823"/>
  <c r="O856"/>
  <c r="L758"/>
  <c r="M759"/>
  <c r="O825"/>
  <c r="L760"/>
  <c r="M761"/>
  <c r="O827"/>
  <c r="L762"/>
  <c r="M763"/>
  <c r="O829"/>
  <c r="L764"/>
  <c r="O821"/>
  <c r="O854"/>
  <c r="C5" i="1"/>
  <c r="C6" i="3"/>
  <c r="C7"/>
  <c r="C73"/>
  <c r="C106"/>
  <c r="D6"/>
  <c r="D7"/>
  <c r="D73"/>
  <c r="D106"/>
  <c r="E6"/>
  <c r="E7"/>
  <c r="E73"/>
  <c r="E106"/>
  <c r="F6"/>
  <c r="F7"/>
  <c r="F73"/>
  <c r="F106"/>
  <c r="G6"/>
  <c r="G7"/>
  <c r="G73"/>
  <c r="G106"/>
  <c r="H6"/>
  <c r="H7"/>
  <c r="H73"/>
  <c r="H106"/>
  <c r="I6"/>
  <c r="I7"/>
  <c r="I73"/>
  <c r="I106"/>
  <c r="J6"/>
  <c r="J7"/>
  <c r="J73"/>
  <c r="J106"/>
  <c r="L6"/>
  <c r="L7"/>
  <c r="L73"/>
  <c r="L106"/>
  <c r="M6"/>
  <c r="M7"/>
  <c r="O73"/>
  <c r="O106"/>
  <c r="C8"/>
  <c r="C74"/>
  <c r="C107"/>
  <c r="D8"/>
  <c r="D74"/>
  <c r="D107"/>
  <c r="E8"/>
  <c r="E74"/>
  <c r="E107"/>
  <c r="F8"/>
  <c r="F74"/>
  <c r="F107"/>
  <c r="G8"/>
  <c r="G74"/>
  <c r="G107"/>
  <c r="H8"/>
  <c r="H74"/>
  <c r="H107"/>
  <c r="I8"/>
  <c r="I74"/>
  <c r="I107"/>
  <c r="J8"/>
  <c r="J74"/>
  <c r="J107"/>
  <c r="L8"/>
  <c r="L74"/>
  <c r="L107"/>
  <c r="M8"/>
  <c r="O74"/>
  <c r="O107"/>
  <c r="C9"/>
  <c r="C75"/>
  <c r="C108"/>
  <c r="D9"/>
  <c r="D75"/>
  <c r="D108"/>
  <c r="E9"/>
  <c r="E75"/>
  <c r="E108"/>
  <c r="F9"/>
  <c r="F75"/>
  <c r="F108"/>
  <c r="G9"/>
  <c r="G75"/>
  <c r="G108"/>
  <c r="H9"/>
  <c r="H75"/>
  <c r="H108"/>
  <c r="I9"/>
  <c r="I75"/>
  <c r="I108"/>
  <c r="J9"/>
  <c r="J75"/>
  <c r="J108"/>
  <c r="L9"/>
  <c r="L75"/>
  <c r="L108"/>
  <c r="M75"/>
  <c r="M108"/>
  <c r="N75"/>
  <c r="N108"/>
  <c r="M9"/>
  <c r="O75"/>
  <c r="O108"/>
  <c r="C72"/>
  <c r="C105"/>
  <c r="D72"/>
  <c r="D105"/>
  <c r="E72"/>
  <c r="E105"/>
  <c r="F72"/>
  <c r="F105"/>
  <c r="G72"/>
  <c r="G105"/>
  <c r="H72"/>
  <c r="H105"/>
  <c r="I72"/>
  <c r="I105"/>
  <c r="J72"/>
  <c r="J105"/>
  <c r="L72"/>
  <c r="L105"/>
  <c r="M72"/>
  <c r="M105"/>
  <c r="N72"/>
  <c r="N105"/>
  <c r="O72"/>
  <c r="O105"/>
  <c r="L905"/>
  <c r="L906"/>
  <c r="L972"/>
  <c r="L1005"/>
  <c r="M905"/>
  <c r="M906"/>
  <c r="O972"/>
  <c r="O1005"/>
  <c r="L907"/>
  <c r="L973"/>
  <c r="L1006"/>
  <c r="L971"/>
  <c r="L1004"/>
  <c r="M971"/>
  <c r="M1004"/>
  <c r="N971"/>
  <c r="N1004"/>
  <c r="O971"/>
  <c r="O1004"/>
  <c r="C8" i="1"/>
  <c r="C455" i="3"/>
  <c r="C456"/>
  <c r="C522"/>
  <c r="C555"/>
  <c r="D455"/>
  <c r="D456"/>
  <c r="D522"/>
  <c r="D555"/>
  <c r="E455"/>
  <c r="E456"/>
  <c r="E522"/>
  <c r="E555"/>
  <c r="F455"/>
  <c r="F456"/>
  <c r="F522"/>
  <c r="F555"/>
  <c r="G455"/>
  <c r="G456"/>
  <c r="G522"/>
  <c r="G555"/>
  <c r="H455"/>
  <c r="H456"/>
  <c r="H522"/>
  <c r="H555"/>
  <c r="I455"/>
  <c r="I456"/>
  <c r="I522"/>
  <c r="I555"/>
  <c r="J455"/>
  <c r="J456"/>
  <c r="J522"/>
  <c r="J555"/>
  <c r="L455"/>
  <c r="L456"/>
  <c r="M455"/>
  <c r="M456"/>
  <c r="O522"/>
  <c r="O555"/>
  <c r="D457"/>
  <c r="D523"/>
  <c r="D556"/>
  <c r="F457"/>
  <c r="F523"/>
  <c r="F556"/>
  <c r="H457"/>
  <c r="H523"/>
  <c r="H556"/>
  <c r="J457"/>
  <c r="J523"/>
  <c r="J556"/>
  <c r="M457"/>
  <c r="O523"/>
  <c r="O556"/>
  <c r="C458"/>
  <c r="C524"/>
  <c r="C557"/>
  <c r="D458"/>
  <c r="D524"/>
  <c r="D557"/>
  <c r="E458"/>
  <c r="E524"/>
  <c r="E557"/>
  <c r="F458"/>
  <c r="F524"/>
  <c r="F557"/>
  <c r="G458"/>
  <c r="G524"/>
  <c r="G557"/>
  <c r="H458"/>
  <c r="H524"/>
  <c r="H557"/>
  <c r="I458"/>
  <c r="I524"/>
  <c r="I557"/>
  <c r="L458"/>
  <c r="C459"/>
  <c r="C525"/>
  <c r="D459"/>
  <c r="D525"/>
  <c r="E459"/>
  <c r="E525"/>
  <c r="F459"/>
  <c r="F525"/>
  <c r="G459"/>
  <c r="G525"/>
  <c r="H459"/>
  <c r="H525"/>
  <c r="I459"/>
  <c r="I525"/>
  <c r="J459"/>
  <c r="J525"/>
  <c r="L459"/>
  <c r="L525"/>
  <c r="M525"/>
  <c r="N525"/>
  <c r="M459"/>
  <c r="O525"/>
  <c r="C460"/>
  <c r="C526"/>
  <c r="D460"/>
  <c r="D526"/>
  <c r="E460"/>
  <c r="E526"/>
  <c r="F460"/>
  <c r="F526"/>
  <c r="G460"/>
  <c r="G526"/>
  <c r="H460"/>
  <c r="H526"/>
  <c r="I460"/>
  <c r="I526"/>
  <c r="J460"/>
  <c r="J526"/>
  <c r="L460"/>
  <c r="L526"/>
  <c r="M460"/>
  <c r="O526"/>
  <c r="C461"/>
  <c r="C527"/>
  <c r="D461"/>
  <c r="D527"/>
  <c r="E461"/>
  <c r="E527"/>
  <c r="F461"/>
  <c r="F527"/>
  <c r="G461"/>
  <c r="G527"/>
  <c r="H461"/>
  <c r="H527"/>
  <c r="I461"/>
  <c r="I527"/>
  <c r="J461"/>
  <c r="J527"/>
  <c r="L461"/>
  <c r="L527"/>
  <c r="M527"/>
  <c r="N527"/>
  <c r="M461"/>
  <c r="O527"/>
  <c r="C462"/>
  <c r="C528"/>
  <c r="D462"/>
  <c r="D528"/>
  <c r="E462"/>
  <c r="E528"/>
  <c r="F462"/>
  <c r="F528"/>
  <c r="G462"/>
  <c r="G528"/>
  <c r="H462"/>
  <c r="H528"/>
  <c r="I462"/>
  <c r="I528"/>
  <c r="J462"/>
  <c r="J528"/>
  <c r="L462"/>
  <c r="L528"/>
  <c r="M462"/>
  <c r="O528"/>
  <c r="C463"/>
  <c r="C529"/>
  <c r="D463"/>
  <c r="D529"/>
  <c r="E463"/>
  <c r="E529"/>
  <c r="F463"/>
  <c r="F529"/>
  <c r="G463"/>
  <c r="G529"/>
  <c r="H463"/>
  <c r="H529"/>
  <c r="I463"/>
  <c r="I529"/>
  <c r="J463"/>
  <c r="J529"/>
  <c r="L463"/>
  <c r="L529"/>
  <c r="M529"/>
  <c r="N529"/>
  <c r="M463"/>
  <c r="O529"/>
  <c r="C464"/>
  <c r="C530"/>
  <c r="D464"/>
  <c r="D530"/>
  <c r="E464"/>
  <c r="E530"/>
  <c r="F464"/>
  <c r="F530"/>
  <c r="G464"/>
  <c r="G530"/>
  <c r="H464"/>
  <c r="H530"/>
  <c r="I464"/>
  <c r="I530"/>
  <c r="J464"/>
  <c r="J530"/>
  <c r="L464"/>
  <c r="L530"/>
  <c r="M464"/>
  <c r="O530"/>
  <c r="C465"/>
  <c r="C531"/>
  <c r="D465"/>
  <c r="D531"/>
  <c r="E465"/>
  <c r="E531"/>
  <c r="F465"/>
  <c r="F531"/>
  <c r="G465"/>
  <c r="G531"/>
  <c r="H465"/>
  <c r="H531"/>
  <c r="I465"/>
  <c r="I531"/>
  <c r="J465"/>
  <c r="J531"/>
  <c r="L465"/>
  <c r="L531"/>
  <c r="M531"/>
  <c r="N531"/>
  <c r="M465"/>
  <c r="O531"/>
  <c r="C466"/>
  <c r="C532"/>
  <c r="D466"/>
  <c r="D532"/>
  <c r="E466"/>
  <c r="E532"/>
  <c r="F466"/>
  <c r="F532"/>
  <c r="G466"/>
  <c r="G532"/>
  <c r="H466"/>
  <c r="H532"/>
  <c r="I466"/>
  <c r="I532"/>
  <c r="J466"/>
  <c r="J532"/>
  <c r="L466"/>
  <c r="L532"/>
  <c r="M466"/>
  <c r="O532"/>
  <c r="C467"/>
  <c r="C533"/>
  <c r="D467"/>
  <c r="D533"/>
  <c r="E467"/>
  <c r="E533"/>
  <c r="F467"/>
  <c r="F533"/>
  <c r="G467"/>
  <c r="G533"/>
  <c r="H467"/>
  <c r="H533"/>
  <c r="I467"/>
  <c r="I533"/>
  <c r="J467"/>
  <c r="J533"/>
  <c r="L467"/>
  <c r="L533"/>
  <c r="M533"/>
  <c r="N533"/>
  <c r="M467"/>
  <c r="O533"/>
  <c r="C468"/>
  <c r="C534"/>
  <c r="D468"/>
  <c r="D534"/>
  <c r="E468"/>
  <c r="E534"/>
  <c r="F468"/>
  <c r="F534"/>
  <c r="G468"/>
  <c r="G534"/>
  <c r="H468"/>
  <c r="H534"/>
  <c r="I468"/>
  <c r="I534"/>
  <c r="J468"/>
  <c r="J534"/>
  <c r="L468"/>
  <c r="L534"/>
  <c r="M468"/>
  <c r="O534"/>
  <c r="C469"/>
  <c r="C535"/>
  <c r="D469"/>
  <c r="D535"/>
  <c r="E469"/>
  <c r="E535"/>
  <c r="F469"/>
  <c r="F535"/>
  <c r="G469"/>
  <c r="G535"/>
  <c r="H469"/>
  <c r="H535"/>
  <c r="I469"/>
  <c r="I535"/>
  <c r="J469"/>
  <c r="J535"/>
  <c r="L469"/>
  <c r="L535"/>
  <c r="M535"/>
  <c r="N535"/>
  <c r="M469"/>
  <c r="O535"/>
  <c r="C470"/>
  <c r="C536"/>
  <c r="D470"/>
  <c r="D536"/>
  <c r="E470"/>
  <c r="E536"/>
  <c r="F470"/>
  <c r="F536"/>
  <c r="G470"/>
  <c r="G536"/>
  <c r="H470"/>
  <c r="H536"/>
  <c r="I470"/>
  <c r="I536"/>
  <c r="J470"/>
  <c r="J536"/>
  <c r="L470"/>
  <c r="L536"/>
  <c r="M470"/>
  <c r="O536"/>
  <c r="C471"/>
  <c r="C537"/>
  <c r="D471"/>
  <c r="D537"/>
  <c r="E471"/>
  <c r="E537"/>
  <c r="F471"/>
  <c r="F537"/>
  <c r="G471"/>
  <c r="G537"/>
  <c r="H471"/>
  <c r="H537"/>
  <c r="I471"/>
  <c r="I537"/>
  <c r="J471"/>
  <c r="J537"/>
  <c r="L471"/>
  <c r="L537"/>
  <c r="M537"/>
  <c r="N537"/>
  <c r="M471"/>
  <c r="O537"/>
  <c r="C472"/>
  <c r="C538"/>
  <c r="D472"/>
  <c r="D538"/>
  <c r="E472"/>
  <c r="E538"/>
  <c r="F472"/>
  <c r="F538"/>
  <c r="G472"/>
  <c r="G538"/>
  <c r="H472"/>
  <c r="H538"/>
  <c r="I472"/>
  <c r="I538"/>
  <c r="J472"/>
  <c r="J538"/>
  <c r="L472"/>
  <c r="L538"/>
  <c r="M472"/>
  <c r="O538"/>
  <c r="C521"/>
  <c r="C554"/>
  <c r="Q554"/>
  <c r="D521"/>
  <c r="D554"/>
  <c r="E521"/>
  <c r="E554"/>
  <c r="F521"/>
  <c r="F554"/>
  <c r="G521"/>
  <c r="G554"/>
  <c r="H521"/>
  <c r="H554"/>
  <c r="I521"/>
  <c r="I554"/>
  <c r="J521"/>
  <c r="J554"/>
  <c r="L521"/>
  <c r="L554"/>
  <c r="M521"/>
  <c r="M554"/>
  <c r="N521"/>
  <c r="N554"/>
  <c r="O521"/>
  <c r="O554"/>
  <c r="C9" i="1"/>
  <c r="C605" i="3"/>
  <c r="C606"/>
  <c r="C672"/>
  <c r="C705"/>
  <c r="D605"/>
  <c r="D606"/>
  <c r="D672"/>
  <c r="D705"/>
  <c r="E605"/>
  <c r="E606"/>
  <c r="E672"/>
  <c r="E705"/>
  <c r="F605"/>
  <c r="F606"/>
  <c r="F672"/>
  <c r="F705"/>
  <c r="G605"/>
  <c r="G606"/>
  <c r="G672"/>
  <c r="G705"/>
  <c r="H605"/>
  <c r="H606"/>
  <c r="H672"/>
  <c r="H705"/>
  <c r="I605"/>
  <c r="I606"/>
  <c r="I672"/>
  <c r="I705"/>
  <c r="J605"/>
  <c r="J606"/>
  <c r="J672"/>
  <c r="J705"/>
  <c r="L605"/>
  <c r="L606"/>
  <c r="L672"/>
  <c r="L705"/>
  <c r="M605"/>
  <c r="M606"/>
  <c r="O672"/>
  <c r="O705"/>
  <c r="C607"/>
  <c r="C673"/>
  <c r="C706"/>
  <c r="D607"/>
  <c r="D673"/>
  <c r="D706"/>
  <c r="E607"/>
  <c r="E673"/>
  <c r="E706"/>
  <c r="F607"/>
  <c r="F673"/>
  <c r="F706"/>
  <c r="G607"/>
  <c r="G673"/>
  <c r="G706"/>
  <c r="H607"/>
  <c r="H673"/>
  <c r="H706"/>
  <c r="I607"/>
  <c r="I673"/>
  <c r="I706"/>
  <c r="J607"/>
  <c r="J673"/>
  <c r="J706"/>
  <c r="L607"/>
  <c r="L673"/>
  <c r="L706"/>
  <c r="M607"/>
  <c r="O673"/>
  <c r="O706"/>
  <c r="C608"/>
  <c r="C674"/>
  <c r="C707"/>
  <c r="D608"/>
  <c r="D674"/>
  <c r="D707"/>
  <c r="E608"/>
  <c r="E674"/>
  <c r="E707"/>
  <c r="F608"/>
  <c r="F674"/>
  <c r="F707"/>
  <c r="G608"/>
  <c r="G674"/>
  <c r="G707"/>
  <c r="H608"/>
  <c r="H674"/>
  <c r="H707"/>
  <c r="I608"/>
  <c r="I674"/>
  <c r="I707"/>
  <c r="J608"/>
  <c r="J674"/>
  <c r="J707"/>
  <c r="L608"/>
  <c r="L674"/>
  <c r="L707"/>
  <c r="M674"/>
  <c r="M707"/>
  <c r="N674"/>
  <c r="N707"/>
  <c r="M608"/>
  <c r="O674"/>
  <c r="O707"/>
  <c r="C609"/>
  <c r="C675"/>
  <c r="D609"/>
  <c r="D675"/>
  <c r="E609"/>
  <c r="E675"/>
  <c r="F609"/>
  <c r="F675"/>
  <c r="G609"/>
  <c r="G675"/>
  <c r="H609"/>
  <c r="H675"/>
  <c r="I609"/>
  <c r="I675"/>
  <c r="J609"/>
  <c r="J675"/>
  <c r="L609"/>
  <c r="L675"/>
  <c r="M609"/>
  <c r="O675"/>
  <c r="C610"/>
  <c r="C676"/>
  <c r="D610"/>
  <c r="D676"/>
  <c r="E610"/>
  <c r="E676"/>
  <c r="F610"/>
  <c r="F676"/>
  <c r="G610"/>
  <c r="G676"/>
  <c r="H610"/>
  <c r="H676"/>
  <c r="I610"/>
  <c r="I676"/>
  <c r="J610"/>
  <c r="J676"/>
  <c r="L610"/>
  <c r="L676"/>
  <c r="M676"/>
  <c r="N676"/>
  <c r="M610"/>
  <c r="O676"/>
  <c r="C611"/>
  <c r="C677"/>
  <c r="D611"/>
  <c r="D677"/>
  <c r="E611"/>
  <c r="E677"/>
  <c r="F611"/>
  <c r="F677"/>
  <c r="G611"/>
  <c r="G677"/>
  <c r="H611"/>
  <c r="H677"/>
  <c r="I611"/>
  <c r="I677"/>
  <c r="J611"/>
  <c r="J677"/>
  <c r="L611"/>
  <c r="L677"/>
  <c r="M611"/>
  <c r="O677"/>
  <c r="C612"/>
  <c r="C678"/>
  <c r="D612"/>
  <c r="D678"/>
  <c r="E612"/>
  <c r="E678"/>
  <c r="F612"/>
  <c r="F678"/>
  <c r="G612"/>
  <c r="G678"/>
  <c r="H612"/>
  <c r="H678"/>
  <c r="I612"/>
  <c r="I678"/>
  <c r="J612"/>
  <c r="J678"/>
  <c r="L612"/>
  <c r="L678"/>
  <c r="M678"/>
  <c r="N678"/>
  <c r="M612"/>
  <c r="O678"/>
  <c r="C613"/>
  <c r="C679"/>
  <c r="D613"/>
  <c r="D679"/>
  <c r="E613"/>
  <c r="E679"/>
  <c r="F613"/>
  <c r="F679"/>
  <c r="G613"/>
  <c r="G679"/>
  <c r="H613"/>
  <c r="H679"/>
  <c r="I613"/>
  <c r="I679"/>
  <c r="J613"/>
  <c r="J679"/>
  <c r="L613"/>
  <c r="L679"/>
  <c r="M613"/>
  <c r="O679"/>
  <c r="C614"/>
  <c r="C680"/>
  <c r="D614"/>
  <c r="D680"/>
  <c r="E614"/>
  <c r="E680"/>
  <c r="F614"/>
  <c r="F680"/>
  <c r="G614"/>
  <c r="G680"/>
  <c r="H614"/>
  <c r="H680"/>
  <c r="I614"/>
  <c r="I680"/>
  <c r="J614"/>
  <c r="J680"/>
  <c r="L614"/>
  <c r="L680"/>
  <c r="M680"/>
  <c r="N680"/>
  <c r="M614"/>
  <c r="O680"/>
  <c r="C615"/>
  <c r="C681"/>
  <c r="D615"/>
  <c r="D681"/>
  <c r="E615"/>
  <c r="E681"/>
  <c r="F615"/>
  <c r="F681"/>
  <c r="G615"/>
  <c r="G681"/>
  <c r="H615"/>
  <c r="H681"/>
  <c r="I615"/>
  <c r="I681"/>
  <c r="J615"/>
  <c r="J681"/>
  <c r="L615"/>
  <c r="L681"/>
  <c r="M615"/>
  <c r="O681"/>
  <c r="C616"/>
  <c r="C682"/>
  <c r="D616"/>
  <c r="D682"/>
  <c r="E616"/>
  <c r="E682"/>
  <c r="F616"/>
  <c r="F682"/>
  <c r="G616"/>
  <c r="G682"/>
  <c r="H616"/>
  <c r="H682"/>
  <c r="I616"/>
  <c r="I682"/>
  <c r="J616"/>
  <c r="J682"/>
  <c r="L616"/>
  <c r="L682"/>
  <c r="M682"/>
  <c r="N682"/>
  <c r="M616"/>
  <c r="O682"/>
  <c r="C617"/>
  <c r="C683"/>
  <c r="D617"/>
  <c r="D683"/>
  <c r="E617"/>
  <c r="E683"/>
  <c r="F617"/>
  <c r="F683"/>
  <c r="G617"/>
  <c r="G683"/>
  <c r="H617"/>
  <c r="H683"/>
  <c r="I617"/>
  <c r="I683"/>
  <c r="J617"/>
  <c r="J683"/>
  <c r="L617"/>
  <c r="L683"/>
  <c r="M617"/>
  <c r="O683"/>
  <c r="C618"/>
  <c r="C684"/>
  <c r="D618"/>
  <c r="D684"/>
  <c r="E618"/>
  <c r="E684"/>
  <c r="F618"/>
  <c r="F684"/>
  <c r="G618"/>
  <c r="G684"/>
  <c r="H618"/>
  <c r="H684"/>
  <c r="I618"/>
  <c r="I684"/>
  <c r="J618"/>
  <c r="J684"/>
  <c r="L618"/>
  <c r="L684"/>
  <c r="M684"/>
  <c r="N684"/>
  <c r="M618"/>
  <c r="O684"/>
  <c r="C619"/>
  <c r="C685"/>
  <c r="D619"/>
  <c r="D685"/>
  <c r="E619"/>
  <c r="E685"/>
  <c r="F619"/>
  <c r="F685"/>
  <c r="G619"/>
  <c r="G685"/>
  <c r="H619"/>
  <c r="H685"/>
  <c r="I619"/>
  <c r="I685"/>
  <c r="J619"/>
  <c r="J685"/>
  <c r="L619"/>
  <c r="L685"/>
  <c r="M619"/>
  <c r="O685"/>
  <c r="C620"/>
  <c r="C686"/>
  <c r="D620"/>
  <c r="D686"/>
  <c r="E620"/>
  <c r="E686"/>
  <c r="F620"/>
  <c r="F686"/>
  <c r="G620"/>
  <c r="G686"/>
  <c r="H620"/>
  <c r="H686"/>
  <c r="I620"/>
  <c r="I686"/>
  <c r="J620"/>
  <c r="J686"/>
  <c r="L620"/>
  <c r="L686"/>
  <c r="M686"/>
  <c r="N686"/>
  <c r="M620"/>
  <c r="O686"/>
  <c r="C621"/>
  <c r="C687"/>
  <c r="D621"/>
  <c r="D687"/>
  <c r="E621"/>
  <c r="E687"/>
  <c r="F621"/>
  <c r="F687"/>
  <c r="G621"/>
  <c r="G687"/>
  <c r="H621"/>
  <c r="H687"/>
  <c r="I621"/>
  <c r="I687"/>
  <c r="J621"/>
  <c r="J687"/>
  <c r="L621"/>
  <c r="L687"/>
  <c r="M621"/>
  <c r="O687"/>
  <c r="C622"/>
  <c r="C688"/>
  <c r="D622"/>
  <c r="D688"/>
  <c r="E622"/>
  <c r="E688"/>
  <c r="F622"/>
  <c r="F688"/>
  <c r="G622"/>
  <c r="G688"/>
  <c r="H622"/>
  <c r="H688"/>
  <c r="I622"/>
  <c r="I688"/>
  <c r="J622"/>
  <c r="J688"/>
  <c r="L622"/>
  <c r="L688"/>
  <c r="M688"/>
  <c r="N688"/>
  <c r="M622"/>
  <c r="O688"/>
  <c r="C671"/>
  <c r="C704"/>
  <c r="D671"/>
  <c r="D704"/>
  <c r="E671"/>
  <c r="E704"/>
  <c r="F671"/>
  <c r="F704"/>
  <c r="G671"/>
  <c r="G704"/>
  <c r="H671"/>
  <c r="H704"/>
  <c r="I671"/>
  <c r="I704"/>
  <c r="J671"/>
  <c r="J704"/>
  <c r="L671"/>
  <c r="L704"/>
  <c r="M671"/>
  <c r="M704"/>
  <c r="N671"/>
  <c r="N704"/>
  <c r="O671"/>
  <c r="O704"/>
  <c r="Q704"/>
  <c r="C6" i="1"/>
  <c r="C155" i="3"/>
  <c r="D155"/>
  <c r="E155"/>
  <c r="F155"/>
  <c r="G155"/>
  <c r="H155"/>
  <c r="I155"/>
  <c r="J155"/>
  <c r="L155"/>
  <c r="M155"/>
  <c r="D157"/>
  <c r="D223"/>
  <c r="D256"/>
  <c r="H157"/>
  <c r="H223"/>
  <c r="H256"/>
  <c r="M157"/>
  <c r="O223"/>
  <c r="O256"/>
  <c r="C158"/>
  <c r="C224"/>
  <c r="C257"/>
  <c r="G158"/>
  <c r="G224"/>
  <c r="G257"/>
  <c r="L158"/>
  <c r="F159"/>
  <c r="F225"/>
  <c r="J159"/>
  <c r="J225"/>
  <c r="E160"/>
  <c r="E226"/>
  <c r="I160"/>
  <c r="I226"/>
  <c r="D161"/>
  <c r="D227"/>
  <c r="H161"/>
  <c r="H227"/>
  <c r="M161"/>
  <c r="O227"/>
  <c r="C162"/>
  <c r="C228"/>
  <c r="E162"/>
  <c r="E228"/>
  <c r="G162"/>
  <c r="G228"/>
  <c r="I162"/>
  <c r="I228"/>
  <c r="L162"/>
  <c r="L228"/>
  <c r="D163"/>
  <c r="D229"/>
  <c r="F163"/>
  <c r="F229"/>
  <c r="H163"/>
  <c r="H229"/>
  <c r="J163"/>
  <c r="J229"/>
  <c r="M163"/>
  <c r="O229"/>
  <c r="C164"/>
  <c r="C230"/>
  <c r="E164"/>
  <c r="E230"/>
  <c r="G164"/>
  <c r="G230"/>
  <c r="I164"/>
  <c r="I230"/>
  <c r="L164"/>
  <c r="L230"/>
  <c r="C165"/>
  <c r="C231"/>
  <c r="D165"/>
  <c r="D231"/>
  <c r="E165"/>
  <c r="E231"/>
  <c r="F165"/>
  <c r="F231"/>
  <c r="G165"/>
  <c r="G231"/>
  <c r="H165"/>
  <c r="H231"/>
  <c r="I165"/>
  <c r="I231"/>
  <c r="J165"/>
  <c r="J231"/>
  <c r="L165"/>
  <c r="L231"/>
  <c r="M231"/>
  <c r="N231"/>
  <c r="M165"/>
  <c r="O231"/>
  <c r="C166"/>
  <c r="C232"/>
  <c r="D166"/>
  <c r="D232"/>
  <c r="E166"/>
  <c r="E232"/>
  <c r="F166"/>
  <c r="F232"/>
  <c r="G166"/>
  <c r="G232"/>
  <c r="H166"/>
  <c r="H232"/>
  <c r="I166"/>
  <c r="I232"/>
  <c r="J166"/>
  <c r="J232"/>
  <c r="L166"/>
  <c r="L232"/>
  <c r="M166"/>
  <c r="O232"/>
  <c r="C167"/>
  <c r="C233"/>
  <c r="D167"/>
  <c r="D233"/>
  <c r="E167"/>
  <c r="E233"/>
  <c r="F167"/>
  <c r="F233"/>
  <c r="G167"/>
  <c r="G233"/>
  <c r="H167"/>
  <c r="H233"/>
  <c r="I167"/>
  <c r="I233"/>
  <c r="J167"/>
  <c r="J233"/>
  <c r="L167"/>
  <c r="L233"/>
  <c r="M233"/>
  <c r="N233"/>
  <c r="M167"/>
  <c r="O233"/>
  <c r="C168"/>
  <c r="C234"/>
  <c r="D168"/>
  <c r="D234"/>
  <c r="E168"/>
  <c r="E234"/>
  <c r="F168"/>
  <c r="F234"/>
  <c r="G168"/>
  <c r="G234"/>
  <c r="H168"/>
  <c r="H234"/>
  <c r="I168"/>
  <c r="I234"/>
  <c r="J168"/>
  <c r="J234"/>
  <c r="L168"/>
  <c r="L234"/>
  <c r="M168"/>
  <c r="O234"/>
  <c r="C169"/>
  <c r="C235"/>
  <c r="D169"/>
  <c r="D235"/>
  <c r="E169"/>
  <c r="E235"/>
  <c r="F169"/>
  <c r="F235"/>
  <c r="G169"/>
  <c r="G235"/>
  <c r="H169"/>
  <c r="H235"/>
  <c r="I169"/>
  <c r="I235"/>
  <c r="J169"/>
  <c r="J235"/>
  <c r="L169"/>
  <c r="L235"/>
  <c r="M235"/>
  <c r="N235"/>
  <c r="M169"/>
  <c r="O235"/>
  <c r="C170"/>
  <c r="C236"/>
  <c r="D170"/>
  <c r="D236"/>
  <c r="E170"/>
  <c r="E236"/>
  <c r="F170"/>
  <c r="F236"/>
  <c r="G170"/>
  <c r="G236"/>
  <c r="H170"/>
  <c r="H236"/>
  <c r="I170"/>
  <c r="I236"/>
  <c r="J170"/>
  <c r="J236"/>
  <c r="L170"/>
  <c r="L236"/>
  <c r="M170"/>
  <c r="O236"/>
  <c r="C171"/>
  <c r="C237"/>
  <c r="D171"/>
  <c r="D237"/>
  <c r="E171"/>
  <c r="E237"/>
  <c r="F171"/>
  <c r="F237"/>
  <c r="G171"/>
  <c r="G237"/>
  <c r="H171"/>
  <c r="H237"/>
  <c r="I171"/>
  <c r="I237"/>
  <c r="J171"/>
  <c r="J237"/>
  <c r="L171"/>
  <c r="L237"/>
  <c r="M237"/>
  <c r="N237"/>
  <c r="M171"/>
  <c r="O237"/>
  <c r="C172"/>
  <c r="C238"/>
  <c r="D172"/>
  <c r="D238"/>
  <c r="E172"/>
  <c r="E238"/>
  <c r="F172"/>
  <c r="F238"/>
  <c r="G172"/>
  <c r="G238"/>
  <c r="H172"/>
  <c r="H238"/>
  <c r="I172"/>
  <c r="I238"/>
  <c r="J172"/>
  <c r="J238"/>
  <c r="L172"/>
  <c r="L238"/>
  <c r="M172"/>
  <c r="O238"/>
  <c r="C173"/>
  <c r="C239"/>
  <c r="D173"/>
  <c r="D239"/>
  <c r="E173"/>
  <c r="E239"/>
  <c r="F173"/>
  <c r="F239"/>
  <c r="G173"/>
  <c r="G239"/>
  <c r="H173"/>
  <c r="H239"/>
  <c r="I173"/>
  <c r="I239"/>
  <c r="J173"/>
  <c r="J239"/>
  <c r="L173"/>
  <c r="L239"/>
  <c r="M239"/>
  <c r="N239"/>
  <c r="M173"/>
  <c r="O239"/>
  <c r="C174"/>
  <c r="C240"/>
  <c r="D174"/>
  <c r="D240"/>
  <c r="E174"/>
  <c r="E240"/>
  <c r="F174"/>
  <c r="F240"/>
  <c r="G174"/>
  <c r="G240"/>
  <c r="H174"/>
  <c r="H240"/>
  <c r="I174"/>
  <c r="I240"/>
  <c r="J174"/>
  <c r="J240"/>
  <c r="L174"/>
  <c r="L240"/>
  <c r="M174"/>
  <c r="O240"/>
  <c r="C175"/>
  <c r="C241"/>
  <c r="D175"/>
  <c r="D241"/>
  <c r="E175"/>
  <c r="E241"/>
  <c r="F175"/>
  <c r="F241"/>
  <c r="G175"/>
  <c r="G241"/>
  <c r="H175"/>
  <c r="H241"/>
  <c r="I175"/>
  <c r="I241"/>
  <c r="J175"/>
  <c r="J241"/>
  <c r="L175"/>
  <c r="L241"/>
  <c r="M241"/>
  <c r="N241"/>
  <c r="M175"/>
  <c r="O241"/>
  <c r="C176"/>
  <c r="C242"/>
  <c r="D176"/>
  <c r="D242"/>
  <c r="E176"/>
  <c r="E242"/>
  <c r="F176"/>
  <c r="F242"/>
  <c r="G176"/>
  <c r="G242"/>
  <c r="H176"/>
  <c r="H242"/>
  <c r="I176"/>
  <c r="I242"/>
  <c r="J176"/>
  <c r="J242"/>
  <c r="L176"/>
  <c r="L242"/>
  <c r="M176"/>
  <c r="O242"/>
  <c r="C177"/>
  <c r="C243"/>
  <c r="D177"/>
  <c r="D243"/>
  <c r="E177"/>
  <c r="E243"/>
  <c r="F177"/>
  <c r="F243"/>
  <c r="G177"/>
  <c r="G243"/>
  <c r="H177"/>
  <c r="H243"/>
  <c r="I177"/>
  <c r="I243"/>
  <c r="J177"/>
  <c r="J243"/>
  <c r="L177"/>
  <c r="L243"/>
  <c r="M243"/>
  <c r="N243"/>
  <c r="M177"/>
  <c r="O243"/>
  <c r="C178"/>
  <c r="C244"/>
  <c r="D178"/>
  <c r="D244"/>
  <c r="E178"/>
  <c r="E244"/>
  <c r="F178"/>
  <c r="F244"/>
  <c r="G178"/>
  <c r="G244"/>
  <c r="H178"/>
  <c r="H244"/>
  <c r="I178"/>
  <c r="I244"/>
  <c r="J178"/>
  <c r="J244"/>
  <c r="L178"/>
  <c r="L244"/>
  <c r="M178"/>
  <c r="O244"/>
  <c r="C179"/>
  <c r="C245"/>
  <c r="D179"/>
  <c r="D245"/>
  <c r="E179"/>
  <c r="E245"/>
  <c r="F179"/>
  <c r="F245"/>
  <c r="G179"/>
  <c r="G245"/>
  <c r="H179"/>
  <c r="H245"/>
  <c r="I179"/>
  <c r="I245"/>
  <c r="J179"/>
  <c r="J245"/>
  <c r="L179"/>
  <c r="L245"/>
  <c r="M245"/>
  <c r="N245"/>
  <c r="M179"/>
  <c r="O245"/>
  <c r="C180"/>
  <c r="C246"/>
  <c r="D180"/>
  <c r="D246"/>
  <c r="E180"/>
  <c r="E246"/>
  <c r="F180"/>
  <c r="F246"/>
  <c r="G180"/>
  <c r="G246"/>
  <c r="H180"/>
  <c r="H246"/>
  <c r="I180"/>
  <c r="I246"/>
  <c r="J180"/>
  <c r="J246"/>
  <c r="L180"/>
  <c r="L246"/>
  <c r="M180"/>
  <c r="O246"/>
  <c r="C181"/>
  <c r="C247"/>
  <c r="D181"/>
  <c r="D247"/>
  <c r="E181"/>
  <c r="E247"/>
  <c r="F181"/>
  <c r="F247"/>
  <c r="G181"/>
  <c r="G247"/>
  <c r="H181"/>
  <c r="H247"/>
  <c r="I181"/>
  <c r="I247"/>
  <c r="J181"/>
  <c r="J247"/>
  <c r="L181"/>
  <c r="L247"/>
  <c r="M247"/>
  <c r="N247"/>
  <c r="M181"/>
  <c r="O247"/>
  <c r="C182"/>
  <c r="C248"/>
  <c r="D182"/>
  <c r="D248"/>
  <c r="E182"/>
  <c r="E248"/>
  <c r="F182"/>
  <c r="F248"/>
  <c r="G182"/>
  <c r="G248"/>
  <c r="H182"/>
  <c r="H248"/>
  <c r="I182"/>
  <c r="I248"/>
  <c r="J182"/>
  <c r="J248"/>
  <c r="L182"/>
  <c r="L248"/>
  <c r="M182"/>
  <c r="O248"/>
  <c r="C183"/>
  <c r="C249"/>
  <c r="D183"/>
  <c r="D249"/>
  <c r="E183"/>
  <c r="E249"/>
  <c r="F183"/>
  <c r="F249"/>
  <c r="G183"/>
  <c r="G249"/>
  <c r="H183"/>
  <c r="H249"/>
  <c r="I183"/>
  <c r="I249"/>
  <c r="J183"/>
  <c r="J249"/>
  <c r="L183"/>
  <c r="L249"/>
  <c r="M249"/>
  <c r="N249"/>
  <c r="M183"/>
  <c r="O249"/>
  <c r="C184"/>
  <c r="C250"/>
  <c r="D184"/>
  <c r="D250"/>
  <c r="E184"/>
  <c r="E250"/>
  <c r="F184"/>
  <c r="F250"/>
  <c r="G184"/>
  <c r="G250"/>
  <c r="H184"/>
  <c r="H250"/>
  <c r="I184"/>
  <c r="I250"/>
  <c r="J184"/>
  <c r="J250"/>
  <c r="L184"/>
  <c r="L250"/>
  <c r="M184"/>
  <c r="O250"/>
  <c r="C221"/>
  <c r="C254"/>
  <c r="Q254"/>
  <c r="D221"/>
  <c r="D254"/>
  <c r="E221"/>
  <c r="E254"/>
  <c r="F221"/>
  <c r="F254"/>
  <c r="G221"/>
  <c r="G254"/>
  <c r="H221"/>
  <c r="H254"/>
  <c r="I221"/>
  <c r="I254"/>
  <c r="J221"/>
  <c r="J254"/>
  <c r="L221"/>
  <c r="L254"/>
  <c r="M221"/>
  <c r="M254"/>
  <c r="N221"/>
  <c r="N254"/>
  <c r="O221"/>
  <c r="O254"/>
  <c r="C7" i="1"/>
  <c r="C305" i="3"/>
  <c r="C306"/>
  <c r="C372"/>
  <c r="C405"/>
  <c r="D305"/>
  <c r="D306"/>
  <c r="D372"/>
  <c r="D405"/>
  <c r="E305"/>
  <c r="E306"/>
  <c r="E372"/>
  <c r="E405"/>
  <c r="F305"/>
  <c r="F306"/>
  <c r="F372"/>
  <c r="F405"/>
  <c r="G305"/>
  <c r="G306"/>
  <c r="G372"/>
  <c r="G405"/>
  <c r="H305"/>
  <c r="H306"/>
  <c r="H372"/>
  <c r="H405"/>
  <c r="I305"/>
  <c r="I306"/>
  <c r="I372"/>
  <c r="I405"/>
  <c r="J305"/>
  <c r="J306"/>
  <c r="J372"/>
  <c r="J405"/>
  <c r="L305"/>
  <c r="L306"/>
  <c r="L372"/>
  <c r="L405"/>
  <c r="M305"/>
  <c r="M306"/>
  <c r="O372"/>
  <c r="O405"/>
  <c r="C307"/>
  <c r="C373"/>
  <c r="C406"/>
  <c r="D307"/>
  <c r="D373"/>
  <c r="D406"/>
  <c r="E307"/>
  <c r="E373"/>
  <c r="E406"/>
  <c r="F307"/>
  <c r="F373"/>
  <c r="F406"/>
  <c r="G307"/>
  <c r="G373"/>
  <c r="G406"/>
  <c r="H307"/>
  <c r="H373"/>
  <c r="H406"/>
  <c r="I307"/>
  <c r="I373"/>
  <c r="I406"/>
  <c r="J307"/>
  <c r="J373"/>
  <c r="J406"/>
  <c r="L307"/>
  <c r="M307"/>
  <c r="O373"/>
  <c r="O406"/>
  <c r="C308"/>
  <c r="C374"/>
  <c r="C407"/>
  <c r="D308"/>
  <c r="D374"/>
  <c r="D407"/>
  <c r="E308"/>
  <c r="E374"/>
  <c r="E407"/>
  <c r="F308"/>
  <c r="F374"/>
  <c r="F407"/>
  <c r="G308"/>
  <c r="G374"/>
  <c r="G407"/>
  <c r="H308"/>
  <c r="H374"/>
  <c r="H407"/>
  <c r="I308"/>
  <c r="I374"/>
  <c r="I407"/>
  <c r="J308"/>
  <c r="J374"/>
  <c r="J407"/>
  <c r="L308"/>
  <c r="L374"/>
  <c r="L407"/>
  <c r="M374"/>
  <c r="M407"/>
  <c r="N374"/>
  <c r="N407"/>
  <c r="M308"/>
  <c r="O374"/>
  <c r="O407"/>
  <c r="C309"/>
  <c r="C375"/>
  <c r="D309"/>
  <c r="D375"/>
  <c r="E309"/>
  <c r="E375"/>
  <c r="F309"/>
  <c r="F375"/>
  <c r="G309"/>
  <c r="G375"/>
  <c r="H309"/>
  <c r="H375"/>
  <c r="I309"/>
  <c r="I375"/>
  <c r="J309"/>
  <c r="J375"/>
  <c r="L309"/>
  <c r="M309"/>
  <c r="O375"/>
  <c r="C310"/>
  <c r="C376"/>
  <c r="D310"/>
  <c r="D376"/>
  <c r="E310"/>
  <c r="E376"/>
  <c r="F310"/>
  <c r="F376"/>
  <c r="G310"/>
  <c r="G376"/>
  <c r="H310"/>
  <c r="H376"/>
  <c r="I310"/>
  <c r="I376"/>
  <c r="J310"/>
  <c r="J376"/>
  <c r="L310"/>
  <c r="L376"/>
  <c r="M376"/>
  <c r="N376"/>
  <c r="M310"/>
  <c r="O376"/>
  <c r="C311"/>
  <c r="C377"/>
  <c r="D311"/>
  <c r="D377"/>
  <c r="E311"/>
  <c r="E377"/>
  <c r="F311"/>
  <c r="F377"/>
  <c r="G311"/>
  <c r="G377"/>
  <c r="H311"/>
  <c r="H377"/>
  <c r="I311"/>
  <c r="I377"/>
  <c r="J311"/>
  <c r="J377"/>
  <c r="L311"/>
  <c r="M311"/>
  <c r="O377"/>
  <c r="C312"/>
  <c r="C378"/>
  <c r="D312"/>
  <c r="D378"/>
  <c r="E312"/>
  <c r="E378"/>
  <c r="F312"/>
  <c r="F378"/>
  <c r="G312"/>
  <c r="G378"/>
  <c r="H312"/>
  <c r="H378"/>
  <c r="I312"/>
  <c r="I378"/>
  <c r="J312"/>
  <c r="J378"/>
  <c r="L312"/>
  <c r="L378"/>
  <c r="M378"/>
  <c r="N378"/>
  <c r="M312"/>
  <c r="O378"/>
  <c r="C313"/>
  <c r="C379"/>
  <c r="D313"/>
  <c r="D379"/>
  <c r="E313"/>
  <c r="E379"/>
  <c r="F313"/>
  <c r="F379"/>
  <c r="G313"/>
  <c r="G379"/>
  <c r="H313"/>
  <c r="H379"/>
  <c r="I313"/>
  <c r="I379"/>
  <c r="J313"/>
  <c r="J379"/>
  <c r="L313"/>
  <c r="M313"/>
  <c r="O379"/>
  <c r="C314"/>
  <c r="C380"/>
  <c r="D314"/>
  <c r="D380"/>
  <c r="E314"/>
  <c r="E380"/>
  <c r="F314"/>
  <c r="F380"/>
  <c r="G314"/>
  <c r="G380"/>
  <c r="H314"/>
  <c r="H380"/>
  <c r="I314"/>
  <c r="I380"/>
  <c r="J314"/>
  <c r="J380"/>
  <c r="L314"/>
  <c r="L380"/>
  <c r="M380"/>
  <c r="N380"/>
  <c r="M314"/>
  <c r="O380"/>
  <c r="C315"/>
  <c r="C381"/>
  <c r="D315"/>
  <c r="D381"/>
  <c r="E315"/>
  <c r="E381"/>
  <c r="F315"/>
  <c r="F381"/>
  <c r="G315"/>
  <c r="G381"/>
  <c r="H315"/>
  <c r="H381"/>
  <c r="I315"/>
  <c r="I381"/>
  <c r="J315"/>
  <c r="J381"/>
  <c r="L315"/>
  <c r="M315"/>
  <c r="O381"/>
  <c r="C316"/>
  <c r="C382"/>
  <c r="D316"/>
  <c r="D382"/>
  <c r="E316"/>
  <c r="E382"/>
  <c r="F316"/>
  <c r="F382"/>
  <c r="G316"/>
  <c r="G382"/>
  <c r="H316"/>
  <c r="H382"/>
  <c r="I316"/>
  <c r="I382"/>
  <c r="J316"/>
  <c r="J382"/>
  <c r="L316"/>
  <c r="L382"/>
  <c r="M382"/>
  <c r="N382"/>
  <c r="M316"/>
  <c r="O382"/>
  <c r="C317"/>
  <c r="C383"/>
  <c r="D317"/>
  <c r="D383"/>
  <c r="E317"/>
  <c r="E383"/>
  <c r="F317"/>
  <c r="F383"/>
  <c r="G317"/>
  <c r="G383"/>
  <c r="H317"/>
  <c r="H383"/>
  <c r="I317"/>
  <c r="I383"/>
  <c r="J317"/>
  <c r="J383"/>
  <c r="L317"/>
  <c r="L383"/>
  <c r="M383"/>
  <c r="N383"/>
  <c r="M317"/>
  <c r="O383"/>
  <c r="C318"/>
  <c r="C384"/>
  <c r="D318"/>
  <c r="D384"/>
  <c r="E318"/>
  <c r="E384"/>
  <c r="F318"/>
  <c r="F384"/>
  <c r="G318"/>
  <c r="G384"/>
  <c r="H318"/>
  <c r="H384"/>
  <c r="I318"/>
  <c r="I384"/>
  <c r="J318"/>
  <c r="J384"/>
  <c r="L318"/>
  <c r="L384"/>
  <c r="M318"/>
  <c r="O384"/>
  <c r="C319"/>
  <c r="C385"/>
  <c r="D319"/>
  <c r="D385"/>
  <c r="E319"/>
  <c r="E385"/>
  <c r="F319"/>
  <c r="F385"/>
  <c r="G319"/>
  <c r="G385"/>
  <c r="H319"/>
  <c r="H385"/>
  <c r="I319"/>
  <c r="I385"/>
  <c r="J319"/>
  <c r="J385"/>
  <c r="L319"/>
  <c r="L385"/>
  <c r="M385"/>
  <c r="N385"/>
  <c r="M319"/>
  <c r="O385"/>
  <c r="C320"/>
  <c r="C386"/>
  <c r="D320"/>
  <c r="D386"/>
  <c r="E320"/>
  <c r="E386"/>
  <c r="F320"/>
  <c r="F386"/>
  <c r="G320"/>
  <c r="G386"/>
  <c r="H320"/>
  <c r="H386"/>
  <c r="I320"/>
  <c r="I386"/>
  <c r="J320"/>
  <c r="J386"/>
  <c r="L320"/>
  <c r="L386"/>
  <c r="M320"/>
  <c r="O386"/>
  <c r="C321"/>
  <c r="C387"/>
  <c r="D321"/>
  <c r="D387"/>
  <c r="E321"/>
  <c r="E387"/>
  <c r="F321"/>
  <c r="F387"/>
  <c r="G321"/>
  <c r="G387"/>
  <c r="H321"/>
  <c r="H387"/>
  <c r="I321"/>
  <c r="I387"/>
  <c r="J321"/>
  <c r="J387"/>
  <c r="L321"/>
  <c r="L387"/>
  <c r="M387"/>
  <c r="N387"/>
  <c r="M321"/>
  <c r="O387"/>
  <c r="C322"/>
  <c r="C388"/>
  <c r="D322"/>
  <c r="D388"/>
  <c r="E322"/>
  <c r="E388"/>
  <c r="F322"/>
  <c r="F388"/>
  <c r="G322"/>
  <c r="G388"/>
  <c r="H322"/>
  <c r="H388"/>
  <c r="I322"/>
  <c r="I388"/>
  <c r="J322"/>
  <c r="J388"/>
  <c r="L322"/>
  <c r="L388"/>
  <c r="M322"/>
  <c r="O388"/>
  <c r="C323"/>
  <c r="C389"/>
  <c r="D323"/>
  <c r="D389"/>
  <c r="E323"/>
  <c r="E389"/>
  <c r="F323"/>
  <c r="F389"/>
  <c r="G323"/>
  <c r="G389"/>
  <c r="H323"/>
  <c r="H389"/>
  <c r="I323"/>
  <c r="I389"/>
  <c r="J323"/>
  <c r="J389"/>
  <c r="L323"/>
  <c r="L389"/>
  <c r="M389"/>
  <c r="N389"/>
  <c r="M323"/>
  <c r="O389"/>
  <c r="C324"/>
  <c r="C390"/>
  <c r="D324"/>
  <c r="D390"/>
  <c r="E324"/>
  <c r="E390"/>
  <c r="F324"/>
  <c r="F390"/>
  <c r="G324"/>
  <c r="G390"/>
  <c r="H324"/>
  <c r="H390"/>
  <c r="I324"/>
  <c r="I390"/>
  <c r="J324"/>
  <c r="J390"/>
  <c r="L324"/>
  <c r="L390"/>
  <c r="M324"/>
  <c r="O390"/>
  <c r="C325"/>
  <c r="C391"/>
  <c r="D325"/>
  <c r="D391"/>
  <c r="E325"/>
  <c r="E391"/>
  <c r="F325"/>
  <c r="F391"/>
  <c r="G325"/>
  <c r="G391"/>
  <c r="H325"/>
  <c r="H391"/>
  <c r="I325"/>
  <c r="I391"/>
  <c r="J325"/>
  <c r="J391"/>
  <c r="L325"/>
  <c r="L391"/>
  <c r="M391"/>
  <c r="N391"/>
  <c r="M325"/>
  <c r="O391"/>
  <c r="C326"/>
  <c r="C392"/>
  <c r="D326"/>
  <c r="D392"/>
  <c r="E326"/>
  <c r="E392"/>
  <c r="F326"/>
  <c r="F392"/>
  <c r="G326"/>
  <c r="G392"/>
  <c r="H326"/>
  <c r="H392"/>
  <c r="I326"/>
  <c r="I392"/>
  <c r="J326"/>
  <c r="J392"/>
  <c r="L326"/>
  <c r="L392"/>
  <c r="M326"/>
  <c r="O392"/>
  <c r="C327"/>
  <c r="C393"/>
  <c r="D327"/>
  <c r="D393"/>
  <c r="E327"/>
  <c r="E393"/>
  <c r="F327"/>
  <c r="F393"/>
  <c r="G327"/>
  <c r="G393"/>
  <c r="H327"/>
  <c r="H393"/>
  <c r="I327"/>
  <c r="I393"/>
  <c r="J327"/>
  <c r="J393"/>
  <c r="L327"/>
  <c r="L393"/>
  <c r="M393"/>
  <c r="N393"/>
  <c r="M327"/>
  <c r="O393"/>
  <c r="C328"/>
  <c r="C394"/>
  <c r="D328"/>
  <c r="D394"/>
  <c r="E328"/>
  <c r="E394"/>
  <c r="F328"/>
  <c r="F394"/>
  <c r="G328"/>
  <c r="G394"/>
  <c r="H328"/>
  <c r="H394"/>
  <c r="I328"/>
  <c r="I394"/>
  <c r="J328"/>
  <c r="J394"/>
  <c r="L328"/>
  <c r="L394"/>
  <c r="M328"/>
  <c r="O394"/>
  <c r="C329"/>
  <c r="C395"/>
  <c r="D329"/>
  <c r="D395"/>
  <c r="E329"/>
  <c r="E395"/>
  <c r="F329"/>
  <c r="F395"/>
  <c r="G329"/>
  <c r="G395"/>
  <c r="H329"/>
  <c r="H395"/>
  <c r="I329"/>
  <c r="I395"/>
  <c r="J329"/>
  <c r="J395"/>
  <c r="L329"/>
  <c r="L395"/>
  <c r="M395"/>
  <c r="N395"/>
  <c r="M329"/>
  <c r="O395"/>
  <c r="C330"/>
  <c r="C396"/>
  <c r="D330"/>
  <c r="D396"/>
  <c r="E330"/>
  <c r="E396"/>
  <c r="F330"/>
  <c r="F396"/>
  <c r="G330"/>
  <c r="G396"/>
  <c r="H330"/>
  <c r="H396"/>
  <c r="I330"/>
  <c r="I396"/>
  <c r="J330"/>
  <c r="J396"/>
  <c r="L330"/>
  <c r="L396"/>
  <c r="M330"/>
  <c r="O396"/>
  <c r="C331"/>
  <c r="C397"/>
  <c r="D331"/>
  <c r="D397"/>
  <c r="E331"/>
  <c r="E397"/>
  <c r="F331"/>
  <c r="F397"/>
  <c r="G331"/>
  <c r="G397"/>
  <c r="H331"/>
  <c r="H397"/>
  <c r="I331"/>
  <c r="I397"/>
  <c r="J331"/>
  <c r="J397"/>
  <c r="L331"/>
  <c r="L397"/>
  <c r="M397"/>
  <c r="N397"/>
  <c r="M331"/>
  <c r="O397"/>
  <c r="C332"/>
  <c r="C398"/>
  <c r="D332"/>
  <c r="D398"/>
  <c r="E332"/>
  <c r="E398"/>
  <c r="F332"/>
  <c r="F398"/>
  <c r="G332"/>
  <c r="G398"/>
  <c r="H332"/>
  <c r="H398"/>
  <c r="I332"/>
  <c r="I398"/>
  <c r="J332"/>
  <c r="J398"/>
  <c r="L332"/>
  <c r="L398"/>
  <c r="M332"/>
  <c r="O398"/>
  <c r="C333"/>
  <c r="C399"/>
  <c r="D333"/>
  <c r="D399"/>
  <c r="E333"/>
  <c r="E399"/>
  <c r="F333"/>
  <c r="F399"/>
  <c r="G333"/>
  <c r="G399"/>
  <c r="H333"/>
  <c r="H399"/>
  <c r="I333"/>
  <c r="I399"/>
  <c r="J333"/>
  <c r="J399"/>
  <c r="L333"/>
  <c r="L399"/>
  <c r="M399"/>
  <c r="N399"/>
  <c r="M333"/>
  <c r="O399"/>
  <c r="C334"/>
  <c r="C400"/>
  <c r="D334"/>
  <c r="D400"/>
  <c r="E334"/>
  <c r="E400"/>
  <c r="F334"/>
  <c r="F400"/>
  <c r="G334"/>
  <c r="G400"/>
  <c r="H334"/>
  <c r="H400"/>
  <c r="I334"/>
  <c r="I400"/>
  <c r="J334"/>
  <c r="J400"/>
  <c r="L334"/>
  <c r="L400"/>
  <c r="M334"/>
  <c r="O400"/>
  <c r="C371"/>
  <c r="C404"/>
  <c r="Q404"/>
  <c r="D371"/>
  <c r="D404"/>
  <c r="E371"/>
  <c r="E404"/>
  <c r="F371"/>
  <c r="F404"/>
  <c r="G371"/>
  <c r="G404"/>
  <c r="H371"/>
  <c r="H404"/>
  <c r="I371"/>
  <c r="I404"/>
  <c r="J371"/>
  <c r="J404"/>
  <c r="L371"/>
  <c r="L404"/>
  <c r="M371"/>
  <c r="M404"/>
  <c r="N371"/>
  <c r="N404"/>
  <c r="O371"/>
  <c r="O404"/>
  <c r="O10" i="1"/>
  <c r="O5"/>
  <c r="O12"/>
  <c r="O8"/>
  <c r="O9"/>
  <c r="O6"/>
  <c r="O7"/>
  <c r="B1155" i="3"/>
  <c r="B1005"/>
  <c r="B855"/>
  <c r="B705"/>
  <c r="B555"/>
  <c r="B405"/>
  <c r="B255"/>
  <c r="C1205"/>
  <c r="C1271"/>
  <c r="C1304"/>
  <c r="D1205"/>
  <c r="D1271"/>
  <c r="D1304"/>
  <c r="E1205"/>
  <c r="E1271"/>
  <c r="E1304"/>
  <c r="F1205"/>
  <c r="F1271"/>
  <c r="F1304"/>
  <c r="G1205"/>
  <c r="G1271"/>
  <c r="G1304"/>
  <c r="H1205"/>
  <c r="H1271"/>
  <c r="H1304"/>
  <c r="I1205"/>
  <c r="I1271"/>
  <c r="I1304"/>
  <c r="J1205"/>
  <c r="J1271"/>
  <c r="J1304"/>
  <c r="L1205"/>
  <c r="L1271"/>
  <c r="L1304"/>
  <c r="M1271"/>
  <c r="M1304"/>
  <c r="N1271"/>
  <c r="N1304"/>
  <c r="M1205"/>
  <c r="O1271"/>
  <c r="O1304"/>
  <c r="C1206"/>
  <c r="C1272"/>
  <c r="C1305"/>
  <c r="E1206"/>
  <c r="E1272"/>
  <c r="E1305"/>
  <c r="G1206"/>
  <c r="G1272"/>
  <c r="G1305"/>
  <c r="I1206"/>
  <c r="I1272"/>
  <c r="I1305"/>
  <c r="L1206"/>
  <c r="L1272"/>
  <c r="L1305"/>
  <c r="C1207"/>
  <c r="C1273"/>
  <c r="C1306"/>
  <c r="D1207"/>
  <c r="D1273"/>
  <c r="D1306"/>
  <c r="E1207"/>
  <c r="E1273"/>
  <c r="E1306"/>
  <c r="F1207"/>
  <c r="F1273"/>
  <c r="F1306"/>
  <c r="G1207"/>
  <c r="G1273"/>
  <c r="G1306"/>
  <c r="H1207"/>
  <c r="H1273"/>
  <c r="H1306"/>
  <c r="I1207"/>
  <c r="I1273"/>
  <c r="I1306"/>
  <c r="J1207"/>
  <c r="J1273"/>
  <c r="J1306"/>
  <c r="L1207"/>
  <c r="L1273"/>
  <c r="L1306"/>
  <c r="M1273"/>
  <c r="M1306"/>
  <c r="N1273"/>
  <c r="N1306"/>
  <c r="M1207"/>
  <c r="O1273"/>
  <c r="O1306"/>
  <c r="C1208"/>
  <c r="C1274"/>
  <c r="C1307"/>
  <c r="E1208"/>
  <c r="E1274"/>
  <c r="E1307"/>
  <c r="G1208"/>
  <c r="G1274"/>
  <c r="G1307"/>
  <c r="I1208"/>
  <c r="I1274"/>
  <c r="I1307"/>
  <c r="L1208"/>
  <c r="L1274"/>
  <c r="L1307"/>
  <c r="C1209"/>
  <c r="C1275"/>
  <c r="D1209"/>
  <c r="D1275"/>
  <c r="E1209"/>
  <c r="E1275"/>
  <c r="F1209"/>
  <c r="F1275"/>
  <c r="G1209"/>
  <c r="G1275"/>
  <c r="H1209"/>
  <c r="H1275"/>
  <c r="I1209"/>
  <c r="I1275"/>
  <c r="J1209"/>
  <c r="J1275"/>
  <c r="L1209"/>
  <c r="L1275"/>
  <c r="M1275"/>
  <c r="N1275"/>
  <c r="M1209"/>
  <c r="O1275"/>
  <c r="C1210"/>
  <c r="C1276"/>
  <c r="E1210"/>
  <c r="E1276"/>
  <c r="G1210"/>
  <c r="G1276"/>
  <c r="I1210"/>
  <c r="I1276"/>
  <c r="L1210"/>
  <c r="L1276"/>
  <c r="C1211"/>
  <c r="C1277"/>
  <c r="D1211"/>
  <c r="D1277"/>
  <c r="E1211"/>
  <c r="E1277"/>
  <c r="F1211"/>
  <c r="F1277"/>
  <c r="G1211"/>
  <c r="G1277"/>
  <c r="H1211"/>
  <c r="H1277"/>
  <c r="I1211"/>
  <c r="I1277"/>
  <c r="J1211"/>
  <c r="J1277"/>
  <c r="L1211"/>
  <c r="L1277"/>
  <c r="M1277"/>
  <c r="N1277"/>
  <c r="M1211"/>
  <c r="O1277"/>
  <c r="C1212"/>
  <c r="C1278"/>
  <c r="E1212"/>
  <c r="E1278"/>
  <c r="G1212"/>
  <c r="G1278"/>
  <c r="I1212"/>
  <c r="I1278"/>
  <c r="L1212"/>
  <c r="L1278"/>
  <c r="C1213"/>
  <c r="C1279"/>
  <c r="D1213"/>
  <c r="D1279"/>
  <c r="E1213"/>
  <c r="E1279"/>
  <c r="F1213"/>
  <c r="F1279"/>
  <c r="G1213"/>
  <c r="G1279"/>
  <c r="H1213"/>
  <c r="H1279"/>
  <c r="I1213"/>
  <c r="I1279"/>
  <c r="J1213"/>
  <c r="J1279"/>
  <c r="L1213"/>
  <c r="L1279"/>
  <c r="M1279"/>
  <c r="N1279"/>
  <c r="M1213"/>
  <c r="O1279"/>
  <c r="C1214"/>
  <c r="C1280"/>
  <c r="D1214"/>
  <c r="D1280"/>
  <c r="E1214"/>
  <c r="E1280"/>
  <c r="F1214"/>
  <c r="F1280"/>
  <c r="G1214"/>
  <c r="G1280"/>
  <c r="H1214"/>
  <c r="H1280"/>
  <c r="I1214"/>
  <c r="I1280"/>
  <c r="J1214"/>
  <c r="J1280"/>
  <c r="L1214"/>
  <c r="L1280"/>
  <c r="M1214"/>
  <c r="O1280"/>
  <c r="C1215"/>
  <c r="C1281"/>
  <c r="D1215"/>
  <c r="D1281"/>
  <c r="E1215"/>
  <c r="E1281"/>
  <c r="F1215"/>
  <c r="F1281"/>
  <c r="G1215"/>
  <c r="G1281"/>
  <c r="H1215"/>
  <c r="H1281"/>
  <c r="I1215"/>
  <c r="I1281"/>
  <c r="J1215"/>
  <c r="J1281"/>
  <c r="L1215"/>
  <c r="L1281"/>
  <c r="M1281"/>
  <c r="N1281"/>
  <c r="M1215"/>
  <c r="O1281"/>
  <c r="C1216"/>
  <c r="C1282"/>
  <c r="D1216"/>
  <c r="D1282"/>
  <c r="E1216"/>
  <c r="E1282"/>
  <c r="F1216"/>
  <c r="F1282"/>
  <c r="G1216"/>
  <c r="G1282"/>
  <c r="H1216"/>
  <c r="H1282"/>
  <c r="I1216"/>
  <c r="I1282"/>
  <c r="J1216"/>
  <c r="J1282"/>
  <c r="L1216"/>
  <c r="L1282"/>
  <c r="M1216"/>
  <c r="O1282"/>
  <c r="C1217"/>
  <c r="C1283"/>
  <c r="D1217"/>
  <c r="D1283"/>
  <c r="E1217"/>
  <c r="E1283"/>
  <c r="F1217"/>
  <c r="F1283"/>
  <c r="G1217"/>
  <c r="G1283"/>
  <c r="H1217"/>
  <c r="H1283"/>
  <c r="I1217"/>
  <c r="I1283"/>
  <c r="J1217"/>
  <c r="J1283"/>
  <c r="L1217"/>
  <c r="L1283"/>
  <c r="M1283"/>
  <c r="N1283"/>
  <c r="M1217"/>
  <c r="O1283"/>
  <c r="C1218"/>
  <c r="C1284"/>
  <c r="D1218"/>
  <c r="D1284"/>
  <c r="E1218"/>
  <c r="E1284"/>
  <c r="F1218"/>
  <c r="F1284"/>
  <c r="G1218"/>
  <c r="G1284"/>
  <c r="H1218"/>
  <c r="H1284"/>
  <c r="I1218"/>
  <c r="I1284"/>
  <c r="J1218"/>
  <c r="J1284"/>
  <c r="L1218"/>
  <c r="L1284"/>
  <c r="M1218"/>
  <c r="O1284"/>
  <c r="C1219"/>
  <c r="C1285"/>
  <c r="D1219"/>
  <c r="D1285"/>
  <c r="E1219"/>
  <c r="E1285"/>
  <c r="F1219"/>
  <c r="F1285"/>
  <c r="G1219"/>
  <c r="G1285"/>
  <c r="H1219"/>
  <c r="H1285"/>
  <c r="I1219"/>
  <c r="I1285"/>
  <c r="J1219"/>
  <c r="J1285"/>
  <c r="L1219"/>
  <c r="L1285"/>
  <c r="M1285"/>
  <c r="N1285"/>
  <c r="M1219"/>
  <c r="O1285"/>
  <c r="C1220"/>
  <c r="C1286"/>
  <c r="D1220"/>
  <c r="D1286"/>
  <c r="E1220"/>
  <c r="E1286"/>
  <c r="F1220"/>
  <c r="F1286"/>
  <c r="G1220"/>
  <c r="G1286"/>
  <c r="H1220"/>
  <c r="H1286"/>
  <c r="I1220"/>
  <c r="I1286"/>
  <c r="J1220"/>
  <c r="J1286"/>
  <c r="L1220"/>
  <c r="L1286"/>
  <c r="M1220"/>
  <c r="O1286"/>
  <c r="C1221"/>
  <c r="C1287"/>
  <c r="D1221"/>
  <c r="D1287"/>
  <c r="E1221"/>
  <c r="E1287"/>
  <c r="F1221"/>
  <c r="F1287"/>
  <c r="G1221"/>
  <c r="G1287"/>
  <c r="H1221"/>
  <c r="H1287"/>
  <c r="I1221"/>
  <c r="I1287"/>
  <c r="J1221"/>
  <c r="J1287"/>
  <c r="L1221"/>
  <c r="L1287"/>
  <c r="M1287"/>
  <c r="N1287"/>
  <c r="M1221"/>
  <c r="O1287"/>
  <c r="C1222"/>
  <c r="C1288"/>
  <c r="D1222"/>
  <c r="D1288"/>
  <c r="E1222"/>
  <c r="E1288"/>
  <c r="F1222"/>
  <c r="F1288"/>
  <c r="G1222"/>
  <c r="G1288"/>
  <c r="H1222"/>
  <c r="H1288"/>
  <c r="I1222"/>
  <c r="I1288"/>
  <c r="J1222"/>
  <c r="J1288"/>
  <c r="L1222"/>
  <c r="L1288"/>
  <c r="M1222"/>
  <c r="O1288"/>
  <c r="C1223"/>
  <c r="C1289"/>
  <c r="D1223"/>
  <c r="D1289"/>
  <c r="E1223"/>
  <c r="E1289"/>
  <c r="F1223"/>
  <c r="F1289"/>
  <c r="G1223"/>
  <c r="G1289"/>
  <c r="H1223"/>
  <c r="H1289"/>
  <c r="I1223"/>
  <c r="I1289"/>
  <c r="J1223"/>
  <c r="J1289"/>
  <c r="L1223"/>
  <c r="L1289"/>
  <c r="M1289"/>
  <c r="N1289"/>
  <c r="M1223"/>
  <c r="O1289"/>
  <c r="C1224"/>
  <c r="C1290"/>
  <c r="A1323"/>
  <c r="D1224"/>
  <c r="D1290"/>
  <c r="E1224"/>
  <c r="E1290"/>
  <c r="F1224"/>
  <c r="F1290"/>
  <c r="G1224"/>
  <c r="G1290"/>
  <c r="H1224"/>
  <c r="H1290"/>
  <c r="I1224"/>
  <c r="I1290"/>
  <c r="J1224"/>
  <c r="J1290"/>
  <c r="L1224"/>
  <c r="L1290"/>
  <c r="M1224"/>
  <c r="O1290"/>
  <c r="C1225"/>
  <c r="C1291"/>
  <c r="D1225"/>
  <c r="D1291"/>
  <c r="E1225"/>
  <c r="E1291"/>
  <c r="F1225"/>
  <c r="F1291"/>
  <c r="G1225"/>
  <c r="G1291"/>
  <c r="H1225"/>
  <c r="H1291"/>
  <c r="I1225"/>
  <c r="I1291"/>
  <c r="J1225"/>
  <c r="J1291"/>
  <c r="L1225"/>
  <c r="L1291"/>
  <c r="M1291"/>
  <c r="N1291"/>
  <c r="M1225"/>
  <c r="O1291"/>
  <c r="C1226"/>
  <c r="C1292"/>
  <c r="D1226"/>
  <c r="D1292"/>
  <c r="E1226"/>
  <c r="E1292"/>
  <c r="F1226"/>
  <c r="F1292"/>
  <c r="G1226"/>
  <c r="G1292"/>
  <c r="H1226"/>
  <c r="H1292"/>
  <c r="I1226"/>
  <c r="I1292"/>
  <c r="J1226"/>
  <c r="J1292"/>
  <c r="L1226"/>
  <c r="L1292"/>
  <c r="M1226"/>
  <c r="O1292"/>
  <c r="C1227"/>
  <c r="C1293"/>
  <c r="D1227"/>
  <c r="D1293"/>
  <c r="E1227"/>
  <c r="E1293"/>
  <c r="F1227"/>
  <c r="F1293"/>
  <c r="G1227"/>
  <c r="G1293"/>
  <c r="H1227"/>
  <c r="H1293"/>
  <c r="I1227"/>
  <c r="I1293"/>
  <c r="J1227"/>
  <c r="J1293"/>
  <c r="L1227"/>
  <c r="L1293"/>
  <c r="M1293"/>
  <c r="N1293"/>
  <c r="M1227"/>
  <c r="O1293"/>
  <c r="C1228"/>
  <c r="C1294"/>
  <c r="D1228"/>
  <c r="D1294"/>
  <c r="E1228"/>
  <c r="E1294"/>
  <c r="F1228"/>
  <c r="F1294"/>
  <c r="G1228"/>
  <c r="G1294"/>
  <c r="H1228"/>
  <c r="H1294"/>
  <c r="I1228"/>
  <c r="I1294"/>
  <c r="J1228"/>
  <c r="J1294"/>
  <c r="L1228"/>
  <c r="L1294"/>
  <c r="M1228"/>
  <c r="O1294"/>
  <c r="C1229"/>
  <c r="C1295"/>
  <c r="D1229"/>
  <c r="D1295"/>
  <c r="E1229"/>
  <c r="E1295"/>
  <c r="F1229"/>
  <c r="F1295"/>
  <c r="G1229"/>
  <c r="G1295"/>
  <c r="H1229"/>
  <c r="H1295"/>
  <c r="I1229"/>
  <c r="I1295"/>
  <c r="J1229"/>
  <c r="J1295"/>
  <c r="L1229"/>
  <c r="L1295"/>
  <c r="M1295"/>
  <c r="N1295"/>
  <c r="M1229"/>
  <c r="O1295"/>
  <c r="C1230"/>
  <c r="C1296"/>
  <c r="D1230"/>
  <c r="D1296"/>
  <c r="E1230"/>
  <c r="E1296"/>
  <c r="F1230"/>
  <c r="F1296"/>
  <c r="G1230"/>
  <c r="G1296"/>
  <c r="H1230"/>
  <c r="H1296"/>
  <c r="I1230"/>
  <c r="I1296"/>
  <c r="J1230"/>
  <c r="J1296"/>
  <c r="L1230"/>
  <c r="L1296"/>
  <c r="M1230"/>
  <c r="O1296"/>
  <c r="C1231"/>
  <c r="C1297"/>
  <c r="D1231"/>
  <c r="D1297"/>
  <c r="E1231"/>
  <c r="E1297"/>
  <c r="F1231"/>
  <c r="F1297"/>
  <c r="G1231"/>
  <c r="G1297"/>
  <c r="H1231"/>
  <c r="H1297"/>
  <c r="I1231"/>
  <c r="I1297"/>
  <c r="J1231"/>
  <c r="J1297"/>
  <c r="L1231"/>
  <c r="L1297"/>
  <c r="M1297"/>
  <c r="N1297"/>
  <c r="M1231"/>
  <c r="O1297"/>
  <c r="C1232"/>
  <c r="C1298"/>
  <c r="D1232"/>
  <c r="D1298"/>
  <c r="E1232"/>
  <c r="E1298"/>
  <c r="F1232"/>
  <c r="F1298"/>
  <c r="G1232"/>
  <c r="G1298"/>
  <c r="H1232"/>
  <c r="H1298"/>
  <c r="I1232"/>
  <c r="I1298"/>
  <c r="J1232"/>
  <c r="J1298"/>
  <c r="L1232"/>
  <c r="L1298"/>
  <c r="M1232"/>
  <c r="O1298"/>
  <c r="C1233"/>
  <c r="C1299"/>
  <c r="D1233"/>
  <c r="D1299"/>
  <c r="E1233"/>
  <c r="E1299"/>
  <c r="F1233"/>
  <c r="F1299"/>
  <c r="G1233"/>
  <c r="G1299"/>
  <c r="H1233"/>
  <c r="H1299"/>
  <c r="I1233"/>
  <c r="I1299"/>
  <c r="J1233"/>
  <c r="J1299"/>
  <c r="L1233"/>
  <c r="L1299"/>
  <c r="M1299"/>
  <c r="N1299"/>
  <c r="M1233"/>
  <c r="O1299"/>
  <c r="C1234"/>
  <c r="C1300"/>
  <c r="D1234"/>
  <c r="D1300"/>
  <c r="E1234"/>
  <c r="E1300"/>
  <c r="F1234"/>
  <c r="F1300"/>
  <c r="G1234"/>
  <c r="G1300"/>
  <c r="H1234"/>
  <c r="H1300"/>
  <c r="I1234"/>
  <c r="I1300"/>
  <c r="J1234"/>
  <c r="J1300"/>
  <c r="L1234"/>
  <c r="L1300"/>
  <c r="M1234"/>
  <c r="O1300"/>
  <c r="R1323"/>
  <c r="R1324"/>
  <c r="R1325"/>
  <c r="R1326"/>
  <c r="R1327"/>
  <c r="R1328"/>
  <c r="R1329"/>
  <c r="R1330"/>
  <c r="R1331"/>
  <c r="R1332"/>
  <c r="R1333"/>
  <c r="B1203"/>
  <c r="B1305"/>
  <c r="B1306"/>
  <c r="B1307"/>
  <c r="B1308"/>
  <c r="B1309"/>
  <c r="B1310"/>
  <c r="B1311"/>
  <c r="B1312"/>
  <c r="B1313"/>
  <c r="B1314"/>
  <c r="B1315"/>
  <c r="A1290"/>
  <c r="A1291"/>
  <c r="A1292"/>
  <c r="A1293"/>
  <c r="A1294"/>
  <c r="A1295"/>
  <c r="A1296"/>
  <c r="A1297"/>
  <c r="A1298"/>
  <c r="A1299"/>
  <c r="A1300"/>
  <c r="A1257"/>
  <c r="A1258"/>
  <c r="A1259"/>
  <c r="A1260"/>
  <c r="A1261"/>
  <c r="A1262"/>
  <c r="A1263"/>
  <c r="A1264"/>
  <c r="A1265"/>
  <c r="A1266"/>
  <c r="A1267"/>
  <c r="O1233"/>
  <c r="O1232"/>
  <c r="O1231"/>
  <c r="O1230"/>
  <c r="O1228"/>
  <c r="O1227"/>
  <c r="O1226"/>
  <c r="O1225"/>
  <c r="O1221"/>
  <c r="O1220"/>
  <c r="O1219"/>
  <c r="O1218"/>
  <c r="O1217"/>
  <c r="O1215"/>
  <c r="O1213"/>
  <c r="O1211"/>
  <c r="O1209"/>
  <c r="O1207"/>
  <c r="O1206"/>
  <c r="O1205"/>
  <c r="G1200"/>
  <c r="C1121"/>
  <c r="C1154"/>
  <c r="D1121"/>
  <c r="D1154"/>
  <c r="E1121"/>
  <c r="E1154"/>
  <c r="F1121"/>
  <c r="F1154"/>
  <c r="G1121"/>
  <c r="G1154"/>
  <c r="H1121"/>
  <c r="H1154"/>
  <c r="I1121"/>
  <c r="I1154"/>
  <c r="J1121"/>
  <c r="J1154"/>
  <c r="C1056"/>
  <c r="C1122"/>
  <c r="C1155"/>
  <c r="D1056"/>
  <c r="D1122"/>
  <c r="D1155"/>
  <c r="E1056"/>
  <c r="E1122"/>
  <c r="E1155"/>
  <c r="F1056"/>
  <c r="F1122"/>
  <c r="F1155"/>
  <c r="G1056"/>
  <c r="G1122"/>
  <c r="G1155"/>
  <c r="H1056"/>
  <c r="H1122"/>
  <c r="H1155"/>
  <c r="I1056"/>
  <c r="I1122"/>
  <c r="I1155"/>
  <c r="J1056"/>
  <c r="J1122"/>
  <c r="J1155"/>
  <c r="C1057"/>
  <c r="C1123"/>
  <c r="C1156"/>
  <c r="D1057"/>
  <c r="D1123"/>
  <c r="D1156"/>
  <c r="E1057"/>
  <c r="E1123"/>
  <c r="E1156"/>
  <c r="F1057"/>
  <c r="F1123"/>
  <c r="F1156"/>
  <c r="G1057"/>
  <c r="G1123"/>
  <c r="G1156"/>
  <c r="H1057"/>
  <c r="H1123"/>
  <c r="H1156"/>
  <c r="I1057"/>
  <c r="I1123"/>
  <c r="I1156"/>
  <c r="J1057"/>
  <c r="J1123"/>
  <c r="J1156"/>
  <c r="C1058"/>
  <c r="C1124"/>
  <c r="C1157"/>
  <c r="D1058"/>
  <c r="D1124"/>
  <c r="D1157"/>
  <c r="E1058"/>
  <c r="E1124"/>
  <c r="E1157"/>
  <c r="F1058"/>
  <c r="F1124"/>
  <c r="F1157"/>
  <c r="G1058"/>
  <c r="G1124"/>
  <c r="G1157"/>
  <c r="H1058"/>
  <c r="H1124"/>
  <c r="H1157"/>
  <c r="I1058"/>
  <c r="I1124"/>
  <c r="I1157"/>
  <c r="J1058"/>
  <c r="J1124"/>
  <c r="J1157"/>
  <c r="C1059"/>
  <c r="C1125"/>
  <c r="D1059"/>
  <c r="D1125"/>
  <c r="E1059"/>
  <c r="E1125"/>
  <c r="F1059"/>
  <c r="F1125"/>
  <c r="G1059"/>
  <c r="G1125"/>
  <c r="H1059"/>
  <c r="H1125"/>
  <c r="I1059"/>
  <c r="I1125"/>
  <c r="J1059"/>
  <c r="J1125"/>
  <c r="C1060"/>
  <c r="C1126"/>
  <c r="D1060"/>
  <c r="D1126"/>
  <c r="E1060"/>
  <c r="E1126"/>
  <c r="F1060"/>
  <c r="F1126"/>
  <c r="G1060"/>
  <c r="G1126"/>
  <c r="H1060"/>
  <c r="H1126"/>
  <c r="I1060"/>
  <c r="I1126"/>
  <c r="J1060"/>
  <c r="J1126"/>
  <c r="C1061"/>
  <c r="C1127"/>
  <c r="D1061"/>
  <c r="D1127"/>
  <c r="E1061"/>
  <c r="E1127"/>
  <c r="F1061"/>
  <c r="F1127"/>
  <c r="G1061"/>
  <c r="G1127"/>
  <c r="H1061"/>
  <c r="H1127"/>
  <c r="I1061"/>
  <c r="I1127"/>
  <c r="J1061"/>
  <c r="J1127"/>
  <c r="C1062"/>
  <c r="C1128"/>
  <c r="D1062"/>
  <c r="D1128"/>
  <c r="E1062"/>
  <c r="E1128"/>
  <c r="F1062"/>
  <c r="F1128"/>
  <c r="G1062"/>
  <c r="G1128"/>
  <c r="H1062"/>
  <c r="H1128"/>
  <c r="I1062"/>
  <c r="I1128"/>
  <c r="J1062"/>
  <c r="J1128"/>
  <c r="C1063"/>
  <c r="C1129"/>
  <c r="D1063"/>
  <c r="D1129"/>
  <c r="E1063"/>
  <c r="E1129"/>
  <c r="F1063"/>
  <c r="F1129"/>
  <c r="G1063"/>
  <c r="G1129"/>
  <c r="H1063"/>
  <c r="H1129"/>
  <c r="I1063"/>
  <c r="I1129"/>
  <c r="J1063"/>
  <c r="J1129"/>
  <c r="C1064"/>
  <c r="C1130"/>
  <c r="D1064"/>
  <c r="D1130"/>
  <c r="E1064"/>
  <c r="E1130"/>
  <c r="F1064"/>
  <c r="F1130"/>
  <c r="G1064"/>
  <c r="G1130"/>
  <c r="H1064"/>
  <c r="H1130"/>
  <c r="I1064"/>
  <c r="I1130"/>
  <c r="J1064"/>
  <c r="J1130"/>
  <c r="C1065"/>
  <c r="C1131"/>
  <c r="D1065"/>
  <c r="D1131"/>
  <c r="E1065"/>
  <c r="E1131"/>
  <c r="F1065"/>
  <c r="F1131"/>
  <c r="G1065"/>
  <c r="G1131"/>
  <c r="H1065"/>
  <c r="H1131"/>
  <c r="I1065"/>
  <c r="I1131"/>
  <c r="J1065"/>
  <c r="J1131"/>
  <c r="C1066"/>
  <c r="C1132"/>
  <c r="D1066"/>
  <c r="D1132"/>
  <c r="E1066"/>
  <c r="E1132"/>
  <c r="F1066"/>
  <c r="F1132"/>
  <c r="G1066"/>
  <c r="G1132"/>
  <c r="H1066"/>
  <c r="H1132"/>
  <c r="I1066"/>
  <c r="I1132"/>
  <c r="J1066"/>
  <c r="J1132"/>
  <c r="C1067"/>
  <c r="C1133"/>
  <c r="D1067"/>
  <c r="D1133"/>
  <c r="E1067"/>
  <c r="E1133"/>
  <c r="F1067"/>
  <c r="F1133"/>
  <c r="G1067"/>
  <c r="G1133"/>
  <c r="H1067"/>
  <c r="H1133"/>
  <c r="I1067"/>
  <c r="I1133"/>
  <c r="J1067"/>
  <c r="J1133"/>
  <c r="C1068"/>
  <c r="C1134"/>
  <c r="D1068"/>
  <c r="D1134"/>
  <c r="E1068"/>
  <c r="E1134"/>
  <c r="F1068"/>
  <c r="F1134"/>
  <c r="G1068"/>
  <c r="G1134"/>
  <c r="H1068"/>
  <c r="H1134"/>
  <c r="I1068"/>
  <c r="I1134"/>
  <c r="J1068"/>
  <c r="J1134"/>
  <c r="C1069"/>
  <c r="C1135"/>
  <c r="D1069"/>
  <c r="D1135"/>
  <c r="E1069"/>
  <c r="E1135"/>
  <c r="F1069"/>
  <c r="F1135"/>
  <c r="G1069"/>
  <c r="G1135"/>
  <c r="H1069"/>
  <c r="H1135"/>
  <c r="I1069"/>
  <c r="I1135"/>
  <c r="J1069"/>
  <c r="J1135"/>
  <c r="C1070"/>
  <c r="C1136"/>
  <c r="D1070"/>
  <c r="D1136"/>
  <c r="E1070"/>
  <c r="E1136"/>
  <c r="F1070"/>
  <c r="F1136"/>
  <c r="G1070"/>
  <c r="G1136"/>
  <c r="H1070"/>
  <c r="H1136"/>
  <c r="I1070"/>
  <c r="I1136"/>
  <c r="J1070"/>
  <c r="J1136"/>
  <c r="C1071"/>
  <c r="C1137"/>
  <c r="D1071"/>
  <c r="D1137"/>
  <c r="E1071"/>
  <c r="E1137"/>
  <c r="F1071"/>
  <c r="F1137"/>
  <c r="G1071"/>
  <c r="G1137"/>
  <c r="H1071"/>
  <c r="H1137"/>
  <c r="I1071"/>
  <c r="I1137"/>
  <c r="J1071"/>
  <c r="J1137"/>
  <c r="C1072"/>
  <c r="C1138"/>
  <c r="D1072"/>
  <c r="D1138"/>
  <c r="E1072"/>
  <c r="E1138"/>
  <c r="F1072"/>
  <c r="F1138"/>
  <c r="G1072"/>
  <c r="G1138"/>
  <c r="H1072"/>
  <c r="H1138"/>
  <c r="I1072"/>
  <c r="I1138"/>
  <c r="J1072"/>
  <c r="J1138"/>
  <c r="C1073"/>
  <c r="C1139"/>
  <c r="D1073"/>
  <c r="D1139"/>
  <c r="E1073"/>
  <c r="E1139"/>
  <c r="F1073"/>
  <c r="F1139"/>
  <c r="G1073"/>
  <c r="G1139"/>
  <c r="H1073"/>
  <c r="H1139"/>
  <c r="I1073"/>
  <c r="I1139"/>
  <c r="J1073"/>
  <c r="J1139"/>
  <c r="C1074"/>
  <c r="A1173"/>
  <c r="D1074"/>
  <c r="E1074"/>
  <c r="E1140"/>
  <c r="F1074"/>
  <c r="G1074"/>
  <c r="G1140"/>
  <c r="H1074"/>
  <c r="I1074"/>
  <c r="I1140"/>
  <c r="J1074"/>
  <c r="E1075"/>
  <c r="G1075"/>
  <c r="I1075"/>
  <c r="R1173"/>
  <c r="R1174"/>
  <c r="R1175"/>
  <c r="R1176"/>
  <c r="R1177"/>
  <c r="R1178"/>
  <c r="R1179"/>
  <c r="R1180"/>
  <c r="R1181"/>
  <c r="R1182"/>
  <c r="R1183"/>
  <c r="B1156"/>
  <c r="B1157" s="1"/>
  <c r="B1158" s="1"/>
  <c r="B1159" s="1"/>
  <c r="B1160" s="1"/>
  <c r="B1161" s="1"/>
  <c r="B1162" s="1"/>
  <c r="B1163" s="1"/>
  <c r="B1164" s="1"/>
  <c r="B1165" s="1"/>
  <c r="A1140"/>
  <c r="A1141"/>
  <c r="A1142"/>
  <c r="A1143"/>
  <c r="A1144"/>
  <c r="A1145"/>
  <c r="A1146"/>
  <c r="A1147"/>
  <c r="A1148"/>
  <c r="A1149"/>
  <c r="A1150"/>
  <c r="A1107"/>
  <c r="A1108"/>
  <c r="A1109"/>
  <c r="A1110"/>
  <c r="A1111"/>
  <c r="A1112"/>
  <c r="A1113"/>
  <c r="A1114"/>
  <c r="A1115"/>
  <c r="A1116"/>
  <c r="A1117"/>
  <c r="O1083"/>
  <c r="O1082"/>
  <c r="O1081"/>
  <c r="O1080"/>
  <c r="O1078"/>
  <c r="O1077"/>
  <c r="O1076"/>
  <c r="O1075"/>
  <c r="O1071"/>
  <c r="O1070"/>
  <c r="O1069"/>
  <c r="O1068"/>
  <c r="O1067"/>
  <c r="O1065"/>
  <c r="O1063"/>
  <c r="O1061"/>
  <c r="O1059"/>
  <c r="O1057"/>
  <c r="O1056"/>
  <c r="O1055"/>
  <c r="C971"/>
  <c r="C1004"/>
  <c r="D971"/>
  <c r="D1004"/>
  <c r="E971"/>
  <c r="E1004"/>
  <c r="F971"/>
  <c r="F1004"/>
  <c r="G971"/>
  <c r="G1004"/>
  <c r="H971"/>
  <c r="H1004"/>
  <c r="I971"/>
  <c r="I1004"/>
  <c r="J971"/>
  <c r="J1004"/>
  <c r="C906"/>
  <c r="C972"/>
  <c r="C1005"/>
  <c r="D906"/>
  <c r="D972"/>
  <c r="D1005"/>
  <c r="E906"/>
  <c r="E972"/>
  <c r="E1005"/>
  <c r="F906"/>
  <c r="F972"/>
  <c r="F1005"/>
  <c r="G906"/>
  <c r="G972"/>
  <c r="G1005"/>
  <c r="H906"/>
  <c r="H972"/>
  <c r="H1005"/>
  <c r="I906"/>
  <c r="I972"/>
  <c r="I1005"/>
  <c r="J906"/>
  <c r="J972"/>
  <c r="J1005"/>
  <c r="C907"/>
  <c r="C973"/>
  <c r="C1006"/>
  <c r="D907"/>
  <c r="D973"/>
  <c r="D1006"/>
  <c r="E907"/>
  <c r="E973"/>
  <c r="E1006"/>
  <c r="F907"/>
  <c r="F973"/>
  <c r="F1006"/>
  <c r="G907"/>
  <c r="G973"/>
  <c r="G1006"/>
  <c r="H907"/>
  <c r="H973"/>
  <c r="H1006"/>
  <c r="I907"/>
  <c r="I973"/>
  <c r="I1006"/>
  <c r="J907"/>
  <c r="J973"/>
  <c r="J1006"/>
  <c r="C908"/>
  <c r="C974"/>
  <c r="C1007"/>
  <c r="D908"/>
  <c r="D974"/>
  <c r="D1007"/>
  <c r="E908"/>
  <c r="E974"/>
  <c r="E1007"/>
  <c r="F908"/>
  <c r="F974"/>
  <c r="F1007"/>
  <c r="G908"/>
  <c r="G974"/>
  <c r="G1007"/>
  <c r="H908"/>
  <c r="H974"/>
  <c r="H1007"/>
  <c r="I908"/>
  <c r="I974"/>
  <c r="I1007"/>
  <c r="J908"/>
  <c r="J974"/>
  <c r="J1007"/>
  <c r="C909"/>
  <c r="C975"/>
  <c r="D909"/>
  <c r="D975"/>
  <c r="E909"/>
  <c r="E975"/>
  <c r="F909"/>
  <c r="F975"/>
  <c r="G909"/>
  <c r="G975"/>
  <c r="H909"/>
  <c r="H975"/>
  <c r="I909"/>
  <c r="I975"/>
  <c r="J909"/>
  <c r="J975"/>
  <c r="C910"/>
  <c r="C976"/>
  <c r="D910"/>
  <c r="D976"/>
  <c r="E910"/>
  <c r="E976"/>
  <c r="F910"/>
  <c r="F976"/>
  <c r="G910"/>
  <c r="G976"/>
  <c r="H910"/>
  <c r="H976"/>
  <c r="I910"/>
  <c r="I976"/>
  <c r="J910"/>
  <c r="J976"/>
  <c r="C911"/>
  <c r="C977"/>
  <c r="D911"/>
  <c r="D977"/>
  <c r="E911"/>
  <c r="E977"/>
  <c r="F911"/>
  <c r="F977"/>
  <c r="G911"/>
  <c r="G977"/>
  <c r="H911"/>
  <c r="H977"/>
  <c r="I911"/>
  <c r="I977"/>
  <c r="J911"/>
  <c r="J977"/>
  <c r="C912"/>
  <c r="C978"/>
  <c r="D912"/>
  <c r="D978"/>
  <c r="E912"/>
  <c r="E978"/>
  <c r="F912"/>
  <c r="F978"/>
  <c r="G912"/>
  <c r="G978"/>
  <c r="H912"/>
  <c r="H978"/>
  <c r="I912"/>
  <c r="I978"/>
  <c r="J912"/>
  <c r="J978"/>
  <c r="C913"/>
  <c r="C979"/>
  <c r="D913"/>
  <c r="D979"/>
  <c r="E913"/>
  <c r="E979"/>
  <c r="F913"/>
  <c r="F979"/>
  <c r="G913"/>
  <c r="G979"/>
  <c r="H913"/>
  <c r="H979"/>
  <c r="I913"/>
  <c r="I979"/>
  <c r="J913"/>
  <c r="J979"/>
  <c r="C914"/>
  <c r="C980"/>
  <c r="D914"/>
  <c r="E914"/>
  <c r="E980"/>
  <c r="F914"/>
  <c r="G914"/>
  <c r="G980"/>
  <c r="H914"/>
  <c r="I914"/>
  <c r="I980"/>
  <c r="J914"/>
  <c r="C915"/>
  <c r="G915"/>
  <c r="A1023"/>
  <c r="A1024"/>
  <c r="A1025"/>
  <c r="A1026"/>
  <c r="A1027"/>
  <c r="A1028"/>
  <c r="A1029"/>
  <c r="A1030"/>
  <c r="A1031"/>
  <c r="A1032"/>
  <c r="A1033"/>
  <c r="R1023"/>
  <c r="R1024"/>
  <c r="R1025"/>
  <c r="R1026"/>
  <c r="R1027"/>
  <c r="R1028"/>
  <c r="R1029"/>
  <c r="R1030"/>
  <c r="R1031"/>
  <c r="R1032"/>
  <c r="R1033"/>
  <c r="B1006"/>
  <c r="B1007"/>
  <c r="B1008" s="1"/>
  <c r="B1009" s="1"/>
  <c r="B1010" s="1"/>
  <c r="B1011" s="1"/>
  <c r="B1012" s="1"/>
  <c r="B1013" s="1"/>
  <c r="B1014" s="1"/>
  <c r="B1015" s="1"/>
  <c r="A990"/>
  <c r="A991"/>
  <c r="A992"/>
  <c r="A993"/>
  <c r="A994"/>
  <c r="A995"/>
  <c r="A996"/>
  <c r="A997"/>
  <c r="A998"/>
  <c r="A999"/>
  <c r="A1000"/>
  <c r="A957"/>
  <c r="A958"/>
  <c r="A959"/>
  <c r="A960"/>
  <c r="A961"/>
  <c r="A962"/>
  <c r="A963"/>
  <c r="A964"/>
  <c r="A965"/>
  <c r="A966"/>
  <c r="A967"/>
  <c r="O933"/>
  <c r="O932"/>
  <c r="O931"/>
  <c r="O930"/>
  <c r="O928"/>
  <c r="O927"/>
  <c r="O926"/>
  <c r="O925"/>
  <c r="O921"/>
  <c r="O920"/>
  <c r="O919"/>
  <c r="O918"/>
  <c r="O917"/>
  <c r="O915"/>
  <c r="O913"/>
  <c r="O911"/>
  <c r="O909"/>
  <c r="O907"/>
  <c r="O906"/>
  <c r="O905"/>
  <c r="C821"/>
  <c r="C854"/>
  <c r="D821"/>
  <c r="D854"/>
  <c r="E821"/>
  <c r="E854"/>
  <c r="F821"/>
  <c r="F854"/>
  <c r="G821"/>
  <c r="G854"/>
  <c r="H821"/>
  <c r="H854"/>
  <c r="I821"/>
  <c r="I854"/>
  <c r="J821"/>
  <c r="J854"/>
  <c r="C756"/>
  <c r="C822"/>
  <c r="C855"/>
  <c r="D756"/>
  <c r="D822"/>
  <c r="D855"/>
  <c r="E756"/>
  <c r="E822"/>
  <c r="E855"/>
  <c r="F756"/>
  <c r="F822"/>
  <c r="F855"/>
  <c r="G756"/>
  <c r="G822"/>
  <c r="G855"/>
  <c r="H756"/>
  <c r="H822"/>
  <c r="H855"/>
  <c r="I756"/>
  <c r="I822"/>
  <c r="I855"/>
  <c r="J756"/>
  <c r="J822"/>
  <c r="J855"/>
  <c r="C757"/>
  <c r="C823"/>
  <c r="C856"/>
  <c r="D757"/>
  <c r="D823"/>
  <c r="D856"/>
  <c r="E757"/>
  <c r="E823"/>
  <c r="E856"/>
  <c r="F757"/>
  <c r="F823"/>
  <c r="F856"/>
  <c r="G757"/>
  <c r="G823"/>
  <c r="G856"/>
  <c r="H757"/>
  <c r="H823"/>
  <c r="H856"/>
  <c r="I757"/>
  <c r="I823"/>
  <c r="I856"/>
  <c r="J757"/>
  <c r="J823"/>
  <c r="J856"/>
  <c r="C758"/>
  <c r="C824"/>
  <c r="C857"/>
  <c r="D758"/>
  <c r="D824"/>
  <c r="D857"/>
  <c r="E758"/>
  <c r="E824"/>
  <c r="E857"/>
  <c r="F758"/>
  <c r="F824"/>
  <c r="F857"/>
  <c r="G758"/>
  <c r="G824"/>
  <c r="G857"/>
  <c r="H758"/>
  <c r="H824"/>
  <c r="H857"/>
  <c r="I758"/>
  <c r="I824"/>
  <c r="I857"/>
  <c r="J758"/>
  <c r="J824"/>
  <c r="J857"/>
  <c r="C759"/>
  <c r="C825"/>
  <c r="D759"/>
  <c r="D825"/>
  <c r="E759"/>
  <c r="E825"/>
  <c r="F759"/>
  <c r="F825"/>
  <c r="G759"/>
  <c r="G825"/>
  <c r="H759"/>
  <c r="H825"/>
  <c r="I759"/>
  <c r="I825"/>
  <c r="J759"/>
  <c r="J825"/>
  <c r="C760"/>
  <c r="C826"/>
  <c r="D760"/>
  <c r="D826"/>
  <c r="E760"/>
  <c r="E826"/>
  <c r="F760"/>
  <c r="F826"/>
  <c r="G760"/>
  <c r="G826"/>
  <c r="H760"/>
  <c r="H826"/>
  <c r="I760"/>
  <c r="I826"/>
  <c r="J760"/>
  <c r="J826"/>
  <c r="C761"/>
  <c r="C827"/>
  <c r="D761"/>
  <c r="D827"/>
  <c r="E761"/>
  <c r="E827"/>
  <c r="F761"/>
  <c r="F827"/>
  <c r="G761"/>
  <c r="G827"/>
  <c r="H761"/>
  <c r="H827"/>
  <c r="I761"/>
  <c r="I827"/>
  <c r="J761"/>
  <c r="J827"/>
  <c r="C762"/>
  <c r="C828"/>
  <c r="D762"/>
  <c r="D828"/>
  <c r="E762"/>
  <c r="E828"/>
  <c r="F762"/>
  <c r="F828"/>
  <c r="G762"/>
  <c r="G828"/>
  <c r="H762"/>
  <c r="H828"/>
  <c r="I762"/>
  <c r="I828"/>
  <c r="J762"/>
  <c r="J828"/>
  <c r="C763"/>
  <c r="C829"/>
  <c r="D763"/>
  <c r="D829"/>
  <c r="E763"/>
  <c r="E829"/>
  <c r="F763"/>
  <c r="F829"/>
  <c r="G763"/>
  <c r="G829"/>
  <c r="H763"/>
  <c r="H829"/>
  <c r="I763"/>
  <c r="I829"/>
  <c r="J763"/>
  <c r="J829"/>
  <c r="C764"/>
  <c r="C830"/>
  <c r="D764"/>
  <c r="D830"/>
  <c r="E764"/>
  <c r="E830"/>
  <c r="F764"/>
  <c r="F830"/>
  <c r="G764"/>
  <c r="G830"/>
  <c r="H764"/>
  <c r="H830"/>
  <c r="I764"/>
  <c r="I830"/>
  <c r="J764"/>
  <c r="J830"/>
  <c r="C765"/>
  <c r="C831"/>
  <c r="D765"/>
  <c r="D831"/>
  <c r="E765"/>
  <c r="E831"/>
  <c r="F765"/>
  <c r="F831"/>
  <c r="G765"/>
  <c r="G831"/>
  <c r="H765"/>
  <c r="H831"/>
  <c r="I765"/>
  <c r="I831"/>
  <c r="J765"/>
  <c r="J831"/>
  <c r="L765"/>
  <c r="L831"/>
  <c r="M765"/>
  <c r="O831"/>
  <c r="C766"/>
  <c r="C832"/>
  <c r="D766"/>
  <c r="D832"/>
  <c r="E766"/>
  <c r="E832"/>
  <c r="F766"/>
  <c r="F832"/>
  <c r="G766"/>
  <c r="G832"/>
  <c r="H766"/>
  <c r="H832"/>
  <c r="I766"/>
  <c r="I832"/>
  <c r="J766"/>
  <c r="J832"/>
  <c r="L766"/>
  <c r="L832"/>
  <c r="M832"/>
  <c r="N832"/>
  <c r="M766"/>
  <c r="O832"/>
  <c r="C767"/>
  <c r="C833"/>
  <c r="D767"/>
  <c r="D833"/>
  <c r="E767"/>
  <c r="E833"/>
  <c r="F767"/>
  <c r="F833"/>
  <c r="G767"/>
  <c r="G833"/>
  <c r="H767"/>
  <c r="H833"/>
  <c r="I767"/>
  <c r="I833"/>
  <c r="J767"/>
  <c r="J833"/>
  <c r="L767"/>
  <c r="L833"/>
  <c r="M767"/>
  <c r="O833"/>
  <c r="C768"/>
  <c r="C834"/>
  <c r="D768"/>
  <c r="D834"/>
  <c r="E768"/>
  <c r="E834"/>
  <c r="F768"/>
  <c r="F834"/>
  <c r="G768"/>
  <c r="G834"/>
  <c r="H768"/>
  <c r="H834"/>
  <c r="I768"/>
  <c r="I834"/>
  <c r="J768"/>
  <c r="J834"/>
  <c r="L768"/>
  <c r="L834"/>
  <c r="M834"/>
  <c r="N834"/>
  <c r="M768"/>
  <c r="O834"/>
  <c r="C769"/>
  <c r="C835"/>
  <c r="D769"/>
  <c r="D835"/>
  <c r="E769"/>
  <c r="E835"/>
  <c r="F769"/>
  <c r="F835"/>
  <c r="G769"/>
  <c r="G835"/>
  <c r="H769"/>
  <c r="H835"/>
  <c r="I769"/>
  <c r="I835"/>
  <c r="J769"/>
  <c r="J835"/>
  <c r="L769"/>
  <c r="L835"/>
  <c r="M769"/>
  <c r="O835"/>
  <c r="C770"/>
  <c r="C836"/>
  <c r="D770"/>
  <c r="D836"/>
  <c r="E770"/>
  <c r="E836"/>
  <c r="F770"/>
  <c r="F836"/>
  <c r="G770"/>
  <c r="G836"/>
  <c r="H770"/>
  <c r="H836"/>
  <c r="I770"/>
  <c r="I836"/>
  <c r="J770"/>
  <c r="J836"/>
  <c r="L770"/>
  <c r="L836"/>
  <c r="M836"/>
  <c r="N836"/>
  <c r="M770"/>
  <c r="O836"/>
  <c r="C771"/>
  <c r="C837"/>
  <c r="D771"/>
  <c r="D837"/>
  <c r="E771"/>
  <c r="E837"/>
  <c r="F771"/>
  <c r="F837"/>
  <c r="G771"/>
  <c r="G837"/>
  <c r="H771"/>
  <c r="H837"/>
  <c r="I771"/>
  <c r="I837"/>
  <c r="J771"/>
  <c r="J837"/>
  <c r="L771"/>
  <c r="L837"/>
  <c r="M771"/>
  <c r="O837"/>
  <c r="C772"/>
  <c r="C838"/>
  <c r="D772"/>
  <c r="D838"/>
  <c r="E772"/>
  <c r="E838"/>
  <c r="F772"/>
  <c r="F838"/>
  <c r="G772"/>
  <c r="G838"/>
  <c r="H772"/>
  <c r="H838"/>
  <c r="I772"/>
  <c r="I838"/>
  <c r="J772"/>
  <c r="J838"/>
  <c r="L772"/>
  <c r="L838"/>
  <c r="M838"/>
  <c r="N838"/>
  <c r="M772"/>
  <c r="O838"/>
  <c r="C773"/>
  <c r="C839"/>
  <c r="D773"/>
  <c r="D839"/>
  <c r="E773"/>
  <c r="E839"/>
  <c r="F773"/>
  <c r="F839"/>
  <c r="G773"/>
  <c r="G839"/>
  <c r="H773"/>
  <c r="H839"/>
  <c r="I773"/>
  <c r="I839"/>
  <c r="J773"/>
  <c r="J839"/>
  <c r="L773"/>
  <c r="L839"/>
  <c r="M773"/>
  <c r="O839"/>
  <c r="C774"/>
  <c r="C840"/>
  <c r="A873"/>
  <c r="D774"/>
  <c r="D840"/>
  <c r="E774"/>
  <c r="E840"/>
  <c r="F774"/>
  <c r="F840"/>
  <c r="G774"/>
  <c r="G840"/>
  <c r="H774"/>
  <c r="H840"/>
  <c r="I774"/>
  <c r="I840"/>
  <c r="J774"/>
  <c r="J840"/>
  <c r="L774"/>
  <c r="L840"/>
  <c r="M774"/>
  <c r="O840"/>
  <c r="C775"/>
  <c r="C841"/>
  <c r="A874"/>
  <c r="D775"/>
  <c r="D841"/>
  <c r="E775"/>
  <c r="E841"/>
  <c r="F775"/>
  <c r="F841"/>
  <c r="G775"/>
  <c r="G841"/>
  <c r="H775"/>
  <c r="H841"/>
  <c r="I775"/>
  <c r="I841"/>
  <c r="J775"/>
  <c r="J841"/>
  <c r="L775"/>
  <c r="L841"/>
  <c r="M775"/>
  <c r="O841"/>
  <c r="C776"/>
  <c r="C842"/>
  <c r="A875"/>
  <c r="D776"/>
  <c r="D842"/>
  <c r="E776"/>
  <c r="E842"/>
  <c r="F776"/>
  <c r="F842"/>
  <c r="G776"/>
  <c r="G842"/>
  <c r="H776"/>
  <c r="H842"/>
  <c r="I776"/>
  <c r="I842"/>
  <c r="J776"/>
  <c r="J842"/>
  <c r="L776"/>
  <c r="L842"/>
  <c r="M776"/>
  <c r="O842"/>
  <c r="C777"/>
  <c r="C843"/>
  <c r="A876"/>
  <c r="D777"/>
  <c r="D843"/>
  <c r="E777"/>
  <c r="E843"/>
  <c r="F777"/>
  <c r="F843"/>
  <c r="G777"/>
  <c r="G843"/>
  <c r="H777"/>
  <c r="H843"/>
  <c r="I777"/>
  <c r="I843"/>
  <c r="J777"/>
  <c r="J843"/>
  <c r="L777"/>
  <c r="L843"/>
  <c r="M777"/>
  <c r="O843"/>
  <c r="C778"/>
  <c r="C844"/>
  <c r="A877"/>
  <c r="D778"/>
  <c r="D844"/>
  <c r="E778"/>
  <c r="E844"/>
  <c r="F778"/>
  <c r="F844"/>
  <c r="G778"/>
  <c r="G844"/>
  <c r="H778"/>
  <c r="H844"/>
  <c r="I778"/>
  <c r="I844"/>
  <c r="J778"/>
  <c r="J844"/>
  <c r="L778"/>
  <c r="L844"/>
  <c r="M778"/>
  <c r="O844"/>
  <c r="C779"/>
  <c r="C845"/>
  <c r="A878"/>
  <c r="D779"/>
  <c r="D845"/>
  <c r="E779"/>
  <c r="E845"/>
  <c r="F779"/>
  <c r="F845"/>
  <c r="G779"/>
  <c r="G845"/>
  <c r="H779"/>
  <c r="H845"/>
  <c r="I779"/>
  <c r="I845"/>
  <c r="J779"/>
  <c r="J845"/>
  <c r="L779"/>
  <c r="L845"/>
  <c r="M779"/>
  <c r="O845"/>
  <c r="C780"/>
  <c r="C846"/>
  <c r="A879"/>
  <c r="D780"/>
  <c r="D846"/>
  <c r="E780"/>
  <c r="E846"/>
  <c r="F780"/>
  <c r="F846"/>
  <c r="G780"/>
  <c r="G846"/>
  <c r="H780"/>
  <c r="H846"/>
  <c r="I780"/>
  <c r="I846"/>
  <c r="J780"/>
  <c r="J846"/>
  <c r="L780"/>
  <c r="L846"/>
  <c r="M780"/>
  <c r="O846"/>
  <c r="C781"/>
  <c r="C847"/>
  <c r="A880"/>
  <c r="D781"/>
  <c r="D847"/>
  <c r="E781"/>
  <c r="E847"/>
  <c r="F781"/>
  <c r="F847"/>
  <c r="G781"/>
  <c r="G847"/>
  <c r="H781"/>
  <c r="H847"/>
  <c r="I781"/>
  <c r="I847"/>
  <c r="J781"/>
  <c r="J847"/>
  <c r="L781"/>
  <c r="L847"/>
  <c r="M781"/>
  <c r="O847"/>
  <c r="C782"/>
  <c r="C848"/>
  <c r="A881"/>
  <c r="D782"/>
  <c r="D848"/>
  <c r="E782"/>
  <c r="E848"/>
  <c r="F782"/>
  <c r="F848"/>
  <c r="G782"/>
  <c r="G848"/>
  <c r="H782"/>
  <c r="H848"/>
  <c r="I782"/>
  <c r="I848"/>
  <c r="J782"/>
  <c r="J848"/>
  <c r="L782"/>
  <c r="L848"/>
  <c r="M782"/>
  <c r="O848"/>
  <c r="C783"/>
  <c r="C849"/>
  <c r="A882"/>
  <c r="D783"/>
  <c r="D849"/>
  <c r="E783"/>
  <c r="E849"/>
  <c r="F783"/>
  <c r="F849"/>
  <c r="G783"/>
  <c r="G849"/>
  <c r="H783"/>
  <c r="H849"/>
  <c r="I783"/>
  <c r="I849"/>
  <c r="J783"/>
  <c r="J849"/>
  <c r="L783"/>
  <c r="L849"/>
  <c r="M783"/>
  <c r="O849"/>
  <c r="C784"/>
  <c r="C850"/>
  <c r="A883"/>
  <c r="D784"/>
  <c r="D850"/>
  <c r="E784"/>
  <c r="E850"/>
  <c r="F784"/>
  <c r="F850"/>
  <c r="G784"/>
  <c r="G850"/>
  <c r="H784"/>
  <c r="H850"/>
  <c r="I784"/>
  <c r="I850"/>
  <c r="J784"/>
  <c r="J850"/>
  <c r="L784"/>
  <c r="L850"/>
  <c r="M784"/>
  <c r="O850"/>
  <c r="R873"/>
  <c r="R874"/>
  <c r="R875"/>
  <c r="R876"/>
  <c r="R877"/>
  <c r="R878"/>
  <c r="R879"/>
  <c r="R880"/>
  <c r="R881"/>
  <c r="R882"/>
  <c r="R883"/>
  <c r="B856"/>
  <c r="B857" s="1"/>
  <c r="B858" s="1"/>
  <c r="B859" s="1"/>
  <c r="B860" s="1"/>
  <c r="B861" s="1"/>
  <c r="B862" s="1"/>
  <c r="B863" s="1"/>
  <c r="B864" s="1"/>
  <c r="B865" s="1"/>
  <c r="A840"/>
  <c r="A841"/>
  <c r="A842"/>
  <c r="A843"/>
  <c r="A844"/>
  <c r="A845"/>
  <c r="A846"/>
  <c r="A847"/>
  <c r="A848"/>
  <c r="A849"/>
  <c r="A850"/>
  <c r="A807"/>
  <c r="A808"/>
  <c r="A809"/>
  <c r="A810"/>
  <c r="A811"/>
  <c r="A812"/>
  <c r="A813"/>
  <c r="A814"/>
  <c r="A815"/>
  <c r="A816"/>
  <c r="A817"/>
  <c r="O783"/>
  <c r="O782"/>
  <c r="O781"/>
  <c r="O780"/>
  <c r="O778"/>
  <c r="O777"/>
  <c r="O776"/>
  <c r="O775"/>
  <c r="O771"/>
  <c r="O770"/>
  <c r="O769"/>
  <c r="O768"/>
  <c r="O767"/>
  <c r="O765"/>
  <c r="O763"/>
  <c r="O761"/>
  <c r="O759"/>
  <c r="O757"/>
  <c r="O756"/>
  <c r="O755"/>
  <c r="C623"/>
  <c r="C689"/>
  <c r="D623"/>
  <c r="D689"/>
  <c r="E623"/>
  <c r="E689"/>
  <c r="F623"/>
  <c r="F689"/>
  <c r="G623"/>
  <c r="G689"/>
  <c r="H623"/>
  <c r="H689"/>
  <c r="I623"/>
  <c r="I689"/>
  <c r="J623"/>
  <c r="J689"/>
  <c r="L623"/>
  <c r="L689"/>
  <c r="M623"/>
  <c r="O689"/>
  <c r="C624"/>
  <c r="C690"/>
  <c r="A723"/>
  <c r="D624"/>
  <c r="D690"/>
  <c r="E624"/>
  <c r="E690"/>
  <c r="F624"/>
  <c r="F690"/>
  <c r="G624"/>
  <c r="G690"/>
  <c r="H624"/>
  <c r="H690"/>
  <c r="I624"/>
  <c r="I690"/>
  <c r="J624"/>
  <c r="J690"/>
  <c r="L624"/>
  <c r="L690"/>
  <c r="M624"/>
  <c r="O690"/>
  <c r="C625"/>
  <c r="C691"/>
  <c r="A724"/>
  <c r="D625"/>
  <c r="D691"/>
  <c r="E625"/>
  <c r="E691"/>
  <c r="F625"/>
  <c r="F691"/>
  <c r="G625"/>
  <c r="G691"/>
  <c r="H625"/>
  <c r="H691"/>
  <c r="I625"/>
  <c r="I691"/>
  <c r="J625"/>
  <c r="J691"/>
  <c r="L625"/>
  <c r="L691"/>
  <c r="M625"/>
  <c r="O691"/>
  <c r="C626"/>
  <c r="C692"/>
  <c r="A725"/>
  <c r="D626"/>
  <c r="D692"/>
  <c r="E626"/>
  <c r="E692"/>
  <c r="F626"/>
  <c r="F692"/>
  <c r="G626"/>
  <c r="G692"/>
  <c r="H626"/>
  <c r="H692"/>
  <c r="I626"/>
  <c r="I692"/>
  <c r="J626"/>
  <c r="J692"/>
  <c r="L626"/>
  <c r="L692"/>
  <c r="M626"/>
  <c r="O692"/>
  <c r="C627"/>
  <c r="C693"/>
  <c r="A726"/>
  <c r="D627"/>
  <c r="D693"/>
  <c r="E627"/>
  <c r="E693"/>
  <c r="F627"/>
  <c r="F693"/>
  <c r="G627"/>
  <c r="G693"/>
  <c r="H627"/>
  <c r="H693"/>
  <c r="I627"/>
  <c r="I693"/>
  <c r="J627"/>
  <c r="J693"/>
  <c r="L627"/>
  <c r="L693"/>
  <c r="M627"/>
  <c r="O693"/>
  <c r="C628"/>
  <c r="C694"/>
  <c r="A727"/>
  <c r="D628"/>
  <c r="D694"/>
  <c r="E628"/>
  <c r="E694"/>
  <c r="F628"/>
  <c r="F694"/>
  <c r="G628"/>
  <c r="G694"/>
  <c r="H628"/>
  <c r="H694"/>
  <c r="I628"/>
  <c r="I694"/>
  <c r="J628"/>
  <c r="J694"/>
  <c r="L628"/>
  <c r="L694"/>
  <c r="M628"/>
  <c r="O694"/>
  <c r="C629"/>
  <c r="C695"/>
  <c r="A728"/>
  <c r="D629"/>
  <c r="D695"/>
  <c r="E629"/>
  <c r="E695"/>
  <c r="F629"/>
  <c r="F695"/>
  <c r="G629"/>
  <c r="G695"/>
  <c r="H629"/>
  <c r="H695"/>
  <c r="I629"/>
  <c r="I695"/>
  <c r="J629"/>
  <c r="J695"/>
  <c r="L629"/>
  <c r="L695"/>
  <c r="M629"/>
  <c r="O695"/>
  <c r="C630"/>
  <c r="C696"/>
  <c r="A729"/>
  <c r="D630"/>
  <c r="D696"/>
  <c r="E630"/>
  <c r="E696"/>
  <c r="F630"/>
  <c r="F696"/>
  <c r="G630"/>
  <c r="G696"/>
  <c r="H630"/>
  <c r="H696"/>
  <c r="I630"/>
  <c r="I696"/>
  <c r="J630"/>
  <c r="J696"/>
  <c r="L630"/>
  <c r="L696"/>
  <c r="M630"/>
  <c r="O696"/>
  <c r="C631"/>
  <c r="C697"/>
  <c r="A730"/>
  <c r="D631"/>
  <c r="D697"/>
  <c r="E631"/>
  <c r="E697"/>
  <c r="F631"/>
  <c r="F697"/>
  <c r="G631"/>
  <c r="G697"/>
  <c r="H631"/>
  <c r="H697"/>
  <c r="I631"/>
  <c r="I697"/>
  <c r="J631"/>
  <c r="J697"/>
  <c r="L631"/>
  <c r="L697"/>
  <c r="M631"/>
  <c r="O697"/>
  <c r="C632"/>
  <c r="C698"/>
  <c r="A731"/>
  <c r="D632"/>
  <c r="D698"/>
  <c r="E632"/>
  <c r="E698"/>
  <c r="F632"/>
  <c r="F698"/>
  <c r="G632"/>
  <c r="G698"/>
  <c r="H632"/>
  <c r="H698"/>
  <c r="I632"/>
  <c r="I698"/>
  <c r="J632"/>
  <c r="J698"/>
  <c r="L632"/>
  <c r="L698"/>
  <c r="M632"/>
  <c r="O698"/>
  <c r="C633"/>
  <c r="C699"/>
  <c r="A732"/>
  <c r="D633"/>
  <c r="D699"/>
  <c r="E633"/>
  <c r="E699"/>
  <c r="F633"/>
  <c r="F699"/>
  <c r="G633"/>
  <c r="G699"/>
  <c r="H633"/>
  <c r="H699"/>
  <c r="I633"/>
  <c r="I699"/>
  <c r="J633"/>
  <c r="J699"/>
  <c r="L633"/>
  <c r="L699"/>
  <c r="M633"/>
  <c r="O699"/>
  <c r="C634"/>
  <c r="C700"/>
  <c r="A733"/>
  <c r="D634"/>
  <c r="D700"/>
  <c r="E634"/>
  <c r="E700"/>
  <c r="F634"/>
  <c r="F700"/>
  <c r="G634"/>
  <c r="G700"/>
  <c r="H634"/>
  <c r="H700"/>
  <c r="I634"/>
  <c r="I700"/>
  <c r="J634"/>
  <c r="J700"/>
  <c r="L634"/>
  <c r="L700"/>
  <c r="M634"/>
  <c r="O700"/>
  <c r="R723"/>
  <c r="R724"/>
  <c r="R725"/>
  <c r="R726"/>
  <c r="R727"/>
  <c r="R728"/>
  <c r="R729"/>
  <c r="R730"/>
  <c r="R731"/>
  <c r="R732"/>
  <c r="R733"/>
  <c r="B706"/>
  <c r="B707" s="1"/>
  <c r="B708" s="1"/>
  <c r="B709" s="1"/>
  <c r="B710" s="1"/>
  <c r="B711" s="1"/>
  <c r="B712" s="1"/>
  <c r="B713" s="1"/>
  <c r="B714" s="1"/>
  <c r="B715" s="1"/>
  <c r="A690"/>
  <c r="A691"/>
  <c r="A692"/>
  <c r="A693"/>
  <c r="A694"/>
  <c r="A695"/>
  <c r="A696"/>
  <c r="A697"/>
  <c r="A698"/>
  <c r="A699"/>
  <c r="A700"/>
  <c r="A657"/>
  <c r="A658"/>
  <c r="A659"/>
  <c r="A660"/>
  <c r="A661"/>
  <c r="A662"/>
  <c r="A663"/>
  <c r="A664"/>
  <c r="A665"/>
  <c r="A666"/>
  <c r="A667"/>
  <c r="O633"/>
  <c r="O632"/>
  <c r="O631"/>
  <c r="O630"/>
  <c r="O628"/>
  <c r="O627"/>
  <c r="O626"/>
  <c r="O625"/>
  <c r="O621"/>
  <c r="O620"/>
  <c r="O619"/>
  <c r="O618"/>
  <c r="O617"/>
  <c r="O615"/>
  <c r="O613"/>
  <c r="O611"/>
  <c r="O609"/>
  <c r="O607"/>
  <c r="O606"/>
  <c r="O605"/>
  <c r="G600"/>
  <c r="C473"/>
  <c r="C539"/>
  <c r="D473"/>
  <c r="D539"/>
  <c r="E473"/>
  <c r="E539"/>
  <c r="F473"/>
  <c r="F539"/>
  <c r="G473"/>
  <c r="G539"/>
  <c r="H473"/>
  <c r="H539"/>
  <c r="I473"/>
  <c r="I539"/>
  <c r="J473"/>
  <c r="J539"/>
  <c r="L473"/>
  <c r="L539"/>
  <c r="M539"/>
  <c r="N539"/>
  <c r="M473"/>
  <c r="O539"/>
  <c r="C474"/>
  <c r="C540"/>
  <c r="A573"/>
  <c r="D474"/>
  <c r="D540"/>
  <c r="E474"/>
  <c r="E540"/>
  <c r="F474"/>
  <c r="F540"/>
  <c r="G474"/>
  <c r="G540"/>
  <c r="H474"/>
  <c r="H540"/>
  <c r="I474"/>
  <c r="I540"/>
  <c r="J474"/>
  <c r="J540"/>
  <c r="L474"/>
  <c r="L540"/>
  <c r="M540"/>
  <c r="N540"/>
  <c r="M474"/>
  <c r="O540"/>
  <c r="C475"/>
  <c r="C541"/>
  <c r="A574"/>
  <c r="D475"/>
  <c r="D541"/>
  <c r="E475"/>
  <c r="E541"/>
  <c r="F475"/>
  <c r="F541"/>
  <c r="G475"/>
  <c r="G541"/>
  <c r="H475"/>
  <c r="H541"/>
  <c r="I475"/>
  <c r="I541"/>
  <c r="J475"/>
  <c r="J541"/>
  <c r="L475"/>
  <c r="L541"/>
  <c r="M541"/>
  <c r="N541"/>
  <c r="M475"/>
  <c r="O541"/>
  <c r="C476"/>
  <c r="C542"/>
  <c r="A575"/>
  <c r="D476"/>
  <c r="D542"/>
  <c r="E476"/>
  <c r="E542"/>
  <c r="F476"/>
  <c r="F542"/>
  <c r="G476"/>
  <c r="G542"/>
  <c r="H476"/>
  <c r="H542"/>
  <c r="I476"/>
  <c r="I542"/>
  <c r="J476"/>
  <c r="J542"/>
  <c r="L476"/>
  <c r="L542"/>
  <c r="M542"/>
  <c r="N542"/>
  <c r="M476"/>
  <c r="O542"/>
  <c r="C477"/>
  <c r="C543"/>
  <c r="A576"/>
  <c r="D477"/>
  <c r="D543"/>
  <c r="E477"/>
  <c r="E543"/>
  <c r="F477"/>
  <c r="F543"/>
  <c r="G477"/>
  <c r="G543"/>
  <c r="H477"/>
  <c r="H543"/>
  <c r="I477"/>
  <c r="I543"/>
  <c r="J477"/>
  <c r="J543"/>
  <c r="L477"/>
  <c r="L543"/>
  <c r="M543"/>
  <c r="N543"/>
  <c r="M477"/>
  <c r="O543"/>
  <c r="C478"/>
  <c r="C544"/>
  <c r="A577"/>
  <c r="D478"/>
  <c r="D544"/>
  <c r="E478"/>
  <c r="E544"/>
  <c r="F478"/>
  <c r="F544"/>
  <c r="G478"/>
  <c r="G544"/>
  <c r="H478"/>
  <c r="H544"/>
  <c r="I478"/>
  <c r="I544"/>
  <c r="J478"/>
  <c r="J544"/>
  <c r="L478"/>
  <c r="L544"/>
  <c r="M544"/>
  <c r="N544"/>
  <c r="M478"/>
  <c r="O544"/>
  <c r="C479"/>
  <c r="C545"/>
  <c r="A578"/>
  <c r="D479"/>
  <c r="D545"/>
  <c r="E479"/>
  <c r="E545"/>
  <c r="F479"/>
  <c r="F545"/>
  <c r="G479"/>
  <c r="G545"/>
  <c r="H479"/>
  <c r="H545"/>
  <c r="I479"/>
  <c r="I545"/>
  <c r="J479"/>
  <c r="J545"/>
  <c r="L479"/>
  <c r="L545"/>
  <c r="M545"/>
  <c r="N545"/>
  <c r="M479"/>
  <c r="O545"/>
  <c r="C480"/>
  <c r="C546"/>
  <c r="A579"/>
  <c r="D480"/>
  <c r="D546"/>
  <c r="E480"/>
  <c r="E546"/>
  <c r="F480"/>
  <c r="F546"/>
  <c r="G480"/>
  <c r="G546"/>
  <c r="H480"/>
  <c r="H546"/>
  <c r="I480"/>
  <c r="I546"/>
  <c r="J480"/>
  <c r="J546"/>
  <c r="L480"/>
  <c r="L546"/>
  <c r="M546"/>
  <c r="N546"/>
  <c r="M480"/>
  <c r="O546"/>
  <c r="C481"/>
  <c r="C547"/>
  <c r="A580"/>
  <c r="D481"/>
  <c r="D547"/>
  <c r="E481"/>
  <c r="E547"/>
  <c r="F481"/>
  <c r="F547"/>
  <c r="G481"/>
  <c r="G547"/>
  <c r="H481"/>
  <c r="H547"/>
  <c r="I481"/>
  <c r="I547"/>
  <c r="J481"/>
  <c r="J547"/>
  <c r="L481"/>
  <c r="L547"/>
  <c r="M547"/>
  <c r="N547"/>
  <c r="M481"/>
  <c r="O547"/>
  <c r="C482"/>
  <c r="C548"/>
  <c r="A581"/>
  <c r="D482"/>
  <c r="D548"/>
  <c r="E482"/>
  <c r="E548"/>
  <c r="F482"/>
  <c r="F548"/>
  <c r="G482"/>
  <c r="G548"/>
  <c r="H482"/>
  <c r="H548"/>
  <c r="I482"/>
  <c r="I548"/>
  <c r="J482"/>
  <c r="J548"/>
  <c r="L482"/>
  <c r="L548"/>
  <c r="M548"/>
  <c r="N548"/>
  <c r="M482"/>
  <c r="O548"/>
  <c r="C483"/>
  <c r="C549"/>
  <c r="A582"/>
  <c r="D483"/>
  <c r="D549"/>
  <c r="E483"/>
  <c r="E549"/>
  <c r="F483"/>
  <c r="F549"/>
  <c r="G483"/>
  <c r="G549"/>
  <c r="H483"/>
  <c r="H549"/>
  <c r="I483"/>
  <c r="I549"/>
  <c r="J483"/>
  <c r="J549"/>
  <c r="L483"/>
  <c r="L549"/>
  <c r="M549"/>
  <c r="N549"/>
  <c r="M483"/>
  <c r="O549"/>
  <c r="C484"/>
  <c r="C550"/>
  <c r="A583"/>
  <c r="D484"/>
  <c r="D550"/>
  <c r="E484"/>
  <c r="E550"/>
  <c r="F484"/>
  <c r="F550"/>
  <c r="G484"/>
  <c r="G550"/>
  <c r="H484"/>
  <c r="H550"/>
  <c r="I484"/>
  <c r="I550"/>
  <c r="J484"/>
  <c r="J550"/>
  <c r="L484"/>
  <c r="L550"/>
  <c r="M550"/>
  <c r="N550"/>
  <c r="M484"/>
  <c r="O550"/>
  <c r="R573"/>
  <c r="R574"/>
  <c r="R575"/>
  <c r="R576"/>
  <c r="R577"/>
  <c r="R578"/>
  <c r="R579"/>
  <c r="R580"/>
  <c r="R581"/>
  <c r="R582"/>
  <c r="R583"/>
  <c r="B556"/>
  <c r="B557" s="1"/>
  <c r="B558" s="1"/>
  <c r="B559" s="1"/>
  <c r="B560" s="1"/>
  <c r="B561" s="1"/>
  <c r="B562" s="1"/>
  <c r="B563" s="1"/>
  <c r="B564" s="1"/>
  <c r="B565" s="1"/>
  <c r="A540"/>
  <c r="A541"/>
  <c r="A542"/>
  <c r="A543"/>
  <c r="A544"/>
  <c r="A545"/>
  <c r="A546"/>
  <c r="A547"/>
  <c r="A548"/>
  <c r="A549"/>
  <c r="A550"/>
  <c r="A507"/>
  <c r="A508"/>
  <c r="A509"/>
  <c r="A510"/>
  <c r="A511"/>
  <c r="A512"/>
  <c r="A513"/>
  <c r="A514"/>
  <c r="A515"/>
  <c r="A516"/>
  <c r="A517"/>
  <c r="O483"/>
  <c r="O482"/>
  <c r="O481"/>
  <c r="O480"/>
  <c r="O478"/>
  <c r="O477"/>
  <c r="O476"/>
  <c r="O475"/>
  <c r="O471"/>
  <c r="O470"/>
  <c r="O469"/>
  <c r="O468"/>
  <c r="O467"/>
  <c r="O465"/>
  <c r="O463"/>
  <c r="O461"/>
  <c r="O459"/>
  <c r="O457"/>
  <c r="O456"/>
  <c r="O455"/>
  <c r="G450"/>
  <c r="A423"/>
  <c r="A424"/>
  <c r="A425"/>
  <c r="A426"/>
  <c r="A427"/>
  <c r="A428"/>
  <c r="A429"/>
  <c r="A430"/>
  <c r="A431"/>
  <c r="A432"/>
  <c r="A433"/>
  <c r="R423"/>
  <c r="R424"/>
  <c r="R425"/>
  <c r="R426"/>
  <c r="R427"/>
  <c r="R428"/>
  <c r="R429"/>
  <c r="R430"/>
  <c r="R431"/>
  <c r="R432"/>
  <c r="R433"/>
  <c r="B406"/>
  <c r="B407" s="1"/>
  <c r="B408" s="1"/>
  <c r="B409" s="1"/>
  <c r="B410" s="1"/>
  <c r="B411" s="1"/>
  <c r="B412" s="1"/>
  <c r="B413" s="1"/>
  <c r="B414" s="1"/>
  <c r="B415" s="1"/>
  <c r="A390"/>
  <c r="A391"/>
  <c r="A392"/>
  <c r="A393"/>
  <c r="A394"/>
  <c r="A395"/>
  <c r="A396"/>
  <c r="A397"/>
  <c r="A398"/>
  <c r="A399"/>
  <c r="A400"/>
  <c r="A357"/>
  <c r="A358"/>
  <c r="A359"/>
  <c r="A360"/>
  <c r="A361"/>
  <c r="A362"/>
  <c r="A363"/>
  <c r="A364"/>
  <c r="A365"/>
  <c r="A366"/>
  <c r="A367"/>
  <c r="O333"/>
  <c r="O332"/>
  <c r="O331"/>
  <c r="O330"/>
  <c r="O328"/>
  <c r="O327"/>
  <c r="O326"/>
  <c r="O325"/>
  <c r="O321"/>
  <c r="O320"/>
  <c r="O319"/>
  <c r="O318"/>
  <c r="O317"/>
  <c r="O315"/>
  <c r="O313"/>
  <c r="O311"/>
  <c r="O309"/>
  <c r="O307"/>
  <c r="O306"/>
  <c r="O305"/>
  <c r="G300"/>
  <c r="A273"/>
  <c r="A274"/>
  <c r="A275"/>
  <c r="A276"/>
  <c r="A277"/>
  <c r="A278"/>
  <c r="A279"/>
  <c r="A280"/>
  <c r="A281"/>
  <c r="A282"/>
  <c r="A283"/>
  <c r="R273"/>
  <c r="R274"/>
  <c r="R275"/>
  <c r="R276"/>
  <c r="R277"/>
  <c r="R278"/>
  <c r="R279"/>
  <c r="R280"/>
  <c r="R281"/>
  <c r="R282"/>
  <c r="R283"/>
  <c r="B256"/>
  <c r="B257" s="1"/>
  <c r="B258" s="1"/>
  <c r="B259" s="1"/>
  <c r="B260" s="1"/>
  <c r="B261" s="1"/>
  <c r="B262" s="1"/>
  <c r="B263" s="1"/>
  <c r="B264" s="1"/>
  <c r="B265" s="1"/>
  <c r="A240"/>
  <c r="A241"/>
  <c r="A242"/>
  <c r="A243"/>
  <c r="A244"/>
  <c r="A245"/>
  <c r="A246"/>
  <c r="A247"/>
  <c r="A248"/>
  <c r="A249"/>
  <c r="A250"/>
  <c r="A207"/>
  <c r="A208"/>
  <c r="A209"/>
  <c r="A210"/>
  <c r="A211"/>
  <c r="A212"/>
  <c r="A213"/>
  <c r="A214"/>
  <c r="A215"/>
  <c r="A216"/>
  <c r="A217"/>
  <c r="O183"/>
  <c r="O182"/>
  <c r="O181"/>
  <c r="O180"/>
  <c r="O178"/>
  <c r="O177"/>
  <c r="O176"/>
  <c r="O175"/>
  <c r="O171"/>
  <c r="O170"/>
  <c r="O169"/>
  <c r="O168"/>
  <c r="O167"/>
  <c r="O165"/>
  <c r="O163"/>
  <c r="O161"/>
  <c r="O159"/>
  <c r="O157"/>
  <c r="O156"/>
  <c r="O155"/>
  <c r="G150"/>
  <c r="C10"/>
  <c r="C76"/>
  <c r="D10"/>
  <c r="D76"/>
  <c r="E10"/>
  <c r="E76"/>
  <c r="F10"/>
  <c r="F76"/>
  <c r="G10"/>
  <c r="G76"/>
  <c r="H10"/>
  <c r="H76"/>
  <c r="I10"/>
  <c r="I76"/>
  <c r="J10"/>
  <c r="J76"/>
  <c r="L10"/>
  <c r="L76"/>
  <c r="M10"/>
  <c r="O76"/>
  <c r="D11"/>
  <c r="D77"/>
  <c r="F11"/>
  <c r="F77"/>
  <c r="H11"/>
  <c r="H77"/>
  <c r="J11"/>
  <c r="J77"/>
  <c r="L11"/>
  <c r="L77"/>
  <c r="M77"/>
  <c r="N77"/>
  <c r="M11"/>
  <c r="O77"/>
  <c r="L12"/>
  <c r="L78"/>
  <c r="M12"/>
  <c r="O78"/>
  <c r="L13"/>
  <c r="L79"/>
  <c r="M79"/>
  <c r="N79"/>
  <c r="M13"/>
  <c r="O79"/>
  <c r="L14"/>
  <c r="L80"/>
  <c r="M14"/>
  <c r="O80"/>
  <c r="L15"/>
  <c r="L81"/>
  <c r="M81"/>
  <c r="N81"/>
  <c r="M15"/>
  <c r="O81"/>
  <c r="L16"/>
  <c r="L82"/>
  <c r="M16"/>
  <c r="O82"/>
  <c r="L17"/>
  <c r="L83"/>
  <c r="M83"/>
  <c r="N83"/>
  <c r="M17"/>
  <c r="O83"/>
  <c r="L18"/>
  <c r="L84"/>
  <c r="M18"/>
  <c r="O84"/>
  <c r="L19"/>
  <c r="L85"/>
  <c r="M85"/>
  <c r="N85"/>
  <c r="M19"/>
  <c r="O85"/>
  <c r="L20"/>
  <c r="M20"/>
  <c r="O86"/>
  <c r="L21"/>
  <c r="L87"/>
  <c r="M87"/>
  <c r="N87"/>
  <c r="M21"/>
  <c r="O87"/>
  <c r="L22"/>
  <c r="M22"/>
  <c r="O88"/>
  <c r="L23"/>
  <c r="L89"/>
  <c r="M89"/>
  <c r="N89"/>
  <c r="M23"/>
  <c r="O89"/>
  <c r="L24"/>
  <c r="M24"/>
  <c r="O90"/>
  <c r="A124"/>
  <c r="L25"/>
  <c r="M25"/>
  <c r="O91"/>
  <c r="A125"/>
  <c r="L26"/>
  <c r="M26"/>
  <c r="O92"/>
  <c r="A126"/>
  <c r="L27"/>
  <c r="M27"/>
  <c r="O93"/>
  <c r="A127"/>
  <c r="L28"/>
  <c r="M28"/>
  <c r="O94"/>
  <c r="A128"/>
  <c r="L29"/>
  <c r="M29"/>
  <c r="O95"/>
  <c r="A129"/>
  <c r="L30"/>
  <c r="M30"/>
  <c r="O96"/>
  <c r="A130"/>
  <c r="L31"/>
  <c r="M31"/>
  <c r="O97"/>
  <c r="A131"/>
  <c r="L32"/>
  <c r="M32"/>
  <c r="O98"/>
  <c r="A132"/>
  <c r="L33"/>
  <c r="M33"/>
  <c r="O99"/>
  <c r="A133"/>
  <c r="L34"/>
  <c r="M34"/>
  <c r="O100"/>
  <c r="A134"/>
  <c r="L35"/>
  <c r="M35"/>
  <c r="O101"/>
  <c r="R124"/>
  <c r="R125"/>
  <c r="R126"/>
  <c r="R127"/>
  <c r="R128"/>
  <c r="R129"/>
  <c r="R130"/>
  <c r="R131"/>
  <c r="R132"/>
  <c r="R133"/>
  <c r="R134"/>
  <c r="A91"/>
  <c r="A92"/>
  <c r="A93"/>
  <c r="A94"/>
  <c r="A95"/>
  <c r="A96"/>
  <c r="A97"/>
  <c r="A98"/>
  <c r="A99"/>
  <c r="A100"/>
  <c r="A101"/>
  <c r="A58"/>
  <c r="A59"/>
  <c r="A60"/>
  <c r="A61"/>
  <c r="A62"/>
  <c r="A63"/>
  <c r="A64"/>
  <c r="A65"/>
  <c r="A66"/>
  <c r="A67"/>
  <c r="A68"/>
  <c r="O34"/>
  <c r="O33"/>
  <c r="O32"/>
  <c r="O31"/>
  <c r="O29"/>
  <c r="O28"/>
  <c r="O27"/>
  <c r="O26"/>
  <c r="O22"/>
  <c r="O21"/>
  <c r="O20"/>
  <c r="O19"/>
  <c r="O18"/>
  <c r="O16"/>
  <c r="O14"/>
  <c r="O12"/>
  <c r="O10"/>
  <c r="O8"/>
  <c r="O7"/>
  <c r="O6"/>
  <c r="G1"/>
  <c r="I5" i="1"/>
  <c r="K5" s="1"/>
  <c r="I6"/>
  <c r="K6" s="1"/>
  <c r="I7"/>
  <c r="K7" s="1"/>
  <c r="I8"/>
  <c r="K8" s="1"/>
  <c r="I9"/>
  <c r="K9" s="1"/>
  <c r="I10"/>
  <c r="K10" s="1"/>
  <c r="I12"/>
  <c r="K12" s="1"/>
  <c r="H5"/>
  <c r="H6"/>
  <c r="H7"/>
  <c r="H8"/>
  <c r="H9"/>
  <c r="H10"/>
  <c r="H12"/>
  <c r="G6"/>
  <c r="G7"/>
  <c r="G8"/>
  <c r="G9"/>
  <c r="G10"/>
  <c r="F3"/>
  <c r="M3"/>
  <c r="O408" i="3"/>
  <c r="H408"/>
  <c r="G408"/>
  <c r="D408"/>
  <c r="C408"/>
  <c r="F258"/>
  <c r="O708"/>
  <c r="L708"/>
  <c r="H708"/>
  <c r="G708"/>
  <c r="D708"/>
  <c r="C708"/>
  <c r="M558"/>
  <c r="O858"/>
  <c r="L1155"/>
  <c r="J408"/>
  <c r="I408"/>
  <c r="F408"/>
  <c r="E408"/>
  <c r="J258"/>
  <c r="J708"/>
  <c r="I708"/>
  <c r="F708"/>
  <c r="E708"/>
  <c r="N558"/>
  <c r="L558"/>
  <c r="I558"/>
  <c r="G558"/>
  <c r="E558"/>
  <c r="C558"/>
  <c r="L88"/>
  <c r="M88"/>
  <c r="N88"/>
  <c r="L101"/>
  <c r="M101"/>
  <c r="N101"/>
  <c r="L100"/>
  <c r="M100"/>
  <c r="N100"/>
  <c r="L99"/>
  <c r="M99"/>
  <c r="N99"/>
  <c r="L98"/>
  <c r="M98"/>
  <c r="N98"/>
  <c r="L97"/>
  <c r="M97"/>
  <c r="N97"/>
  <c r="L96"/>
  <c r="M96"/>
  <c r="N96"/>
  <c r="L95"/>
  <c r="M95"/>
  <c r="N95"/>
  <c r="L94"/>
  <c r="M94"/>
  <c r="N94"/>
  <c r="L93"/>
  <c r="M93"/>
  <c r="N93"/>
  <c r="L92"/>
  <c r="M92"/>
  <c r="N92"/>
  <c r="L91"/>
  <c r="M91"/>
  <c r="N91"/>
  <c r="L90"/>
  <c r="M90"/>
  <c r="N90"/>
  <c r="L86"/>
  <c r="M86"/>
  <c r="N86"/>
  <c r="G981"/>
  <c r="G916"/>
  <c r="C981"/>
  <c r="C916"/>
  <c r="G1141"/>
  <c r="G1076"/>
  <c r="J1140"/>
  <c r="J1075"/>
  <c r="H1140"/>
  <c r="H1075"/>
  <c r="F1140"/>
  <c r="F1075"/>
  <c r="D1140"/>
  <c r="D1075"/>
  <c r="C1140"/>
  <c r="C1075"/>
  <c r="Q1004"/>
  <c r="Q1306"/>
  <c r="Q1304"/>
  <c r="J980"/>
  <c r="J915"/>
  <c r="H980"/>
  <c r="H915"/>
  <c r="F980"/>
  <c r="F915"/>
  <c r="D980"/>
  <c r="D915"/>
  <c r="I1141"/>
  <c r="I1076"/>
  <c r="E1141"/>
  <c r="E1076"/>
  <c r="A1174"/>
  <c r="N84"/>
  <c r="M84"/>
  <c r="N82"/>
  <c r="M82"/>
  <c r="N80"/>
  <c r="M80"/>
  <c r="N78"/>
  <c r="M78"/>
  <c r="J12"/>
  <c r="H12"/>
  <c r="F12"/>
  <c r="D12"/>
  <c r="I11"/>
  <c r="G11"/>
  <c r="E11"/>
  <c r="C11"/>
  <c r="N76"/>
  <c r="N109"/>
  <c r="M76"/>
  <c r="M109"/>
  <c r="N700"/>
  <c r="M700"/>
  <c r="N699"/>
  <c r="M699"/>
  <c r="N698"/>
  <c r="M698"/>
  <c r="N697"/>
  <c r="M697"/>
  <c r="N696"/>
  <c r="M696"/>
  <c r="N695"/>
  <c r="M695"/>
  <c r="N694"/>
  <c r="M694"/>
  <c r="N693"/>
  <c r="M693"/>
  <c r="N692"/>
  <c r="M692"/>
  <c r="N691"/>
  <c r="M691"/>
  <c r="N690"/>
  <c r="M690"/>
  <c r="N689"/>
  <c r="M689"/>
  <c r="N850"/>
  <c r="M850"/>
  <c r="N849"/>
  <c r="M849"/>
  <c r="N848"/>
  <c r="M848"/>
  <c r="N847"/>
  <c r="M847"/>
  <c r="N846"/>
  <c r="M846"/>
  <c r="N845"/>
  <c r="M845"/>
  <c r="N844"/>
  <c r="M844"/>
  <c r="N843"/>
  <c r="M843"/>
  <c r="N842"/>
  <c r="M842"/>
  <c r="N841"/>
  <c r="M841"/>
  <c r="N840"/>
  <c r="M840"/>
  <c r="N839"/>
  <c r="M839"/>
  <c r="N837"/>
  <c r="M837"/>
  <c r="N835"/>
  <c r="M835"/>
  <c r="N833"/>
  <c r="M833"/>
  <c r="N831"/>
  <c r="M831"/>
  <c r="I915"/>
  <c r="E915"/>
  <c r="L381"/>
  <c r="M381"/>
  <c r="N381"/>
  <c r="L377"/>
  <c r="M377"/>
  <c r="N377"/>
  <c r="L373"/>
  <c r="L406"/>
  <c r="Q406" s="1"/>
  <c r="M373"/>
  <c r="M406"/>
  <c r="N373"/>
  <c r="N406"/>
  <c r="N1300"/>
  <c r="M1300"/>
  <c r="N1298"/>
  <c r="M1298"/>
  <c r="N1296"/>
  <c r="M1296"/>
  <c r="N1294"/>
  <c r="M1294"/>
  <c r="N1292"/>
  <c r="M1292"/>
  <c r="A1324"/>
  <c r="N1290"/>
  <c r="M1290"/>
  <c r="N1288"/>
  <c r="M1288"/>
  <c r="N1286"/>
  <c r="M1286"/>
  <c r="N1284"/>
  <c r="M1284"/>
  <c r="N1282"/>
  <c r="M1282"/>
  <c r="N1280"/>
  <c r="M1280"/>
  <c r="M1212"/>
  <c r="O1278"/>
  <c r="N1278"/>
  <c r="M1278"/>
  <c r="J1212"/>
  <c r="J1278"/>
  <c r="H1212"/>
  <c r="H1278"/>
  <c r="F1212"/>
  <c r="F1278"/>
  <c r="D1212"/>
  <c r="D1278"/>
  <c r="M1210"/>
  <c r="O1276"/>
  <c r="N1276"/>
  <c r="M1276"/>
  <c r="J1210"/>
  <c r="J1276"/>
  <c r="H1210"/>
  <c r="H1276"/>
  <c r="F1210"/>
  <c r="F1276"/>
  <c r="D1210"/>
  <c r="D1276"/>
  <c r="M1208"/>
  <c r="O1274"/>
  <c r="O1307"/>
  <c r="N1274"/>
  <c r="N1307"/>
  <c r="M1274"/>
  <c r="M1307"/>
  <c r="J1208"/>
  <c r="J1274"/>
  <c r="J1307"/>
  <c r="H1208"/>
  <c r="H1274"/>
  <c r="H1307"/>
  <c r="F1208"/>
  <c r="F1274"/>
  <c r="F1307"/>
  <c r="D1208"/>
  <c r="D1274"/>
  <c r="D1307"/>
  <c r="M1206"/>
  <c r="O1272"/>
  <c r="O1305"/>
  <c r="N1272"/>
  <c r="N1305"/>
  <c r="M1272"/>
  <c r="M1305"/>
  <c r="J1206"/>
  <c r="J1272"/>
  <c r="J1305"/>
  <c r="H1206"/>
  <c r="H1272"/>
  <c r="H1305"/>
  <c r="F1206"/>
  <c r="F1272"/>
  <c r="F1305"/>
  <c r="D1206"/>
  <c r="D1272"/>
  <c r="D1305"/>
  <c r="Q1305" s="1"/>
  <c r="N400"/>
  <c r="M400"/>
  <c r="N398"/>
  <c r="M398"/>
  <c r="N396"/>
  <c r="M396"/>
  <c r="N394"/>
  <c r="M394"/>
  <c r="N392"/>
  <c r="M392"/>
  <c r="N390"/>
  <c r="M390"/>
  <c r="N388"/>
  <c r="M388"/>
  <c r="N386"/>
  <c r="M386"/>
  <c r="N384"/>
  <c r="M384"/>
  <c r="Q407"/>
  <c r="L379"/>
  <c r="M379"/>
  <c r="N379"/>
  <c r="L375"/>
  <c r="L408"/>
  <c r="M375"/>
  <c r="M408"/>
  <c r="N375"/>
  <c r="N408"/>
  <c r="L224"/>
  <c r="L257"/>
  <c r="M224"/>
  <c r="M257"/>
  <c r="N224"/>
  <c r="N257"/>
  <c r="M156"/>
  <c r="O222"/>
  <c r="O255"/>
  <c r="M158"/>
  <c r="O224"/>
  <c r="O257"/>
  <c r="M160"/>
  <c r="O226"/>
  <c r="L156"/>
  <c r="L157"/>
  <c r="L159"/>
  <c r="L161"/>
  <c r="J156"/>
  <c r="J222"/>
  <c r="J255"/>
  <c r="J158"/>
  <c r="J224"/>
  <c r="J257"/>
  <c r="J160"/>
  <c r="J226"/>
  <c r="I156"/>
  <c r="I222"/>
  <c r="I255"/>
  <c r="I157"/>
  <c r="I223"/>
  <c r="I256"/>
  <c r="I159"/>
  <c r="I225"/>
  <c r="I258"/>
  <c r="I161"/>
  <c r="I227"/>
  <c r="H156"/>
  <c r="H222"/>
  <c r="H255"/>
  <c r="H158"/>
  <c r="H224"/>
  <c r="H257"/>
  <c r="H160"/>
  <c r="H226"/>
  <c r="G156"/>
  <c r="G222"/>
  <c r="G255"/>
  <c r="G157"/>
  <c r="G223"/>
  <c r="G256"/>
  <c r="G159"/>
  <c r="G225"/>
  <c r="G258"/>
  <c r="G161"/>
  <c r="G227"/>
  <c r="F156"/>
  <c r="F222"/>
  <c r="F255"/>
  <c r="F158"/>
  <c r="F224"/>
  <c r="F257"/>
  <c r="F160"/>
  <c r="F226"/>
  <c r="E156"/>
  <c r="E222"/>
  <c r="E255"/>
  <c r="E157"/>
  <c r="E223"/>
  <c r="E256"/>
  <c r="E159"/>
  <c r="E225"/>
  <c r="E258"/>
  <c r="E161"/>
  <c r="E227"/>
  <c r="D156"/>
  <c r="D222"/>
  <c r="D255"/>
  <c r="D158"/>
  <c r="D224"/>
  <c r="D257"/>
  <c r="D160"/>
  <c r="D226"/>
  <c r="C156"/>
  <c r="C222"/>
  <c r="C255"/>
  <c r="C157"/>
  <c r="C223"/>
  <c r="C256"/>
  <c r="C159"/>
  <c r="C225"/>
  <c r="C258"/>
  <c r="C161"/>
  <c r="C227"/>
  <c r="Q707"/>
  <c r="N372"/>
  <c r="N405"/>
  <c r="M372"/>
  <c r="M405"/>
  <c r="Q405" s="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M164"/>
  <c r="O230"/>
  <c r="N230"/>
  <c r="M230"/>
  <c r="J164"/>
  <c r="J230"/>
  <c r="H164"/>
  <c r="H230"/>
  <c r="F164"/>
  <c r="F230"/>
  <c r="D164"/>
  <c r="D230"/>
  <c r="L163"/>
  <c r="I163"/>
  <c r="I229"/>
  <c r="G163"/>
  <c r="G229"/>
  <c r="E163"/>
  <c r="E229"/>
  <c r="C163"/>
  <c r="C229"/>
  <c r="M162"/>
  <c r="O228"/>
  <c r="N228"/>
  <c r="M228"/>
  <c r="J162"/>
  <c r="J228"/>
  <c r="H162"/>
  <c r="H228"/>
  <c r="F162"/>
  <c r="F228"/>
  <c r="D162"/>
  <c r="D228"/>
  <c r="J161"/>
  <c r="J227"/>
  <c r="F161"/>
  <c r="F227"/>
  <c r="L160"/>
  <c r="G160"/>
  <c r="G226"/>
  <c r="C160"/>
  <c r="C226"/>
  <c r="M159"/>
  <c r="O225"/>
  <c r="O258"/>
  <c r="H159"/>
  <c r="H225"/>
  <c r="H258"/>
  <c r="D159"/>
  <c r="D225"/>
  <c r="D258"/>
  <c r="I158"/>
  <c r="I224"/>
  <c r="I257"/>
  <c r="E158"/>
  <c r="E224"/>
  <c r="E257"/>
  <c r="J157"/>
  <c r="J223"/>
  <c r="J256"/>
  <c r="F157"/>
  <c r="F223"/>
  <c r="F256"/>
  <c r="L524"/>
  <c r="L557"/>
  <c r="M524"/>
  <c r="M557"/>
  <c r="N524"/>
  <c r="N557"/>
  <c r="L522"/>
  <c r="L555"/>
  <c r="M522"/>
  <c r="M555"/>
  <c r="N522"/>
  <c r="N555"/>
  <c r="N687"/>
  <c r="M687"/>
  <c r="N685"/>
  <c r="M685"/>
  <c r="N683"/>
  <c r="M683"/>
  <c r="N681"/>
  <c r="M681"/>
  <c r="N679"/>
  <c r="M679"/>
  <c r="N677"/>
  <c r="M677"/>
  <c r="N675"/>
  <c r="N708"/>
  <c r="M675"/>
  <c r="M708"/>
  <c r="N673"/>
  <c r="N706"/>
  <c r="M673"/>
  <c r="M706"/>
  <c r="N672"/>
  <c r="N705"/>
  <c r="M672"/>
  <c r="M705"/>
  <c r="Q705" s="1"/>
  <c r="N538"/>
  <c r="M538"/>
  <c r="N536"/>
  <c r="M536"/>
  <c r="N534"/>
  <c r="M534"/>
  <c r="N532"/>
  <c r="M532"/>
  <c r="N530"/>
  <c r="M530"/>
  <c r="N528"/>
  <c r="M528"/>
  <c r="N526"/>
  <c r="M526"/>
  <c r="Q555"/>
  <c r="Q105"/>
  <c r="Q108"/>
  <c r="L830"/>
  <c r="M830"/>
  <c r="N830"/>
  <c r="L826"/>
  <c r="M826"/>
  <c r="N826"/>
  <c r="L1123"/>
  <c r="L1156"/>
  <c r="M1123"/>
  <c r="M1156"/>
  <c r="N1123"/>
  <c r="N1156"/>
  <c r="M1056"/>
  <c r="O1121"/>
  <c r="O1154"/>
  <c r="L828"/>
  <c r="M828"/>
  <c r="N828"/>
  <c r="L824"/>
  <c r="L857"/>
  <c r="M824"/>
  <c r="M857"/>
  <c r="N824"/>
  <c r="N857"/>
  <c r="M756"/>
  <c r="O822"/>
  <c r="O855"/>
  <c r="M758"/>
  <c r="O824"/>
  <c r="O857"/>
  <c r="M760"/>
  <c r="O826"/>
  <c r="M762"/>
  <c r="O828"/>
  <c r="M764"/>
  <c r="O830"/>
  <c r="L756"/>
  <c r="L757"/>
  <c r="L759"/>
  <c r="L761"/>
  <c r="L763"/>
  <c r="L821"/>
  <c r="L854"/>
  <c r="Q854"/>
  <c r="M821"/>
  <c r="M854"/>
  <c r="N821"/>
  <c r="N854"/>
  <c r="M458"/>
  <c r="O524"/>
  <c r="O557"/>
  <c r="J458"/>
  <c r="J524"/>
  <c r="J557"/>
  <c r="Q557" s="1"/>
  <c r="L457"/>
  <c r="I457"/>
  <c r="I523"/>
  <c r="I556"/>
  <c r="G457"/>
  <c r="G523"/>
  <c r="G556"/>
  <c r="E457"/>
  <c r="E523"/>
  <c r="E556"/>
  <c r="C457"/>
  <c r="C523"/>
  <c r="C556"/>
  <c r="L908"/>
  <c r="M907"/>
  <c r="N973"/>
  <c r="N1006"/>
  <c r="M973"/>
  <c r="M1006"/>
  <c r="N972"/>
  <c r="N1005"/>
  <c r="M972"/>
  <c r="M1005"/>
  <c r="N74"/>
  <c r="N107"/>
  <c r="M74"/>
  <c r="M107"/>
  <c r="N73"/>
  <c r="N106"/>
  <c r="M73"/>
  <c r="M106"/>
  <c r="L1058"/>
  <c r="N1121"/>
  <c r="N1154"/>
  <c r="M1121"/>
  <c r="M1154"/>
  <c r="L1121"/>
  <c r="L1154"/>
  <c r="Q1154"/>
  <c r="Q106"/>
  <c r="Q107"/>
  <c r="Q1005"/>
  <c r="Q857"/>
  <c r="Q706"/>
  <c r="Q708"/>
  <c r="Q257"/>
  <c r="Q408"/>
  <c r="Q1307"/>
  <c r="S707"/>
  <c r="O608"/>
  <c r="S407"/>
  <c r="O308"/>
  <c r="L1124"/>
  <c r="L1157"/>
  <c r="M1124"/>
  <c r="M1157"/>
  <c r="N1124"/>
  <c r="N1157"/>
  <c r="L1059"/>
  <c r="M827"/>
  <c r="L827"/>
  <c r="N827"/>
  <c r="M823"/>
  <c r="M856"/>
  <c r="L823"/>
  <c r="L856"/>
  <c r="N823"/>
  <c r="N856"/>
  <c r="Q856" s="1"/>
  <c r="M1057"/>
  <c r="O1122"/>
  <c r="O1155"/>
  <c r="Q1155"/>
  <c r="O973"/>
  <c r="O1006"/>
  <c r="Q1006" s="1"/>
  <c r="M908"/>
  <c r="M523"/>
  <c r="M556"/>
  <c r="L523"/>
  <c r="L556"/>
  <c r="N523"/>
  <c r="N556"/>
  <c r="L829"/>
  <c r="N829"/>
  <c r="M829"/>
  <c r="L825"/>
  <c r="L858"/>
  <c r="N825"/>
  <c r="N858"/>
  <c r="M825"/>
  <c r="M858"/>
  <c r="M822"/>
  <c r="M855"/>
  <c r="L822"/>
  <c r="L855"/>
  <c r="Q855" s="1"/>
  <c r="N822"/>
  <c r="N855"/>
  <c r="S108"/>
  <c r="O9" s="1"/>
  <c r="J1" s="1"/>
  <c r="N5" i="1" s="1"/>
  <c r="L227" i="3"/>
  <c r="M227"/>
  <c r="N227"/>
  <c r="L223"/>
  <c r="L256"/>
  <c r="N223"/>
  <c r="N256"/>
  <c r="M223"/>
  <c r="M256"/>
  <c r="E981"/>
  <c r="E916"/>
  <c r="C12"/>
  <c r="C77"/>
  <c r="G77"/>
  <c r="G12"/>
  <c r="D13"/>
  <c r="D78"/>
  <c r="H13"/>
  <c r="H78"/>
  <c r="A1175"/>
  <c r="E1142"/>
  <c r="E1077"/>
  <c r="I1142"/>
  <c r="I1077"/>
  <c r="D916"/>
  <c r="D981"/>
  <c r="F981"/>
  <c r="F916"/>
  <c r="H916"/>
  <c r="H981"/>
  <c r="J981"/>
  <c r="J916"/>
  <c r="S1307"/>
  <c r="O1208"/>
  <c r="C1141"/>
  <c r="C1076"/>
  <c r="D1141"/>
  <c r="D1076"/>
  <c r="F1141"/>
  <c r="F1076"/>
  <c r="H1141"/>
  <c r="H1076"/>
  <c r="J1141"/>
  <c r="J1076"/>
  <c r="G1142"/>
  <c r="G1077"/>
  <c r="C917"/>
  <c r="C982"/>
  <c r="G917"/>
  <c r="G982"/>
  <c r="Q556"/>
  <c r="Q256"/>
  <c r="L974"/>
  <c r="L1007"/>
  <c r="M974"/>
  <c r="M1007"/>
  <c r="N974"/>
  <c r="N1007"/>
  <c r="L909"/>
  <c r="S557"/>
  <c r="O458" s="1"/>
  <c r="L226"/>
  <c r="M226"/>
  <c r="N226"/>
  <c r="L229"/>
  <c r="M229"/>
  <c r="N229"/>
  <c r="M225"/>
  <c r="M258"/>
  <c r="L225"/>
  <c r="L258"/>
  <c r="N225"/>
  <c r="N258"/>
  <c r="Q258" s="1"/>
  <c r="L222"/>
  <c r="L255"/>
  <c r="N222"/>
  <c r="N255"/>
  <c r="M222"/>
  <c r="M255"/>
  <c r="A1325"/>
  <c r="I981"/>
  <c r="I916"/>
  <c r="E77"/>
  <c r="E12"/>
  <c r="I77"/>
  <c r="I12"/>
  <c r="F78"/>
  <c r="F13"/>
  <c r="J78"/>
  <c r="J13"/>
  <c r="Q255"/>
  <c r="S257"/>
  <c r="O158"/>
  <c r="G983"/>
  <c r="G918"/>
  <c r="C983"/>
  <c r="C918"/>
  <c r="H982"/>
  <c r="H917"/>
  <c r="D982"/>
  <c r="D917"/>
  <c r="A1176"/>
  <c r="H79"/>
  <c r="H14"/>
  <c r="D79"/>
  <c r="D14"/>
  <c r="C78"/>
  <c r="C13"/>
  <c r="M1058"/>
  <c r="O1123"/>
  <c r="O1156"/>
  <c r="Q1156" s="1"/>
  <c r="J79"/>
  <c r="J14"/>
  <c r="F79"/>
  <c r="F14"/>
  <c r="I78"/>
  <c r="I13"/>
  <c r="E78"/>
  <c r="E13"/>
  <c r="I982"/>
  <c r="I917"/>
  <c r="A1326"/>
  <c r="L975"/>
  <c r="L1008"/>
  <c r="M975"/>
  <c r="M1008"/>
  <c r="N975"/>
  <c r="N1008"/>
  <c r="L910"/>
  <c r="G1143"/>
  <c r="G1078"/>
  <c r="J1142"/>
  <c r="J1077"/>
  <c r="H1142"/>
  <c r="H1077"/>
  <c r="F1142"/>
  <c r="F1077"/>
  <c r="D1142"/>
  <c r="D1077"/>
  <c r="C1142"/>
  <c r="C1077"/>
  <c r="J982"/>
  <c r="J917"/>
  <c r="F982"/>
  <c r="F917"/>
  <c r="I1143"/>
  <c r="I1078"/>
  <c r="E1143"/>
  <c r="E1078"/>
  <c r="G78"/>
  <c r="G13"/>
  <c r="E982"/>
  <c r="E917"/>
  <c r="O974"/>
  <c r="O1007"/>
  <c r="Q1007"/>
  <c r="M909"/>
  <c r="L1125"/>
  <c r="L1158"/>
  <c r="M1125"/>
  <c r="M1158"/>
  <c r="N1125"/>
  <c r="N1158"/>
  <c r="L1060"/>
  <c r="M1059"/>
  <c r="O1124"/>
  <c r="O1157"/>
  <c r="Q1157" s="1"/>
  <c r="C79"/>
  <c r="C14"/>
  <c r="D80"/>
  <c r="D15"/>
  <c r="H80"/>
  <c r="H15"/>
  <c r="A1177"/>
  <c r="D983"/>
  <c r="D918"/>
  <c r="H983"/>
  <c r="H918"/>
  <c r="C984"/>
  <c r="C919"/>
  <c r="G984"/>
  <c r="G919"/>
  <c r="L1126"/>
  <c r="M1126"/>
  <c r="N1126"/>
  <c r="L1061"/>
  <c r="O975"/>
  <c r="O1008"/>
  <c r="M910"/>
  <c r="E983"/>
  <c r="E918"/>
  <c r="G14"/>
  <c r="G79"/>
  <c r="E1144"/>
  <c r="E1079"/>
  <c r="I1144"/>
  <c r="I1079"/>
  <c r="F918"/>
  <c r="F983"/>
  <c r="J918"/>
  <c r="J983"/>
  <c r="C1143"/>
  <c r="C1078"/>
  <c r="D1143"/>
  <c r="D1078"/>
  <c r="F1143"/>
  <c r="F1078"/>
  <c r="H1143"/>
  <c r="H1078"/>
  <c r="J1143"/>
  <c r="J1078"/>
  <c r="G1144"/>
  <c r="G1079"/>
  <c r="L976"/>
  <c r="M976"/>
  <c r="N976"/>
  <c r="L911"/>
  <c r="A1327"/>
  <c r="I983"/>
  <c r="I918"/>
  <c r="E79"/>
  <c r="E14"/>
  <c r="I79"/>
  <c r="I14"/>
  <c r="F15"/>
  <c r="F80"/>
  <c r="J80"/>
  <c r="J15"/>
  <c r="J81"/>
  <c r="J16"/>
  <c r="I80"/>
  <c r="I15"/>
  <c r="E80"/>
  <c r="E15"/>
  <c r="I919"/>
  <c r="I984"/>
  <c r="L977"/>
  <c r="M977"/>
  <c r="N977"/>
  <c r="L912"/>
  <c r="G1145"/>
  <c r="G1080"/>
  <c r="J1144"/>
  <c r="J1079"/>
  <c r="H1144"/>
  <c r="H1079"/>
  <c r="F1144"/>
  <c r="F1079"/>
  <c r="D1144"/>
  <c r="D1079"/>
  <c r="C1144"/>
  <c r="C1079"/>
  <c r="I1145"/>
  <c r="I1080"/>
  <c r="E1145"/>
  <c r="E1080"/>
  <c r="E919"/>
  <c r="E984"/>
  <c r="O976"/>
  <c r="M911"/>
  <c r="L1127"/>
  <c r="N1127"/>
  <c r="M1127"/>
  <c r="L1062"/>
  <c r="G985"/>
  <c r="G920"/>
  <c r="C985"/>
  <c r="C920"/>
  <c r="H984"/>
  <c r="H919"/>
  <c r="D984"/>
  <c r="D919"/>
  <c r="A1178"/>
  <c r="H81"/>
  <c r="H16"/>
  <c r="D81"/>
  <c r="D16"/>
  <c r="C80"/>
  <c r="C15"/>
  <c r="F81"/>
  <c r="F16"/>
  <c r="A1328"/>
  <c r="J984"/>
  <c r="J919"/>
  <c r="F984"/>
  <c r="F919"/>
  <c r="G80"/>
  <c r="G15"/>
  <c r="M1060"/>
  <c r="O1125"/>
  <c r="O1158"/>
  <c r="O1126"/>
  <c r="M1061"/>
  <c r="G81"/>
  <c r="G16"/>
  <c r="F985"/>
  <c r="F920"/>
  <c r="J985"/>
  <c r="J920"/>
  <c r="A1329"/>
  <c r="F82"/>
  <c r="F17"/>
  <c r="C81"/>
  <c r="C16"/>
  <c r="D17"/>
  <c r="D82"/>
  <c r="H82"/>
  <c r="H17"/>
  <c r="A1179"/>
  <c r="D920"/>
  <c r="D985"/>
  <c r="H920"/>
  <c r="H985"/>
  <c r="C921"/>
  <c r="C986"/>
  <c r="G921"/>
  <c r="G986"/>
  <c r="L1128"/>
  <c r="M1128"/>
  <c r="N1128"/>
  <c r="L1063"/>
  <c r="O977"/>
  <c r="M912"/>
  <c r="E1146"/>
  <c r="E1081"/>
  <c r="I1146"/>
  <c r="I1081"/>
  <c r="C1145"/>
  <c r="C1080"/>
  <c r="D1145"/>
  <c r="D1080"/>
  <c r="F1145"/>
  <c r="F1080"/>
  <c r="H1145"/>
  <c r="H1080"/>
  <c r="J1145"/>
  <c r="J1080"/>
  <c r="G1146"/>
  <c r="G1081"/>
  <c r="L978"/>
  <c r="M978"/>
  <c r="N978"/>
  <c r="L913"/>
  <c r="E81"/>
  <c r="E16"/>
  <c r="I16"/>
  <c r="I81"/>
  <c r="J17"/>
  <c r="J82"/>
  <c r="E985"/>
  <c r="E920"/>
  <c r="I985"/>
  <c r="I920"/>
  <c r="E82"/>
  <c r="E17"/>
  <c r="L979"/>
  <c r="M979"/>
  <c r="N979"/>
  <c r="L914"/>
  <c r="G1147"/>
  <c r="G1082"/>
  <c r="J1146"/>
  <c r="J1081"/>
  <c r="H1146"/>
  <c r="H1081"/>
  <c r="F1146"/>
  <c r="F1081"/>
  <c r="D1146"/>
  <c r="D1081"/>
  <c r="C1146"/>
  <c r="C1081"/>
  <c r="I1147"/>
  <c r="I1082"/>
  <c r="E1147"/>
  <c r="E1082"/>
  <c r="O978"/>
  <c r="M913"/>
  <c r="M1129"/>
  <c r="L1064"/>
  <c r="L1129"/>
  <c r="N1129"/>
  <c r="H83"/>
  <c r="H18"/>
  <c r="C82"/>
  <c r="C17"/>
  <c r="F83"/>
  <c r="F18"/>
  <c r="J986"/>
  <c r="J921"/>
  <c r="F986"/>
  <c r="F921"/>
  <c r="G82"/>
  <c r="G17"/>
  <c r="O1127"/>
  <c r="M1062"/>
  <c r="I986"/>
  <c r="I921"/>
  <c r="E986"/>
  <c r="E921"/>
  <c r="J83"/>
  <c r="J18"/>
  <c r="I82"/>
  <c r="I17"/>
  <c r="G987"/>
  <c r="G922"/>
  <c r="C987"/>
  <c r="C922"/>
  <c r="H986"/>
  <c r="H921"/>
  <c r="D986"/>
  <c r="D921"/>
  <c r="A1180"/>
  <c r="D83"/>
  <c r="D18"/>
  <c r="A1330"/>
  <c r="A1331"/>
  <c r="D84"/>
  <c r="D19"/>
  <c r="D987"/>
  <c r="D922"/>
  <c r="C988"/>
  <c r="C923"/>
  <c r="J19"/>
  <c r="J84"/>
  <c r="M1063"/>
  <c r="O1128"/>
  <c r="G18"/>
  <c r="G83"/>
  <c r="F922"/>
  <c r="F987"/>
  <c r="J922"/>
  <c r="J987"/>
  <c r="F84"/>
  <c r="F19"/>
  <c r="C18"/>
  <c r="C83"/>
  <c r="H84"/>
  <c r="H19"/>
  <c r="L1130"/>
  <c r="M1130"/>
  <c r="N1130"/>
  <c r="L1065"/>
  <c r="O979"/>
  <c r="M914"/>
  <c r="E1148"/>
  <c r="E1083"/>
  <c r="I1148"/>
  <c r="I1083"/>
  <c r="C1147"/>
  <c r="C1082"/>
  <c r="D1147"/>
  <c r="D1082"/>
  <c r="F1147"/>
  <c r="F1082"/>
  <c r="H1147"/>
  <c r="H1082"/>
  <c r="J1147"/>
  <c r="J1082"/>
  <c r="G1148"/>
  <c r="G1083"/>
  <c r="L980"/>
  <c r="M980"/>
  <c r="N980"/>
  <c r="L915"/>
  <c r="E83"/>
  <c r="E18"/>
  <c r="A1181"/>
  <c r="H987"/>
  <c r="H922"/>
  <c r="G988"/>
  <c r="G923"/>
  <c r="I83"/>
  <c r="I18"/>
  <c r="E987"/>
  <c r="E922"/>
  <c r="I987"/>
  <c r="I922"/>
  <c r="I923"/>
  <c r="I988"/>
  <c r="I84"/>
  <c r="I19"/>
  <c r="G989"/>
  <c r="G924"/>
  <c r="H988"/>
  <c r="H923"/>
  <c r="A1182"/>
  <c r="C84"/>
  <c r="C19"/>
  <c r="J988"/>
  <c r="J923"/>
  <c r="F988"/>
  <c r="F923"/>
  <c r="G84"/>
  <c r="G19"/>
  <c r="O1129"/>
  <c r="M1064"/>
  <c r="J85"/>
  <c r="J20"/>
  <c r="A1332"/>
  <c r="E923"/>
  <c r="E988"/>
  <c r="E84"/>
  <c r="E19"/>
  <c r="L981"/>
  <c r="M981"/>
  <c r="N981"/>
  <c r="L916"/>
  <c r="G1149"/>
  <c r="G1084"/>
  <c r="G1150"/>
  <c r="J1148"/>
  <c r="J1083"/>
  <c r="H1148"/>
  <c r="H1083"/>
  <c r="F1148"/>
  <c r="F1083"/>
  <c r="D1148"/>
  <c r="D1083"/>
  <c r="C1148"/>
  <c r="C1083"/>
  <c r="I1149"/>
  <c r="I1084"/>
  <c r="I1150"/>
  <c r="E1149"/>
  <c r="E1084"/>
  <c r="E1150"/>
  <c r="O980"/>
  <c r="M915"/>
  <c r="L1131"/>
  <c r="N1131"/>
  <c r="M1131"/>
  <c r="L1066"/>
  <c r="H85"/>
  <c r="H20"/>
  <c r="F85"/>
  <c r="F20"/>
  <c r="C989"/>
  <c r="C924"/>
  <c r="D988"/>
  <c r="D923"/>
  <c r="D85"/>
  <c r="D20"/>
  <c r="D924"/>
  <c r="D989"/>
  <c r="E989"/>
  <c r="E924"/>
  <c r="I989"/>
  <c r="I924"/>
  <c r="D86"/>
  <c r="D21"/>
  <c r="C925"/>
  <c r="C990"/>
  <c r="F86"/>
  <c r="F21"/>
  <c r="H86"/>
  <c r="H21"/>
  <c r="L1132"/>
  <c r="M1132"/>
  <c r="N1132"/>
  <c r="L1067"/>
  <c r="M916"/>
  <c r="O981"/>
  <c r="C1149"/>
  <c r="C1084"/>
  <c r="C1150"/>
  <c r="D1149"/>
  <c r="D1084"/>
  <c r="D1150"/>
  <c r="F1149"/>
  <c r="F1084"/>
  <c r="F1150"/>
  <c r="H1149"/>
  <c r="H1084"/>
  <c r="H1150"/>
  <c r="J1149"/>
  <c r="J1084"/>
  <c r="J1150"/>
  <c r="M982"/>
  <c r="L917"/>
  <c r="L982"/>
  <c r="N982"/>
  <c r="E85"/>
  <c r="E20"/>
  <c r="A1333"/>
  <c r="J86"/>
  <c r="J21"/>
  <c r="O1130"/>
  <c r="M1065"/>
  <c r="G85"/>
  <c r="G20"/>
  <c r="F924"/>
  <c r="F989"/>
  <c r="J924"/>
  <c r="J989"/>
  <c r="C85"/>
  <c r="C20"/>
  <c r="A1183"/>
  <c r="H924"/>
  <c r="H989"/>
  <c r="G990"/>
  <c r="G925"/>
  <c r="I85"/>
  <c r="I20"/>
  <c r="J925"/>
  <c r="J990"/>
  <c r="O982"/>
  <c r="M917"/>
  <c r="C926"/>
  <c r="C991"/>
  <c r="I990"/>
  <c r="I925"/>
  <c r="E990"/>
  <c r="E925"/>
  <c r="H925"/>
  <c r="H990"/>
  <c r="F925"/>
  <c r="F990"/>
  <c r="I86"/>
  <c r="I21"/>
  <c r="G991"/>
  <c r="G926"/>
  <c r="C86"/>
  <c r="C21"/>
  <c r="G86"/>
  <c r="G21"/>
  <c r="O1131"/>
  <c r="M1066"/>
  <c r="J87"/>
  <c r="J22"/>
  <c r="E86"/>
  <c r="E21"/>
  <c r="L983"/>
  <c r="M983"/>
  <c r="N983"/>
  <c r="L918"/>
  <c r="M1133"/>
  <c r="L1068"/>
  <c r="L1133"/>
  <c r="N1133"/>
  <c r="H87"/>
  <c r="H22"/>
  <c r="F87"/>
  <c r="F22"/>
  <c r="D87"/>
  <c r="D22"/>
  <c r="D925"/>
  <c r="D990"/>
  <c r="D926"/>
  <c r="D991"/>
  <c r="D88"/>
  <c r="D23"/>
  <c r="F88"/>
  <c r="F23"/>
  <c r="H88"/>
  <c r="H23"/>
  <c r="L1134"/>
  <c r="M1134"/>
  <c r="N1134"/>
  <c r="L1069"/>
  <c r="L984"/>
  <c r="N984"/>
  <c r="M984"/>
  <c r="L919"/>
  <c r="E87"/>
  <c r="E22"/>
  <c r="J88"/>
  <c r="J23"/>
  <c r="M1067"/>
  <c r="O1132"/>
  <c r="G87"/>
  <c r="G22"/>
  <c r="C87"/>
  <c r="C22"/>
  <c r="G992"/>
  <c r="G927"/>
  <c r="I87"/>
  <c r="I22"/>
  <c r="E991"/>
  <c r="E926"/>
  <c r="I991"/>
  <c r="I926"/>
  <c r="O983"/>
  <c r="M918"/>
  <c r="J926"/>
  <c r="J991"/>
  <c r="F926"/>
  <c r="F991"/>
  <c r="H926"/>
  <c r="H991"/>
  <c r="C927"/>
  <c r="C992"/>
  <c r="O1133"/>
  <c r="M1068"/>
  <c r="D927"/>
  <c r="D992"/>
  <c r="J927"/>
  <c r="J992"/>
  <c r="C928"/>
  <c r="C993"/>
  <c r="H927"/>
  <c r="H992"/>
  <c r="F927"/>
  <c r="F992"/>
  <c r="O984"/>
  <c r="M919"/>
  <c r="I992"/>
  <c r="I927"/>
  <c r="E992"/>
  <c r="E927"/>
  <c r="I88"/>
  <c r="I23"/>
  <c r="G993"/>
  <c r="G928"/>
  <c r="C88"/>
  <c r="C23"/>
  <c r="G88"/>
  <c r="G23"/>
  <c r="J89"/>
  <c r="J24"/>
  <c r="E88"/>
  <c r="E23"/>
  <c r="L985"/>
  <c r="M985"/>
  <c r="N985"/>
  <c r="L920"/>
  <c r="L1135"/>
  <c r="N1135"/>
  <c r="M1135"/>
  <c r="L1070"/>
  <c r="H89"/>
  <c r="H24"/>
  <c r="F89"/>
  <c r="F24"/>
  <c r="D89"/>
  <c r="D24"/>
  <c r="D25"/>
  <c r="D90"/>
  <c r="F25"/>
  <c r="F90"/>
  <c r="H25"/>
  <c r="H90"/>
  <c r="L1136"/>
  <c r="M1136"/>
  <c r="N1136"/>
  <c r="L1071"/>
  <c r="M986"/>
  <c r="L921"/>
  <c r="L986"/>
  <c r="N986"/>
  <c r="E89"/>
  <c r="E24"/>
  <c r="J25"/>
  <c r="J90"/>
  <c r="G89"/>
  <c r="G24"/>
  <c r="C89"/>
  <c r="C24"/>
  <c r="G994"/>
  <c r="G929"/>
  <c r="I89"/>
  <c r="I24"/>
  <c r="E993"/>
  <c r="E928"/>
  <c r="I993"/>
  <c r="I928"/>
  <c r="M920"/>
  <c r="O985"/>
  <c r="O1134"/>
  <c r="M1069"/>
  <c r="F928"/>
  <c r="F993"/>
  <c r="H928"/>
  <c r="H993"/>
  <c r="C929"/>
  <c r="C994"/>
  <c r="J928"/>
  <c r="J993"/>
  <c r="D928"/>
  <c r="D993"/>
  <c r="O986"/>
  <c r="M921"/>
  <c r="D994"/>
  <c r="D929"/>
  <c r="J929"/>
  <c r="J994"/>
  <c r="C930"/>
  <c r="C995"/>
  <c r="H994"/>
  <c r="H929"/>
  <c r="F929"/>
  <c r="F994"/>
  <c r="O1135"/>
  <c r="M1070"/>
  <c r="I994"/>
  <c r="I929"/>
  <c r="E994"/>
  <c r="E929"/>
  <c r="I90"/>
  <c r="I25"/>
  <c r="G995"/>
  <c r="G930"/>
  <c r="C90"/>
  <c r="C25"/>
  <c r="G90"/>
  <c r="G25"/>
  <c r="E90"/>
  <c r="E25"/>
  <c r="L987"/>
  <c r="M987"/>
  <c r="N987"/>
  <c r="L922"/>
  <c r="M1137"/>
  <c r="L1072"/>
  <c r="L1137"/>
  <c r="N1137"/>
  <c r="J26"/>
  <c r="J91"/>
  <c r="H26"/>
  <c r="H91"/>
  <c r="F26"/>
  <c r="F91"/>
  <c r="D26"/>
  <c r="D91"/>
  <c r="L1138"/>
  <c r="M1138"/>
  <c r="N1138"/>
  <c r="L1073"/>
  <c r="L988"/>
  <c r="N988"/>
  <c r="M988"/>
  <c r="L923"/>
  <c r="E91"/>
  <c r="E26"/>
  <c r="G91"/>
  <c r="G26"/>
  <c r="C26"/>
  <c r="C91"/>
  <c r="G996"/>
  <c r="G931"/>
  <c r="I91"/>
  <c r="I26"/>
  <c r="E995"/>
  <c r="E930"/>
  <c r="I995"/>
  <c r="I930"/>
  <c r="M1071"/>
  <c r="O1136"/>
  <c r="H930"/>
  <c r="H995"/>
  <c r="D930"/>
  <c r="D995"/>
  <c r="O987"/>
  <c r="M922"/>
  <c r="D27"/>
  <c r="D92"/>
  <c r="F27"/>
  <c r="F92"/>
  <c r="H27"/>
  <c r="H92"/>
  <c r="J27"/>
  <c r="J92"/>
  <c r="F930"/>
  <c r="F995"/>
  <c r="C931"/>
  <c r="C996"/>
  <c r="J930"/>
  <c r="J995"/>
  <c r="J931"/>
  <c r="J996"/>
  <c r="C932"/>
  <c r="C997"/>
  <c r="F931"/>
  <c r="F996"/>
  <c r="J28"/>
  <c r="J93"/>
  <c r="H28"/>
  <c r="H93"/>
  <c r="F28"/>
  <c r="F93"/>
  <c r="D28"/>
  <c r="D93"/>
  <c r="D931"/>
  <c r="D996"/>
  <c r="H931"/>
  <c r="H996"/>
  <c r="O1137"/>
  <c r="M1072"/>
  <c r="C27"/>
  <c r="C92"/>
  <c r="O988"/>
  <c r="M923"/>
  <c r="I996"/>
  <c r="I931"/>
  <c r="E996"/>
  <c r="E931"/>
  <c r="I92"/>
  <c r="I27"/>
  <c r="G997"/>
  <c r="G932"/>
  <c r="G92"/>
  <c r="G27"/>
  <c r="E92"/>
  <c r="E27"/>
  <c r="L989"/>
  <c r="M989"/>
  <c r="N989"/>
  <c r="L924"/>
  <c r="L1139"/>
  <c r="N1139"/>
  <c r="M1139"/>
  <c r="L1074"/>
  <c r="L1140"/>
  <c r="M1140"/>
  <c r="N1140"/>
  <c r="L1075"/>
  <c r="L990"/>
  <c r="M990"/>
  <c r="N990"/>
  <c r="L925"/>
  <c r="E93"/>
  <c r="E28"/>
  <c r="G93"/>
  <c r="G28"/>
  <c r="G998"/>
  <c r="G933"/>
  <c r="I93"/>
  <c r="I28"/>
  <c r="E997"/>
  <c r="E932"/>
  <c r="I997"/>
  <c r="I932"/>
  <c r="M924"/>
  <c r="O989"/>
  <c r="O1138"/>
  <c r="M1073"/>
  <c r="C28"/>
  <c r="C93"/>
  <c r="H932"/>
  <c r="H997"/>
  <c r="D932"/>
  <c r="D997"/>
  <c r="D29"/>
  <c r="D94"/>
  <c r="F29"/>
  <c r="F94"/>
  <c r="H29"/>
  <c r="H94"/>
  <c r="J29"/>
  <c r="J94"/>
  <c r="F932"/>
  <c r="F997"/>
  <c r="C933"/>
  <c r="C998"/>
  <c r="J932"/>
  <c r="J997"/>
  <c r="J933"/>
  <c r="J998"/>
  <c r="C934"/>
  <c r="C1000"/>
  <c r="C999"/>
  <c r="F933"/>
  <c r="F998"/>
  <c r="J30"/>
  <c r="J95"/>
  <c r="H30"/>
  <c r="H95"/>
  <c r="F30"/>
  <c r="F95"/>
  <c r="D30"/>
  <c r="D95"/>
  <c r="D933"/>
  <c r="D998"/>
  <c r="H933"/>
  <c r="H998"/>
  <c r="C29"/>
  <c r="C94"/>
  <c r="M925"/>
  <c r="O990"/>
  <c r="O1139"/>
  <c r="M1074"/>
  <c r="I998"/>
  <c r="I933"/>
  <c r="E998"/>
  <c r="E933"/>
  <c r="I94"/>
  <c r="I29"/>
  <c r="G999"/>
  <c r="G934"/>
  <c r="G1000"/>
  <c r="G94"/>
  <c r="G29"/>
  <c r="E94"/>
  <c r="E29"/>
  <c r="L991"/>
  <c r="M991"/>
  <c r="N991"/>
  <c r="L926"/>
  <c r="L1141"/>
  <c r="N1141"/>
  <c r="L1076"/>
  <c r="M1141"/>
  <c r="M926"/>
  <c r="O991"/>
  <c r="L1142"/>
  <c r="M1142"/>
  <c r="N1142"/>
  <c r="L1077"/>
  <c r="L992"/>
  <c r="M992"/>
  <c r="N992"/>
  <c r="L927"/>
  <c r="E95"/>
  <c r="E30"/>
  <c r="G95"/>
  <c r="G30"/>
  <c r="I95"/>
  <c r="I30"/>
  <c r="E999"/>
  <c r="E934"/>
  <c r="E1000"/>
  <c r="I999"/>
  <c r="I934"/>
  <c r="I1000"/>
  <c r="O1140"/>
  <c r="M1075"/>
  <c r="C30"/>
  <c r="C95"/>
  <c r="H934"/>
  <c r="H1000"/>
  <c r="H999"/>
  <c r="D934"/>
  <c r="D1000"/>
  <c r="D999"/>
  <c r="D31"/>
  <c r="D96"/>
  <c r="F31"/>
  <c r="F96"/>
  <c r="H31"/>
  <c r="H96"/>
  <c r="J31"/>
  <c r="J96"/>
  <c r="F934"/>
  <c r="F1000"/>
  <c r="F999"/>
  <c r="J934"/>
  <c r="J1000"/>
  <c r="J999"/>
  <c r="J32"/>
  <c r="J97"/>
  <c r="H32"/>
  <c r="H97"/>
  <c r="F32"/>
  <c r="F97"/>
  <c r="D32"/>
  <c r="D97"/>
  <c r="O1141"/>
  <c r="M1076"/>
  <c r="I96"/>
  <c r="I31"/>
  <c r="G96"/>
  <c r="G31"/>
  <c r="E96"/>
  <c r="E31"/>
  <c r="L993"/>
  <c r="M993"/>
  <c r="N993"/>
  <c r="L928"/>
  <c r="M1143"/>
  <c r="L1143"/>
  <c r="N1143"/>
  <c r="L1078"/>
  <c r="M927"/>
  <c r="O992"/>
  <c r="C31"/>
  <c r="C96"/>
  <c r="M928"/>
  <c r="O993"/>
  <c r="D33"/>
  <c r="D98"/>
  <c r="F33"/>
  <c r="F98"/>
  <c r="H33"/>
  <c r="H98"/>
  <c r="J33"/>
  <c r="J98"/>
  <c r="C32"/>
  <c r="C97"/>
  <c r="L1144"/>
  <c r="M1144"/>
  <c r="N1144"/>
  <c r="L1079"/>
  <c r="L994"/>
  <c r="M994"/>
  <c r="N994"/>
  <c r="L929"/>
  <c r="E97"/>
  <c r="E32"/>
  <c r="G97"/>
  <c r="G32"/>
  <c r="I97"/>
  <c r="I32"/>
  <c r="O1142"/>
  <c r="M1077"/>
  <c r="O1143"/>
  <c r="M1078"/>
  <c r="I98"/>
  <c r="I33"/>
  <c r="G98"/>
  <c r="G33"/>
  <c r="E98"/>
  <c r="E33"/>
  <c r="L995"/>
  <c r="M995"/>
  <c r="N995"/>
  <c r="L930"/>
  <c r="L1145"/>
  <c r="N1145"/>
  <c r="L1080"/>
  <c r="M1145"/>
  <c r="J34"/>
  <c r="J99"/>
  <c r="H34"/>
  <c r="H99"/>
  <c r="F34"/>
  <c r="F99"/>
  <c r="D34"/>
  <c r="D99"/>
  <c r="M929"/>
  <c r="O994"/>
  <c r="C33"/>
  <c r="C98"/>
  <c r="C34"/>
  <c r="C99"/>
  <c r="M930"/>
  <c r="O995"/>
  <c r="D35"/>
  <c r="D101"/>
  <c r="D100"/>
  <c r="F35"/>
  <c r="F101"/>
  <c r="F100"/>
  <c r="H35"/>
  <c r="H101"/>
  <c r="H100"/>
  <c r="J35"/>
  <c r="J101"/>
  <c r="J100"/>
  <c r="L1146"/>
  <c r="M1146"/>
  <c r="N1146"/>
  <c r="L1081"/>
  <c r="L996"/>
  <c r="M996"/>
  <c r="N996"/>
  <c r="L931"/>
  <c r="E99"/>
  <c r="E34"/>
  <c r="G99"/>
  <c r="G34"/>
  <c r="I99"/>
  <c r="I34"/>
  <c r="O1144"/>
  <c r="M1079"/>
  <c r="M931"/>
  <c r="O996"/>
  <c r="C35"/>
  <c r="C101"/>
  <c r="C100"/>
  <c r="O1145"/>
  <c r="M1080"/>
  <c r="I100"/>
  <c r="I35"/>
  <c r="I101"/>
  <c r="G100"/>
  <c r="G35"/>
  <c r="G101"/>
  <c r="E100"/>
  <c r="E35"/>
  <c r="E101"/>
  <c r="L997"/>
  <c r="M997"/>
  <c r="N997"/>
  <c r="L932"/>
  <c r="M1147"/>
  <c r="L1147"/>
  <c r="N1147"/>
  <c r="L1082"/>
  <c r="M932"/>
  <c r="O997"/>
  <c r="L1148"/>
  <c r="M1148"/>
  <c r="N1148"/>
  <c r="L1083"/>
  <c r="L998"/>
  <c r="M998"/>
  <c r="N998"/>
  <c r="L933"/>
  <c r="O1146"/>
  <c r="M1081"/>
  <c r="M933"/>
  <c r="O998"/>
  <c r="O1147"/>
  <c r="M1082"/>
  <c r="L999"/>
  <c r="M999"/>
  <c r="N999"/>
  <c r="L934"/>
  <c r="L1149"/>
  <c r="N1149"/>
  <c r="L1084"/>
  <c r="M1149"/>
  <c r="M934"/>
  <c r="O1000"/>
  <c r="O999"/>
  <c r="L1150"/>
  <c r="M1150"/>
  <c r="N1150"/>
  <c r="L1000"/>
  <c r="M1000"/>
  <c r="N1000"/>
  <c r="O1148"/>
  <c r="M1083"/>
  <c r="O1149"/>
  <c r="M1084"/>
  <c r="O1150"/>
  <c r="I14" i="1"/>
  <c r="K11"/>
  <c r="K14" s="1"/>
  <c r="H11"/>
  <c r="H14" s="1"/>
  <c r="O11"/>
  <c r="O15" s="1"/>
  <c r="G11"/>
  <c r="G14"/>
  <c r="S857" i="3" l="1"/>
  <c r="O758" s="1"/>
  <c r="S1007"/>
  <c r="O908" s="1"/>
  <c r="S1157"/>
  <c r="O1058" s="1"/>
  <c r="R5" i="1"/>
  <c r="Q5"/>
  <c r="C1308" i="3"/>
  <c r="E1308"/>
  <c r="G1308"/>
  <c r="I1308"/>
  <c r="L1308"/>
  <c r="M1308"/>
  <c r="N1308"/>
  <c r="D1158"/>
  <c r="F1158"/>
  <c r="H1158"/>
  <c r="J1158"/>
  <c r="D1008"/>
  <c r="F1008"/>
  <c r="H1008"/>
  <c r="J1008"/>
  <c r="D858"/>
  <c r="F858"/>
  <c r="H858"/>
  <c r="J858"/>
  <c r="D109"/>
  <c r="F109"/>
  <c r="H109"/>
  <c r="J109"/>
  <c r="O109"/>
  <c r="D558"/>
  <c r="H558"/>
  <c r="O558"/>
  <c r="D1308"/>
  <c r="F1308"/>
  <c r="H1308"/>
  <c r="J1308"/>
  <c r="O1308"/>
  <c r="C1158"/>
  <c r="E1158"/>
  <c r="G1158"/>
  <c r="I1158"/>
  <c r="C1008"/>
  <c r="E1008"/>
  <c r="G1008"/>
  <c r="I1008"/>
  <c r="C858"/>
  <c r="E858"/>
  <c r="G858"/>
  <c r="I858"/>
  <c r="C109"/>
  <c r="E109"/>
  <c r="G109"/>
  <c r="I109"/>
  <c r="L109"/>
  <c r="F558"/>
  <c r="J558"/>
  <c r="B110"/>
  <c r="D867" l="1"/>
  <c r="E866"/>
  <c r="H865"/>
  <c r="D865"/>
  <c r="I864"/>
  <c r="E864"/>
  <c r="H863"/>
  <c r="D863"/>
  <c r="H862"/>
  <c r="D862"/>
  <c r="H861"/>
  <c r="D861"/>
  <c r="H860"/>
  <c r="D860"/>
  <c r="H859"/>
  <c r="D859"/>
  <c r="H1012"/>
  <c r="D1012"/>
  <c r="H1011"/>
  <c r="D1011"/>
  <c r="H1010"/>
  <c r="D1010"/>
  <c r="H1009"/>
  <c r="D1009"/>
  <c r="E1173"/>
  <c r="G1323"/>
  <c r="K1323"/>
  <c r="M1322"/>
  <c r="H1322"/>
  <c r="D1322"/>
  <c r="I1321"/>
  <c r="E1321"/>
  <c r="M1320"/>
  <c r="H1320"/>
  <c r="D1320"/>
  <c r="I1319"/>
  <c r="E1319"/>
  <c r="M1318"/>
  <c r="H1318"/>
  <c r="D1318"/>
  <c r="I1317"/>
  <c r="E1317"/>
  <c r="M1316"/>
  <c r="H1316"/>
  <c r="D1316"/>
  <c r="I1315"/>
  <c r="E1315"/>
  <c r="M1314"/>
  <c r="H1314"/>
  <c r="D1314"/>
  <c r="I1313"/>
  <c r="E1313"/>
  <c r="M1312"/>
  <c r="H1312"/>
  <c r="D1312"/>
  <c r="E1311"/>
  <c r="M1310"/>
  <c r="H1310"/>
  <c r="D1310"/>
  <c r="E1309"/>
  <c r="M422"/>
  <c r="H422"/>
  <c r="D422"/>
  <c r="I421"/>
  <c r="E421"/>
  <c r="M420"/>
  <c r="H420"/>
  <c r="D420"/>
  <c r="I419"/>
  <c r="E419"/>
  <c r="M418"/>
  <c r="H418"/>
  <c r="D418"/>
  <c r="I417"/>
  <c r="E417"/>
  <c r="M416"/>
  <c r="I416"/>
  <c r="E416"/>
  <c r="M415"/>
  <c r="H415"/>
  <c r="D415"/>
  <c r="H414"/>
  <c r="D414"/>
  <c r="G1010"/>
  <c r="C1010"/>
  <c r="G1009"/>
  <c r="C1009"/>
  <c r="I1172"/>
  <c r="E1172"/>
  <c r="J1171"/>
  <c r="H1171"/>
  <c r="F1171"/>
  <c r="D1171"/>
  <c r="J1170"/>
  <c r="H1170"/>
  <c r="F1170"/>
  <c r="D1170"/>
  <c r="J1169"/>
  <c r="H1169"/>
  <c r="F1169"/>
  <c r="D1169"/>
  <c r="J1168"/>
  <c r="H1168"/>
  <c r="F1168"/>
  <c r="D1168"/>
  <c r="J1167"/>
  <c r="H1167"/>
  <c r="F1167"/>
  <c r="D1167"/>
  <c r="J1166"/>
  <c r="H1166"/>
  <c r="F1166"/>
  <c r="D1166"/>
  <c r="J1165"/>
  <c r="H1165"/>
  <c r="F1165"/>
  <c r="D1165"/>
  <c r="J1164"/>
  <c r="H1164"/>
  <c r="F1164"/>
  <c r="D1164"/>
  <c r="J1163"/>
  <c r="H1163"/>
  <c r="F1163"/>
  <c r="D1163"/>
  <c r="J1162"/>
  <c r="H1162"/>
  <c r="F1162"/>
  <c r="D1162"/>
  <c r="J1161"/>
  <c r="H1161"/>
  <c r="F1161"/>
  <c r="D1161"/>
  <c r="J1160"/>
  <c r="H1160"/>
  <c r="F1160"/>
  <c r="D1160"/>
  <c r="J1159"/>
  <c r="H1159"/>
  <c r="F1159"/>
  <c r="D1159"/>
  <c r="O1323"/>
  <c r="I1323"/>
  <c r="E1323"/>
  <c r="C1323"/>
  <c r="L1322"/>
  <c r="G1322"/>
  <c r="C1322"/>
  <c r="L1321"/>
  <c r="G1321"/>
  <c r="C1321"/>
  <c r="L1320"/>
  <c r="G1320"/>
  <c r="C1320"/>
  <c r="L1319"/>
  <c r="G1319"/>
  <c r="C1319"/>
  <c r="L1318"/>
  <c r="G1318"/>
  <c r="C1318"/>
  <c r="L1317"/>
  <c r="G1317"/>
  <c r="C1317"/>
  <c r="L1316"/>
  <c r="G1316"/>
  <c r="C1316"/>
  <c r="L1315"/>
  <c r="G1315"/>
  <c r="C1315"/>
  <c r="L1314"/>
  <c r="G1314"/>
  <c r="C1314"/>
  <c r="L1313"/>
  <c r="G1313"/>
  <c r="C1313"/>
  <c r="L1312"/>
  <c r="G1312"/>
  <c r="C1312"/>
  <c r="G1311"/>
  <c r="N1310"/>
  <c r="J1310"/>
  <c r="F1310"/>
  <c r="L1309"/>
  <c r="C1309"/>
  <c r="L422"/>
  <c r="G422"/>
  <c r="C422"/>
  <c r="L421"/>
  <c r="G421"/>
  <c r="C421"/>
  <c r="L420"/>
  <c r="G420"/>
  <c r="C420"/>
  <c r="L419"/>
  <c r="G419"/>
  <c r="C419"/>
  <c r="I866"/>
  <c r="M865"/>
  <c r="E865"/>
  <c r="J864"/>
  <c r="F864"/>
  <c r="J863"/>
  <c r="F863"/>
  <c r="J862"/>
  <c r="F862"/>
  <c r="J861"/>
  <c r="F861"/>
  <c r="J860"/>
  <c r="F860"/>
  <c r="J859"/>
  <c r="F859"/>
  <c r="J1012"/>
  <c r="F1012"/>
  <c r="J1011"/>
  <c r="F1011"/>
  <c r="J1010"/>
  <c r="F1010"/>
  <c r="J1009"/>
  <c r="F1009"/>
  <c r="I1173"/>
  <c r="J1323"/>
  <c r="F1323"/>
  <c r="O1322"/>
  <c r="I1322"/>
  <c r="E1322"/>
  <c r="J1321"/>
  <c r="F1321"/>
  <c r="O1320"/>
  <c r="I1320"/>
  <c r="E1320"/>
  <c r="J1319"/>
  <c r="F1319"/>
  <c r="O1318"/>
  <c r="I1318"/>
  <c r="E1318"/>
  <c r="J1317"/>
  <c r="F1317"/>
  <c r="O1316"/>
  <c r="I1316"/>
  <c r="E1316"/>
  <c r="J1315"/>
  <c r="F1315"/>
  <c r="O1314"/>
  <c r="I1314"/>
  <c r="E1314"/>
  <c r="J1313"/>
  <c r="F1313"/>
  <c r="O1312"/>
  <c r="I1312"/>
  <c r="E1312"/>
  <c r="I1311"/>
  <c r="O1310"/>
  <c r="I1310"/>
  <c r="E1310"/>
  <c r="I1309"/>
  <c r="O422"/>
  <c r="I422"/>
  <c r="E422"/>
  <c r="J421"/>
  <c r="F421"/>
  <c r="O420"/>
  <c r="I420"/>
  <c r="E420"/>
  <c r="J419"/>
  <c r="F419"/>
  <c r="O418"/>
  <c r="I418"/>
  <c r="E418"/>
  <c r="J417"/>
  <c r="F417"/>
  <c r="O416"/>
  <c r="J416"/>
  <c r="F416"/>
  <c r="O415"/>
  <c r="I415"/>
  <c r="E415"/>
  <c r="J414"/>
  <c r="F414"/>
  <c r="N413"/>
  <c r="E1010"/>
  <c r="I1009"/>
  <c r="E1009"/>
  <c r="G1173"/>
  <c r="G1172"/>
  <c r="C1172"/>
  <c r="I1171"/>
  <c r="G1171"/>
  <c r="E1171"/>
  <c r="C1171"/>
  <c r="I1170"/>
  <c r="G1170"/>
  <c r="E1170"/>
  <c r="C1170"/>
  <c r="I1169"/>
  <c r="G1169"/>
  <c r="E1169"/>
  <c r="C1169"/>
  <c r="I1168"/>
  <c r="G1168"/>
  <c r="E1168"/>
  <c r="C1168"/>
  <c r="I1167"/>
  <c r="G1167"/>
  <c r="E1167"/>
  <c r="C1167"/>
  <c r="I1166"/>
  <c r="G1166"/>
  <c r="E1166"/>
  <c r="C1166"/>
  <c r="I1165"/>
  <c r="G1165"/>
  <c r="E1165"/>
  <c r="C1165"/>
  <c r="I1164"/>
  <c r="G1164"/>
  <c r="E1164"/>
  <c r="C1164"/>
  <c r="I1163"/>
  <c r="G1163"/>
  <c r="E1163"/>
  <c r="C1163"/>
  <c r="I1162"/>
  <c r="G1162"/>
  <c r="E1162"/>
  <c r="C1162"/>
  <c r="I1161"/>
  <c r="G1161"/>
  <c r="E1161"/>
  <c r="C1161"/>
  <c r="I1160"/>
  <c r="G1160"/>
  <c r="E1160"/>
  <c r="C1160"/>
  <c r="I1159"/>
  <c r="G1159"/>
  <c r="E1159"/>
  <c r="C1159"/>
  <c r="L1323"/>
  <c r="H1323"/>
  <c r="D1323"/>
  <c r="N1322"/>
  <c r="J1322"/>
  <c r="F1322"/>
  <c r="O1321"/>
  <c r="H1321"/>
  <c r="D1321"/>
  <c r="N1320"/>
  <c r="J1320"/>
  <c r="F1320"/>
  <c r="O1319"/>
  <c r="H1319"/>
  <c r="D1319"/>
  <c r="N1318"/>
  <c r="J1318"/>
  <c r="F1318"/>
  <c r="O1317"/>
  <c r="H1317"/>
  <c r="D1317"/>
  <c r="N1316"/>
  <c r="J1316"/>
  <c r="F1316"/>
  <c r="O1315"/>
  <c r="H1315"/>
  <c r="D1315"/>
  <c r="N1314"/>
  <c r="J1314"/>
  <c r="F1314"/>
  <c r="O1313"/>
  <c r="H1313"/>
  <c r="D1313"/>
  <c r="N1312"/>
  <c r="J1312"/>
  <c r="F1312"/>
  <c r="L1311"/>
  <c r="C1311"/>
  <c r="L1310"/>
  <c r="G1310"/>
  <c r="C1310"/>
  <c r="G1309"/>
  <c r="N422"/>
  <c r="J422"/>
  <c r="F422"/>
  <c r="O421"/>
  <c r="H421"/>
  <c r="D421"/>
  <c r="N420"/>
  <c r="J420"/>
  <c r="F420"/>
  <c r="O419"/>
  <c r="H419"/>
  <c r="N418"/>
  <c r="J418"/>
  <c r="F418"/>
  <c r="O417"/>
  <c r="H417"/>
  <c r="D417"/>
  <c r="N416"/>
  <c r="H416"/>
  <c r="D416"/>
  <c r="N415"/>
  <c r="J415"/>
  <c r="F415"/>
  <c r="O414"/>
  <c r="J412"/>
  <c r="F412"/>
  <c r="O411"/>
  <c r="I411"/>
  <c r="E411"/>
  <c r="J410"/>
  <c r="F410"/>
  <c r="N409"/>
  <c r="I409"/>
  <c r="E409"/>
  <c r="M272"/>
  <c r="H272"/>
  <c r="D272"/>
  <c r="I271"/>
  <c r="E271"/>
  <c r="M270"/>
  <c r="H270"/>
  <c r="D270"/>
  <c r="I269"/>
  <c r="E269"/>
  <c r="M268"/>
  <c r="H268"/>
  <c r="D268"/>
  <c r="I267"/>
  <c r="E267"/>
  <c r="M266"/>
  <c r="H266"/>
  <c r="D266"/>
  <c r="I265"/>
  <c r="E265"/>
  <c r="M264"/>
  <c r="H264"/>
  <c r="D264"/>
  <c r="E263"/>
  <c r="H262"/>
  <c r="I261"/>
  <c r="O260"/>
  <c r="E259"/>
  <c r="N721"/>
  <c r="J721"/>
  <c r="F721"/>
  <c r="O720"/>
  <c r="H720"/>
  <c r="D720"/>
  <c r="N719"/>
  <c r="J719"/>
  <c r="F719"/>
  <c r="O718"/>
  <c r="H718"/>
  <c r="D718"/>
  <c r="N717"/>
  <c r="J717"/>
  <c r="F717"/>
  <c r="O716"/>
  <c r="H716"/>
  <c r="D716"/>
  <c r="N715"/>
  <c r="J715"/>
  <c r="F715"/>
  <c r="O714"/>
  <c r="H714"/>
  <c r="D714"/>
  <c r="N713"/>
  <c r="J713"/>
  <c r="F713"/>
  <c r="O712"/>
  <c r="H712"/>
  <c r="D712"/>
  <c r="N711"/>
  <c r="J711"/>
  <c r="F711"/>
  <c r="O710"/>
  <c r="H710"/>
  <c r="D710"/>
  <c r="N709"/>
  <c r="J709"/>
  <c r="F709"/>
  <c r="O571"/>
  <c r="H571"/>
  <c r="D571"/>
  <c r="N570"/>
  <c r="J570"/>
  <c r="F570"/>
  <c r="O569"/>
  <c r="H569"/>
  <c r="D569"/>
  <c r="N568"/>
  <c r="J568"/>
  <c r="F568"/>
  <c r="O567"/>
  <c r="H567"/>
  <c r="D567"/>
  <c r="N566"/>
  <c r="J566"/>
  <c r="F566"/>
  <c r="O565"/>
  <c r="H565"/>
  <c r="D565"/>
  <c r="N564"/>
  <c r="J564"/>
  <c r="F564"/>
  <c r="O563"/>
  <c r="H563"/>
  <c r="D563"/>
  <c r="N562"/>
  <c r="J562"/>
  <c r="F562"/>
  <c r="O561"/>
  <c r="H561"/>
  <c r="D561"/>
  <c r="N560"/>
  <c r="J560"/>
  <c r="F560"/>
  <c r="O559"/>
  <c r="H559"/>
  <c r="D559"/>
  <c r="I413"/>
  <c r="E413"/>
  <c r="O412"/>
  <c r="G412"/>
  <c r="C412"/>
  <c r="L411"/>
  <c r="G411"/>
  <c r="C411"/>
  <c r="M409"/>
  <c r="L272"/>
  <c r="G272"/>
  <c r="C272"/>
  <c r="L271"/>
  <c r="G271"/>
  <c r="C271"/>
  <c r="L270"/>
  <c r="G270"/>
  <c r="C270"/>
  <c r="L269"/>
  <c r="G269"/>
  <c r="C269"/>
  <c r="L268"/>
  <c r="G268"/>
  <c r="C268"/>
  <c r="L267"/>
  <c r="G267"/>
  <c r="C267"/>
  <c r="L266"/>
  <c r="G266"/>
  <c r="C266"/>
  <c r="L265"/>
  <c r="G265"/>
  <c r="C265"/>
  <c r="L264"/>
  <c r="G264"/>
  <c r="C264"/>
  <c r="G263"/>
  <c r="J262"/>
  <c r="L261"/>
  <c r="C261"/>
  <c r="I259"/>
  <c r="O721"/>
  <c r="I721"/>
  <c r="E721"/>
  <c r="J720"/>
  <c r="F720"/>
  <c r="O719"/>
  <c r="I719"/>
  <c r="E719"/>
  <c r="J718"/>
  <c r="F718"/>
  <c r="O717"/>
  <c r="I717"/>
  <c r="E717"/>
  <c r="J716"/>
  <c r="F716"/>
  <c r="O715"/>
  <c r="I715"/>
  <c r="E715"/>
  <c r="J714"/>
  <c r="F714"/>
  <c r="O713"/>
  <c r="I713"/>
  <c r="E713"/>
  <c r="J712"/>
  <c r="F712"/>
  <c r="O711"/>
  <c r="I711"/>
  <c r="E711"/>
  <c r="J710"/>
  <c r="F710"/>
  <c r="O709"/>
  <c r="I709"/>
  <c r="E709"/>
  <c r="J571"/>
  <c r="F571"/>
  <c r="O570"/>
  <c r="I570"/>
  <c r="E570"/>
  <c r="J569"/>
  <c r="F569"/>
  <c r="O568"/>
  <c r="I568"/>
  <c r="E568"/>
  <c r="J567"/>
  <c r="F567"/>
  <c r="O566"/>
  <c r="I566"/>
  <c r="E566"/>
  <c r="J565"/>
  <c r="F565"/>
  <c r="O564"/>
  <c r="I564"/>
  <c r="E564"/>
  <c r="J563"/>
  <c r="F563"/>
  <c r="O562"/>
  <c r="I562"/>
  <c r="E562"/>
  <c r="J561"/>
  <c r="F561"/>
  <c r="O560"/>
  <c r="I560"/>
  <c r="E560"/>
  <c r="J559"/>
  <c r="F559"/>
  <c r="O862"/>
  <c r="L121"/>
  <c r="M121"/>
  <c r="N121"/>
  <c r="L134"/>
  <c r="M134"/>
  <c r="N134"/>
  <c r="L133"/>
  <c r="M133"/>
  <c r="N133"/>
  <c r="L132"/>
  <c r="M132"/>
  <c r="N132"/>
  <c r="L131"/>
  <c r="M131"/>
  <c r="N131"/>
  <c r="L130"/>
  <c r="M130"/>
  <c r="N130"/>
  <c r="L129"/>
  <c r="D419"/>
  <c r="L418"/>
  <c r="G418"/>
  <c r="C418"/>
  <c r="Q418" s="1"/>
  <c r="L417"/>
  <c r="G417"/>
  <c r="C417"/>
  <c r="L416"/>
  <c r="G416"/>
  <c r="C416"/>
  <c r="Q416" s="1"/>
  <c r="L415"/>
  <c r="G415"/>
  <c r="C415"/>
  <c r="M413"/>
  <c r="I412"/>
  <c r="E412"/>
  <c r="M411"/>
  <c r="H411"/>
  <c r="D411"/>
  <c r="H410"/>
  <c r="D410"/>
  <c r="L409"/>
  <c r="G409"/>
  <c r="C409"/>
  <c r="O272"/>
  <c r="I272"/>
  <c r="E272"/>
  <c r="J271"/>
  <c r="F271"/>
  <c r="O270"/>
  <c r="I270"/>
  <c r="E270"/>
  <c r="J269"/>
  <c r="F269"/>
  <c r="O268"/>
  <c r="I268"/>
  <c r="E268"/>
  <c r="J267"/>
  <c r="F267"/>
  <c r="O266"/>
  <c r="I266"/>
  <c r="E266"/>
  <c r="J265"/>
  <c r="F265"/>
  <c r="O264"/>
  <c r="I264"/>
  <c r="E264"/>
  <c r="I263"/>
  <c r="O262"/>
  <c r="D262"/>
  <c r="E261"/>
  <c r="D260"/>
  <c r="L721"/>
  <c r="G721"/>
  <c r="C721"/>
  <c r="L720"/>
  <c r="G720"/>
  <c r="C720"/>
  <c r="L719"/>
  <c r="G719"/>
  <c r="C719"/>
  <c r="L718"/>
  <c r="G718"/>
  <c r="C718"/>
  <c r="L717"/>
  <c r="G717"/>
  <c r="C717"/>
  <c r="L716"/>
  <c r="G716"/>
  <c r="C716"/>
  <c r="L715"/>
  <c r="G715"/>
  <c r="C715"/>
  <c r="L714"/>
  <c r="G714"/>
  <c r="C714"/>
  <c r="L713"/>
  <c r="G713"/>
  <c r="C713"/>
  <c r="L712"/>
  <c r="G712"/>
  <c r="C712"/>
  <c r="L711"/>
  <c r="G711"/>
  <c r="C711"/>
  <c r="L710"/>
  <c r="G710"/>
  <c r="C710"/>
  <c r="L709"/>
  <c r="G709"/>
  <c r="C709"/>
  <c r="L571"/>
  <c r="G571"/>
  <c r="C571"/>
  <c r="L570"/>
  <c r="G570"/>
  <c r="C570"/>
  <c r="L569"/>
  <c r="G569"/>
  <c r="C569"/>
  <c r="L568"/>
  <c r="G568"/>
  <c r="C568"/>
  <c r="L567"/>
  <c r="G567"/>
  <c r="C567"/>
  <c r="L566"/>
  <c r="G566"/>
  <c r="C566"/>
  <c r="L565"/>
  <c r="G565"/>
  <c r="C565"/>
  <c r="L564"/>
  <c r="G564"/>
  <c r="C564"/>
  <c r="L563"/>
  <c r="G563"/>
  <c r="C563"/>
  <c r="L562"/>
  <c r="G562"/>
  <c r="C562"/>
  <c r="L561"/>
  <c r="G561"/>
  <c r="C561"/>
  <c r="L560"/>
  <c r="G560"/>
  <c r="C560"/>
  <c r="L559"/>
  <c r="G559"/>
  <c r="C559"/>
  <c r="L413"/>
  <c r="G413"/>
  <c r="C413"/>
  <c r="H412"/>
  <c r="D412"/>
  <c r="N411"/>
  <c r="J411"/>
  <c r="F411"/>
  <c r="O410"/>
  <c r="N272"/>
  <c r="J272"/>
  <c r="F272"/>
  <c r="O271"/>
  <c r="H271"/>
  <c r="D271"/>
  <c r="N270"/>
  <c r="J270"/>
  <c r="F270"/>
  <c r="O269"/>
  <c r="H269"/>
  <c r="D269"/>
  <c r="N268"/>
  <c r="J268"/>
  <c r="F268"/>
  <c r="O267"/>
  <c r="H267"/>
  <c r="D267"/>
  <c r="N266"/>
  <c r="J266"/>
  <c r="F266"/>
  <c r="O265"/>
  <c r="H265"/>
  <c r="D265"/>
  <c r="N264"/>
  <c r="J264"/>
  <c r="F264"/>
  <c r="L263"/>
  <c r="C263"/>
  <c r="F262"/>
  <c r="G261"/>
  <c r="H260"/>
  <c r="M721"/>
  <c r="H721"/>
  <c r="D721"/>
  <c r="I720"/>
  <c r="E720"/>
  <c r="M719"/>
  <c r="H719"/>
  <c r="D719"/>
  <c r="I718"/>
  <c r="E718"/>
  <c r="M717"/>
  <c r="H717"/>
  <c r="D717"/>
  <c r="I716"/>
  <c r="E716"/>
  <c r="M715"/>
  <c r="H715"/>
  <c r="D715"/>
  <c r="I714"/>
  <c r="E714"/>
  <c r="M713"/>
  <c r="H713"/>
  <c r="D713"/>
  <c r="I712"/>
  <c r="E712"/>
  <c r="M711"/>
  <c r="H711"/>
  <c r="D711"/>
  <c r="I710"/>
  <c r="E710"/>
  <c r="M709"/>
  <c r="H709"/>
  <c r="D709"/>
  <c r="I571"/>
  <c r="E571"/>
  <c r="M570"/>
  <c r="H570"/>
  <c r="D570"/>
  <c r="I569"/>
  <c r="E569"/>
  <c r="M568"/>
  <c r="H568"/>
  <c r="D568"/>
  <c r="I567"/>
  <c r="E567"/>
  <c r="M566"/>
  <c r="H566"/>
  <c r="D566"/>
  <c r="I565"/>
  <c r="E565"/>
  <c r="M564"/>
  <c r="H564"/>
  <c r="D564"/>
  <c r="I563"/>
  <c r="E563"/>
  <c r="M562"/>
  <c r="H562"/>
  <c r="D562"/>
  <c r="I561"/>
  <c r="E561"/>
  <c r="M560"/>
  <c r="H560"/>
  <c r="D560"/>
  <c r="I559"/>
  <c r="E559"/>
  <c r="C1014"/>
  <c r="H1173"/>
  <c r="M129"/>
  <c r="N129"/>
  <c r="L128"/>
  <c r="M128"/>
  <c r="N128"/>
  <c r="L127"/>
  <c r="M127"/>
  <c r="N127"/>
  <c r="L126"/>
  <c r="M126"/>
  <c r="N126"/>
  <c r="L125"/>
  <c r="M125"/>
  <c r="N125"/>
  <c r="L124"/>
  <c r="M124"/>
  <c r="N124"/>
  <c r="L123"/>
  <c r="M123"/>
  <c r="N123"/>
  <c r="L119"/>
  <c r="M119"/>
  <c r="N119"/>
  <c r="G1014"/>
  <c r="F1173"/>
  <c r="C1173"/>
  <c r="L433"/>
  <c r="G433"/>
  <c r="C433"/>
  <c r="L432"/>
  <c r="G432"/>
  <c r="C432"/>
  <c r="L431"/>
  <c r="G431"/>
  <c r="C431"/>
  <c r="L430"/>
  <c r="G430"/>
  <c r="C430"/>
  <c r="L429"/>
  <c r="G429"/>
  <c r="C429"/>
  <c r="L428"/>
  <c r="G428"/>
  <c r="C428"/>
  <c r="L427"/>
  <c r="G427"/>
  <c r="C427"/>
  <c r="L426"/>
  <c r="G426"/>
  <c r="C426"/>
  <c r="L425"/>
  <c r="G425"/>
  <c r="C425"/>
  <c r="L424"/>
  <c r="G424"/>
  <c r="C424"/>
  <c r="L423"/>
  <c r="G423"/>
  <c r="C423"/>
  <c r="J1013"/>
  <c r="F1013"/>
  <c r="I1174"/>
  <c r="N117"/>
  <c r="M117"/>
  <c r="N115"/>
  <c r="M115"/>
  <c r="N113"/>
  <c r="M113"/>
  <c r="N111"/>
  <c r="M111"/>
  <c r="J433"/>
  <c r="F433"/>
  <c r="O432"/>
  <c r="I432"/>
  <c r="E432"/>
  <c r="J431"/>
  <c r="F431"/>
  <c r="O430"/>
  <c r="I430"/>
  <c r="E430"/>
  <c r="J429"/>
  <c r="F429"/>
  <c r="O428"/>
  <c r="I428"/>
  <c r="E428"/>
  <c r="J427"/>
  <c r="F427"/>
  <c r="O426"/>
  <c r="I426"/>
  <c r="E426"/>
  <c r="J425"/>
  <c r="F425"/>
  <c r="O424"/>
  <c r="I424"/>
  <c r="E424"/>
  <c r="J423"/>
  <c r="F423"/>
  <c r="O1324"/>
  <c r="N1323"/>
  <c r="M1323"/>
  <c r="N1319"/>
  <c r="M1319"/>
  <c r="N1315"/>
  <c r="M1315"/>
  <c r="J1311"/>
  <c r="F1311"/>
  <c r="O1309"/>
  <c r="N1309"/>
  <c r="M1309"/>
  <c r="H1309"/>
  <c r="D1309"/>
  <c r="N433"/>
  <c r="M433"/>
  <c r="N431"/>
  <c r="M431"/>
  <c r="N429"/>
  <c r="M429"/>
  <c r="N427"/>
  <c r="M427"/>
  <c r="N425"/>
  <c r="M425"/>
  <c r="N423"/>
  <c r="M423"/>
  <c r="N421"/>
  <c r="M421"/>
  <c r="N417"/>
  <c r="M417"/>
  <c r="I283"/>
  <c r="E283"/>
  <c r="M282"/>
  <c r="H282"/>
  <c r="D282"/>
  <c r="I281"/>
  <c r="E281"/>
  <c r="M280"/>
  <c r="H280"/>
  <c r="D280"/>
  <c r="I279"/>
  <c r="E279"/>
  <c r="M278"/>
  <c r="H278"/>
  <c r="D278"/>
  <c r="I277"/>
  <c r="E277"/>
  <c r="M276"/>
  <c r="H276"/>
  <c r="D276"/>
  <c r="I275"/>
  <c r="E275"/>
  <c r="M274"/>
  <c r="H274"/>
  <c r="D274"/>
  <c r="I273"/>
  <c r="E273"/>
  <c r="L412"/>
  <c r="M412"/>
  <c r="N412"/>
  <c r="L283"/>
  <c r="G283"/>
  <c r="C283"/>
  <c r="L282"/>
  <c r="G282"/>
  <c r="C282"/>
  <c r="L281"/>
  <c r="G281"/>
  <c r="C281"/>
  <c r="L280"/>
  <c r="G280"/>
  <c r="C280"/>
  <c r="L279"/>
  <c r="G279"/>
  <c r="C279"/>
  <c r="L278"/>
  <c r="G278"/>
  <c r="C278"/>
  <c r="L277"/>
  <c r="G277"/>
  <c r="C277"/>
  <c r="L276"/>
  <c r="G276"/>
  <c r="C276"/>
  <c r="L275"/>
  <c r="G275"/>
  <c r="C275"/>
  <c r="L274"/>
  <c r="G274"/>
  <c r="C274"/>
  <c r="L273"/>
  <c r="G273"/>
  <c r="C273"/>
  <c r="O259"/>
  <c r="H259"/>
  <c r="G260"/>
  <c r="D259"/>
  <c r="C260"/>
  <c r="N269"/>
  <c r="M269"/>
  <c r="N265"/>
  <c r="M265"/>
  <c r="O263"/>
  <c r="N263"/>
  <c r="M263"/>
  <c r="H263"/>
  <c r="D263"/>
  <c r="I262"/>
  <c r="E262"/>
  <c r="O261"/>
  <c r="N261"/>
  <c r="M261"/>
  <c r="H261"/>
  <c r="D261"/>
  <c r="F260"/>
  <c r="G259"/>
  <c r="N720"/>
  <c r="M720"/>
  <c r="N718"/>
  <c r="M718"/>
  <c r="N716"/>
  <c r="M716"/>
  <c r="N714"/>
  <c r="M714"/>
  <c r="N712"/>
  <c r="M712"/>
  <c r="N710"/>
  <c r="M710"/>
  <c r="L863"/>
  <c r="M863"/>
  <c r="N863"/>
  <c r="L859"/>
  <c r="M859"/>
  <c r="N859"/>
  <c r="O859"/>
  <c r="O863"/>
  <c r="D413"/>
  <c r="H413"/>
  <c r="D409"/>
  <c r="H409"/>
  <c r="O409"/>
  <c r="E410"/>
  <c r="I410"/>
  <c r="F1172"/>
  <c r="J1172"/>
  <c r="C414"/>
  <c r="G414"/>
  <c r="C873"/>
  <c r="C875"/>
  <c r="C877"/>
  <c r="C879"/>
  <c r="C881"/>
  <c r="C883"/>
  <c r="C724"/>
  <c r="C726"/>
  <c r="C728"/>
  <c r="C730"/>
  <c r="C732"/>
  <c r="B111"/>
  <c r="B112" s="1"/>
  <c r="B113" s="1"/>
  <c r="B114" s="1"/>
  <c r="B115" s="1"/>
  <c r="B116" s="1"/>
  <c r="O122"/>
  <c r="I1010"/>
  <c r="I1011"/>
  <c r="I1012"/>
  <c r="I1013"/>
  <c r="I859"/>
  <c r="I860"/>
  <c r="I861"/>
  <c r="I862"/>
  <c r="I863"/>
  <c r="H864"/>
  <c r="F865"/>
  <c r="N865"/>
  <c r="H866"/>
  <c r="F867"/>
  <c r="N867"/>
  <c r="H868"/>
  <c r="F869"/>
  <c r="N869"/>
  <c r="H870"/>
  <c r="F871"/>
  <c r="N871"/>
  <c r="H872"/>
  <c r="G873"/>
  <c r="D874"/>
  <c r="H874"/>
  <c r="G875"/>
  <c r="D876"/>
  <c r="H876"/>
  <c r="G877"/>
  <c r="D878"/>
  <c r="H878"/>
  <c r="G879"/>
  <c r="D880"/>
  <c r="H880"/>
  <c r="G881"/>
  <c r="D882"/>
  <c r="H882"/>
  <c r="G883"/>
  <c r="C722"/>
  <c r="G722"/>
  <c r="D723"/>
  <c r="H723"/>
  <c r="G724"/>
  <c r="D725"/>
  <c r="H725"/>
  <c r="G726"/>
  <c r="D727"/>
  <c r="H727"/>
  <c r="G728"/>
  <c r="D729"/>
  <c r="H729"/>
  <c r="G730"/>
  <c r="D731"/>
  <c r="H731"/>
  <c r="G732"/>
  <c r="D733"/>
  <c r="H733"/>
  <c r="E572"/>
  <c r="O572"/>
  <c r="L573"/>
  <c r="E574"/>
  <c r="O574"/>
  <c r="L575"/>
  <c r="E576"/>
  <c r="O576"/>
  <c r="L577"/>
  <c r="E578"/>
  <c r="O578"/>
  <c r="L579"/>
  <c r="E580"/>
  <c r="O580"/>
  <c r="L581"/>
  <c r="E582"/>
  <c r="O582"/>
  <c r="L583"/>
  <c r="L110"/>
  <c r="L114"/>
  <c r="N118"/>
  <c r="O126"/>
  <c r="H867"/>
  <c r="E868"/>
  <c r="D869"/>
  <c r="M869"/>
  <c r="I870"/>
  <c r="H871"/>
  <c r="E872"/>
  <c r="E873"/>
  <c r="E874"/>
  <c r="E875"/>
  <c r="E876"/>
  <c r="E877"/>
  <c r="E878"/>
  <c r="E879"/>
  <c r="E880"/>
  <c r="E881"/>
  <c r="E882"/>
  <c r="E883"/>
  <c r="E722"/>
  <c r="E723"/>
  <c r="E724"/>
  <c r="E725"/>
  <c r="E726"/>
  <c r="E727"/>
  <c r="E728"/>
  <c r="E729"/>
  <c r="E730"/>
  <c r="E731"/>
  <c r="E732"/>
  <c r="E733"/>
  <c r="C572"/>
  <c r="L572"/>
  <c r="E573"/>
  <c r="O573"/>
  <c r="L574"/>
  <c r="E575"/>
  <c r="O575"/>
  <c r="L576"/>
  <c r="E577"/>
  <c r="O577"/>
  <c r="L578"/>
  <c r="E579"/>
  <c r="O579"/>
  <c r="L580"/>
  <c r="E581"/>
  <c r="O581"/>
  <c r="L582"/>
  <c r="E583"/>
  <c r="O583"/>
  <c r="O110"/>
  <c r="O114"/>
  <c r="O119"/>
  <c r="L122"/>
  <c r="N112"/>
  <c r="L116"/>
  <c r="O123"/>
  <c r="O131"/>
  <c r="O865"/>
  <c r="J866"/>
  <c r="C1011"/>
  <c r="C1012"/>
  <c r="C1013"/>
  <c r="C859"/>
  <c r="G859"/>
  <c r="G860"/>
  <c r="C862"/>
  <c r="C863"/>
  <c r="G863"/>
  <c r="L864"/>
  <c r="G865"/>
  <c r="C866"/>
  <c r="G866"/>
  <c r="C867"/>
  <c r="L867"/>
  <c r="L868"/>
  <c r="G869"/>
  <c r="C870"/>
  <c r="G870"/>
  <c r="C871"/>
  <c r="L871"/>
  <c r="L872"/>
  <c r="O873"/>
  <c r="L874"/>
  <c r="O875"/>
  <c r="L876"/>
  <c r="O877"/>
  <c r="J1173"/>
  <c r="D1173"/>
  <c r="O433"/>
  <c r="H433"/>
  <c r="D433"/>
  <c r="N432"/>
  <c r="J432"/>
  <c r="F432"/>
  <c r="O431"/>
  <c r="H431"/>
  <c r="D431"/>
  <c r="N430"/>
  <c r="J430"/>
  <c r="F430"/>
  <c r="O429"/>
  <c r="H429"/>
  <c r="D429"/>
  <c r="N428"/>
  <c r="J428"/>
  <c r="F428"/>
  <c r="O427"/>
  <c r="H427"/>
  <c r="D427"/>
  <c r="N426"/>
  <c r="J426"/>
  <c r="F426"/>
  <c r="O425"/>
  <c r="H425"/>
  <c r="D425"/>
  <c r="N424"/>
  <c r="J424"/>
  <c r="F424"/>
  <c r="O423"/>
  <c r="H423"/>
  <c r="D423"/>
  <c r="H1013"/>
  <c r="D1013"/>
  <c r="E1174"/>
  <c r="K1173"/>
  <c r="N733"/>
  <c r="M733"/>
  <c r="N732"/>
  <c r="M732"/>
  <c r="N731"/>
  <c r="M731"/>
  <c r="N730"/>
  <c r="M730"/>
  <c r="N729"/>
  <c r="M729"/>
  <c r="N728"/>
  <c r="M728"/>
  <c r="N727"/>
  <c r="M727"/>
  <c r="N726"/>
  <c r="M726"/>
  <c r="N725"/>
  <c r="M725"/>
  <c r="N724"/>
  <c r="M724"/>
  <c r="N723"/>
  <c r="M723"/>
  <c r="N722"/>
  <c r="M722"/>
  <c r="N883"/>
  <c r="M883"/>
  <c r="N882"/>
  <c r="M882"/>
  <c r="N881"/>
  <c r="M881"/>
  <c r="N880"/>
  <c r="M880"/>
  <c r="N879"/>
  <c r="M879"/>
  <c r="N878"/>
  <c r="M878"/>
  <c r="N877"/>
  <c r="M877"/>
  <c r="N876"/>
  <c r="M876"/>
  <c r="N875"/>
  <c r="M875"/>
  <c r="N874"/>
  <c r="M874"/>
  <c r="N873"/>
  <c r="M873"/>
  <c r="N872"/>
  <c r="M872"/>
  <c r="N870"/>
  <c r="M870"/>
  <c r="N868"/>
  <c r="M868"/>
  <c r="N866"/>
  <c r="M866"/>
  <c r="N864"/>
  <c r="M864"/>
  <c r="I433"/>
  <c r="E433"/>
  <c r="M432"/>
  <c r="H432"/>
  <c r="D432"/>
  <c r="I431"/>
  <c r="E431"/>
  <c r="M430"/>
  <c r="H430"/>
  <c r="D430"/>
  <c r="I429"/>
  <c r="E429"/>
  <c r="M428"/>
  <c r="H428"/>
  <c r="D428"/>
  <c r="I427"/>
  <c r="E427"/>
  <c r="M426"/>
  <c r="H426"/>
  <c r="D426"/>
  <c r="I425"/>
  <c r="E425"/>
  <c r="M424"/>
  <c r="H424"/>
  <c r="D424"/>
  <c r="I423"/>
  <c r="E423"/>
  <c r="L414"/>
  <c r="M414"/>
  <c r="N414"/>
  <c r="L410"/>
  <c r="M410"/>
  <c r="N410"/>
  <c r="N1321"/>
  <c r="M1321"/>
  <c r="N1317"/>
  <c r="M1317"/>
  <c r="N1313"/>
  <c r="M1313"/>
  <c r="O1311"/>
  <c r="N1311"/>
  <c r="M1311"/>
  <c r="H1311"/>
  <c r="D1311"/>
  <c r="J1309"/>
  <c r="F1309"/>
  <c r="N419"/>
  <c r="M419"/>
  <c r="J283"/>
  <c r="F283"/>
  <c r="O282"/>
  <c r="I282"/>
  <c r="E282"/>
  <c r="J281"/>
  <c r="F281"/>
  <c r="O280"/>
  <c r="I280"/>
  <c r="E280"/>
  <c r="J279"/>
  <c r="F279"/>
  <c r="O278"/>
  <c r="I278"/>
  <c r="E278"/>
  <c r="J277"/>
  <c r="F277"/>
  <c r="O276"/>
  <c r="I276"/>
  <c r="E276"/>
  <c r="J275"/>
  <c r="F275"/>
  <c r="O274"/>
  <c r="I274"/>
  <c r="E274"/>
  <c r="J273"/>
  <c r="F273"/>
  <c r="O283"/>
  <c r="H283"/>
  <c r="D283"/>
  <c r="N282"/>
  <c r="J282"/>
  <c r="F282"/>
  <c r="O281"/>
  <c r="H281"/>
  <c r="D281"/>
  <c r="N280"/>
  <c r="J280"/>
  <c r="F280"/>
  <c r="O279"/>
  <c r="H279"/>
  <c r="D279"/>
  <c r="N278"/>
  <c r="J278"/>
  <c r="F278"/>
  <c r="O277"/>
  <c r="H277"/>
  <c r="D277"/>
  <c r="N276"/>
  <c r="J276"/>
  <c r="F276"/>
  <c r="O275"/>
  <c r="H275"/>
  <c r="D275"/>
  <c r="N274"/>
  <c r="J274"/>
  <c r="F274"/>
  <c r="O273"/>
  <c r="H273"/>
  <c r="D273"/>
  <c r="J259"/>
  <c r="I260"/>
  <c r="F259"/>
  <c r="E260"/>
  <c r="N283"/>
  <c r="M283"/>
  <c r="N281"/>
  <c r="M281"/>
  <c r="N279"/>
  <c r="M279"/>
  <c r="N277"/>
  <c r="M277"/>
  <c r="N275"/>
  <c r="M275"/>
  <c r="N273"/>
  <c r="M273"/>
  <c r="N271"/>
  <c r="M271"/>
  <c r="N267"/>
  <c r="M267"/>
  <c r="J263"/>
  <c r="F263"/>
  <c r="G262"/>
  <c r="C262"/>
  <c r="J261"/>
  <c r="F261"/>
  <c r="J260"/>
  <c r="C259"/>
  <c r="N571"/>
  <c r="M571"/>
  <c r="N569"/>
  <c r="M569"/>
  <c r="N567"/>
  <c r="M567"/>
  <c r="N565"/>
  <c r="M565"/>
  <c r="N563"/>
  <c r="M563"/>
  <c r="N561"/>
  <c r="M561"/>
  <c r="N559"/>
  <c r="M559"/>
  <c r="L861"/>
  <c r="M861"/>
  <c r="N861"/>
  <c r="O861"/>
  <c r="O860"/>
  <c r="F413"/>
  <c r="J413"/>
  <c r="F409"/>
  <c r="J409"/>
  <c r="C410"/>
  <c r="G410"/>
  <c r="D1172"/>
  <c r="H1172"/>
  <c r="O413"/>
  <c r="E414"/>
  <c r="I414"/>
  <c r="C874"/>
  <c r="C876"/>
  <c r="C878"/>
  <c r="C880"/>
  <c r="C882"/>
  <c r="C723"/>
  <c r="C725"/>
  <c r="C727"/>
  <c r="C729"/>
  <c r="C731"/>
  <c r="C733"/>
  <c r="O118"/>
  <c r="E1011"/>
  <c r="E1012"/>
  <c r="E1013"/>
  <c r="E859"/>
  <c r="E860"/>
  <c r="E861"/>
  <c r="E862"/>
  <c r="E863"/>
  <c r="D864"/>
  <c r="O864"/>
  <c r="J865"/>
  <c r="D866"/>
  <c r="O866"/>
  <c r="J867"/>
  <c r="D868"/>
  <c r="O868"/>
  <c r="J869"/>
  <c r="D870"/>
  <c r="O870"/>
  <c r="J871"/>
  <c r="D872"/>
  <c r="O872"/>
  <c r="L873"/>
  <c r="O874"/>
  <c r="L875"/>
  <c r="O876"/>
  <c r="L877"/>
  <c r="O878"/>
  <c r="L879"/>
  <c r="O880"/>
  <c r="L881"/>
  <c r="O882"/>
  <c r="L883"/>
  <c r="L722"/>
  <c r="O723"/>
  <c r="L724"/>
  <c r="O725"/>
  <c r="L726"/>
  <c r="O727"/>
  <c r="L728"/>
  <c r="O729"/>
  <c r="L730"/>
  <c r="O731"/>
  <c r="L732"/>
  <c r="O733"/>
  <c r="I572"/>
  <c r="G573"/>
  <c r="C574"/>
  <c r="I574"/>
  <c r="G575"/>
  <c r="C576"/>
  <c r="I576"/>
  <c r="G577"/>
  <c r="C578"/>
  <c r="I578"/>
  <c r="G579"/>
  <c r="C580"/>
  <c r="I580"/>
  <c r="G581"/>
  <c r="C582"/>
  <c r="I582"/>
  <c r="G583"/>
  <c r="F110"/>
  <c r="L112"/>
  <c r="N116"/>
  <c r="M122"/>
  <c r="O130"/>
  <c r="M867"/>
  <c r="I868"/>
  <c r="H869"/>
  <c r="E870"/>
  <c r="D871"/>
  <c r="M871"/>
  <c r="I872"/>
  <c r="I873"/>
  <c r="I874"/>
  <c r="I875"/>
  <c r="I876"/>
  <c r="I877"/>
  <c r="I878"/>
  <c r="I879"/>
  <c r="I880"/>
  <c r="I881"/>
  <c r="I882"/>
  <c r="I883"/>
  <c r="I722"/>
  <c r="I723"/>
  <c r="I724"/>
  <c r="I725"/>
  <c r="I726"/>
  <c r="I727"/>
  <c r="I728"/>
  <c r="I729"/>
  <c r="I730"/>
  <c r="I731"/>
  <c r="I732"/>
  <c r="I733"/>
  <c r="G572"/>
  <c r="C573"/>
  <c r="I573"/>
  <c r="G574"/>
  <c r="C575"/>
  <c r="I575"/>
  <c r="G576"/>
  <c r="C577"/>
  <c r="I577"/>
  <c r="G578"/>
  <c r="C579"/>
  <c r="I579"/>
  <c r="G580"/>
  <c r="C581"/>
  <c r="I581"/>
  <c r="G582"/>
  <c r="C583"/>
  <c r="I583"/>
  <c r="H110"/>
  <c r="O112"/>
  <c r="O116"/>
  <c r="N120"/>
  <c r="N110"/>
  <c r="N114"/>
  <c r="L118"/>
  <c r="O127"/>
  <c r="O134"/>
  <c r="I865"/>
  <c r="F866"/>
  <c r="E867"/>
  <c r="G1011"/>
  <c r="G1012"/>
  <c r="G1013"/>
  <c r="C860"/>
  <c r="C861"/>
  <c r="G861"/>
  <c r="G862"/>
  <c r="C864"/>
  <c r="Q864" s="1"/>
  <c r="G864"/>
  <c r="C865"/>
  <c r="Q865" s="1"/>
  <c r="L865"/>
  <c r="L866"/>
  <c r="G867"/>
  <c r="C868"/>
  <c r="G868"/>
  <c r="C869"/>
  <c r="L869"/>
  <c r="L870"/>
  <c r="G871"/>
  <c r="C872"/>
  <c r="G872"/>
  <c r="D873"/>
  <c r="H873"/>
  <c r="G874"/>
  <c r="D875"/>
  <c r="H875"/>
  <c r="G876"/>
  <c r="D877"/>
  <c r="H877"/>
  <c r="G878"/>
  <c r="D879"/>
  <c r="H879"/>
  <c r="G880"/>
  <c r="D881"/>
  <c r="H881"/>
  <c r="G882"/>
  <c r="D883"/>
  <c r="H883"/>
  <c r="D722"/>
  <c r="O722"/>
  <c r="L723"/>
  <c r="O724"/>
  <c r="L725"/>
  <c r="O726"/>
  <c r="L727"/>
  <c r="O728"/>
  <c r="L729"/>
  <c r="O730"/>
  <c r="L731"/>
  <c r="O732"/>
  <c r="L878"/>
  <c r="O879"/>
  <c r="L882"/>
  <c r="O883"/>
  <c r="G723"/>
  <c r="H724"/>
  <c r="D726"/>
  <c r="G727"/>
  <c r="H728"/>
  <c r="D730"/>
  <c r="G731"/>
  <c r="H732"/>
  <c r="L733"/>
  <c r="H572"/>
  <c r="F573"/>
  <c r="N573"/>
  <c r="H574"/>
  <c r="F575"/>
  <c r="N575"/>
  <c r="H576"/>
  <c r="F577"/>
  <c r="N577"/>
  <c r="H578"/>
  <c r="F579"/>
  <c r="N579"/>
  <c r="H580"/>
  <c r="F581"/>
  <c r="N581"/>
  <c r="H582"/>
  <c r="F583"/>
  <c r="N583"/>
  <c r="L111"/>
  <c r="O115"/>
  <c r="O120"/>
  <c r="O128"/>
  <c r="I867"/>
  <c r="F868"/>
  <c r="E869"/>
  <c r="O869"/>
  <c r="J870"/>
  <c r="I871"/>
  <c r="F872"/>
  <c r="F873"/>
  <c r="F874"/>
  <c r="F875"/>
  <c r="F876"/>
  <c r="F877"/>
  <c r="F878"/>
  <c r="F879"/>
  <c r="F880"/>
  <c r="F881"/>
  <c r="F882"/>
  <c r="F883"/>
  <c r="F722"/>
  <c r="F723"/>
  <c r="F724"/>
  <c r="F725"/>
  <c r="F726"/>
  <c r="F727"/>
  <c r="F728"/>
  <c r="F729"/>
  <c r="F730"/>
  <c r="F731"/>
  <c r="F732"/>
  <c r="F733"/>
  <c r="F572"/>
  <c r="N572"/>
  <c r="H573"/>
  <c r="F574"/>
  <c r="N574"/>
  <c r="H575"/>
  <c r="F576"/>
  <c r="N576"/>
  <c r="H577"/>
  <c r="F578"/>
  <c r="N578"/>
  <c r="H579"/>
  <c r="F580"/>
  <c r="N580"/>
  <c r="H581"/>
  <c r="F582"/>
  <c r="N582"/>
  <c r="H583"/>
  <c r="D110"/>
  <c r="M112"/>
  <c r="M116"/>
  <c r="L120"/>
  <c r="N122"/>
  <c r="O113"/>
  <c r="L117"/>
  <c r="O125"/>
  <c r="O132"/>
  <c r="L862"/>
  <c r="N862"/>
  <c r="M862"/>
  <c r="H111"/>
  <c r="K1174"/>
  <c r="E1175"/>
  <c r="C1174"/>
  <c r="F1174"/>
  <c r="J1174"/>
  <c r="G1015"/>
  <c r="I1324"/>
  <c r="D1324"/>
  <c r="L259"/>
  <c r="M259"/>
  <c r="N259"/>
  <c r="L262"/>
  <c r="M262"/>
  <c r="N262"/>
  <c r="C1324"/>
  <c r="E110"/>
  <c r="F111"/>
  <c r="N1325"/>
  <c r="J1324"/>
  <c r="M1324"/>
  <c r="C1016"/>
  <c r="D1015"/>
  <c r="K1175"/>
  <c r="D112"/>
  <c r="F112"/>
  <c r="E111"/>
  <c r="H1325"/>
  <c r="J1325"/>
  <c r="O1325"/>
  <c r="E1325"/>
  <c r="C1325"/>
  <c r="G1176"/>
  <c r="H1175"/>
  <c r="D1175"/>
  <c r="J1015"/>
  <c r="I1176"/>
  <c r="G111"/>
  <c r="D113"/>
  <c r="D1016"/>
  <c r="C1017"/>
  <c r="L1159"/>
  <c r="M1159"/>
  <c r="N1159"/>
  <c r="F1016"/>
  <c r="D1176"/>
  <c r="H1176"/>
  <c r="L1009"/>
  <c r="M1009"/>
  <c r="N1009"/>
  <c r="C1326"/>
  <c r="H1326"/>
  <c r="N1326"/>
  <c r="F1326"/>
  <c r="G1326"/>
  <c r="I1326"/>
  <c r="E112"/>
  <c r="J114"/>
  <c r="E113"/>
  <c r="I1017"/>
  <c r="L1010"/>
  <c r="M1010"/>
  <c r="N1010"/>
  <c r="H1177"/>
  <c r="D1177"/>
  <c r="I1178"/>
  <c r="L1160"/>
  <c r="N1160"/>
  <c r="M1160"/>
  <c r="C1018"/>
  <c r="D1017"/>
  <c r="K1177"/>
  <c r="D114"/>
  <c r="F114"/>
  <c r="K1327"/>
  <c r="O1327"/>
  <c r="E1327"/>
  <c r="F1327"/>
  <c r="H1327"/>
  <c r="G1327"/>
  <c r="M1327"/>
  <c r="F1017"/>
  <c r="I1177"/>
  <c r="O1159"/>
  <c r="G114"/>
  <c r="J1018"/>
  <c r="C1328"/>
  <c r="G1328"/>
  <c r="J1328"/>
  <c r="O1328"/>
  <c r="D1328"/>
  <c r="I1328"/>
  <c r="C114"/>
  <c r="D115"/>
  <c r="H115"/>
  <c r="D1018"/>
  <c r="C1019"/>
  <c r="O1010"/>
  <c r="I1179"/>
  <c r="D1178"/>
  <c r="H1178"/>
  <c r="G1179"/>
  <c r="E114"/>
  <c r="I114"/>
  <c r="E1018"/>
  <c r="G1178"/>
  <c r="L1012"/>
  <c r="M1012"/>
  <c r="N1012"/>
  <c r="H1179"/>
  <c r="D1179"/>
  <c r="O1011"/>
  <c r="L1162"/>
  <c r="N1162"/>
  <c r="H116"/>
  <c r="F116"/>
  <c r="F1019"/>
  <c r="O1160"/>
  <c r="E1019"/>
  <c r="I115"/>
  <c r="C1020"/>
  <c r="D1019"/>
  <c r="K1179"/>
  <c r="H1329"/>
  <c r="J1329"/>
  <c r="O1329"/>
  <c r="E1329"/>
  <c r="C1329"/>
  <c r="M1329"/>
  <c r="C1330"/>
  <c r="H1330"/>
  <c r="N1330"/>
  <c r="F1330"/>
  <c r="G1330"/>
  <c r="I1330"/>
  <c r="D1020"/>
  <c r="O1161"/>
  <c r="G116"/>
  <c r="J1020"/>
  <c r="F117"/>
  <c r="C116"/>
  <c r="H117"/>
  <c r="O1012"/>
  <c r="D1180"/>
  <c r="H1180"/>
  <c r="L1013"/>
  <c r="M1013"/>
  <c r="N1013"/>
  <c r="K1180"/>
  <c r="G1021"/>
  <c r="E1020"/>
  <c r="E1180"/>
  <c r="G1180"/>
  <c r="I1021"/>
  <c r="I117"/>
  <c r="H1021"/>
  <c r="K1181"/>
  <c r="J1021"/>
  <c r="G117"/>
  <c r="I1331"/>
  <c r="J1331"/>
  <c r="L1331"/>
  <c r="D1331"/>
  <c r="C1331"/>
  <c r="N1331"/>
  <c r="I1181"/>
  <c r="L1014"/>
  <c r="M1014"/>
  <c r="N1014"/>
  <c r="H1181"/>
  <c r="D1181"/>
  <c r="I1182"/>
  <c r="E1182"/>
  <c r="O1013"/>
  <c r="L1164"/>
  <c r="N1164"/>
  <c r="M1164"/>
  <c r="F118"/>
  <c r="D1021"/>
  <c r="D1022"/>
  <c r="E1022"/>
  <c r="H119"/>
  <c r="C1182"/>
  <c r="D1182"/>
  <c r="F1182"/>
  <c r="H1182"/>
  <c r="J1182"/>
  <c r="M1015"/>
  <c r="K1332"/>
  <c r="M1332"/>
  <c r="N1332"/>
  <c r="F1332"/>
  <c r="H1332"/>
  <c r="L1332"/>
  <c r="E1332"/>
  <c r="J119"/>
  <c r="J1022"/>
  <c r="C118"/>
  <c r="K1182"/>
  <c r="I118"/>
  <c r="E1183"/>
  <c r="K1333"/>
  <c r="H1333"/>
  <c r="J1333"/>
  <c r="O1333"/>
  <c r="E1333"/>
  <c r="C1333"/>
  <c r="M1333"/>
  <c r="O1015"/>
  <c r="C1024"/>
  <c r="I1023"/>
  <c r="F1023"/>
  <c r="I119"/>
  <c r="C119"/>
  <c r="O1164"/>
  <c r="J120"/>
  <c r="L1016"/>
  <c r="M1016"/>
  <c r="N1016"/>
  <c r="L1166"/>
  <c r="N1166"/>
  <c r="H120"/>
  <c r="D120"/>
  <c r="D1023"/>
  <c r="I1183"/>
  <c r="H1183"/>
  <c r="D1183"/>
  <c r="D1024"/>
  <c r="D121"/>
  <c r="H121"/>
  <c r="L1017"/>
  <c r="N1017"/>
  <c r="M1017"/>
  <c r="J121"/>
  <c r="O1165"/>
  <c r="C120"/>
  <c r="I120"/>
  <c r="I1024"/>
  <c r="J1024"/>
  <c r="F1024"/>
  <c r="C1025"/>
  <c r="D1025"/>
  <c r="J1025"/>
  <c r="H1025"/>
  <c r="E1025"/>
  <c r="G1026"/>
  <c r="G121"/>
  <c r="E121"/>
  <c r="L1168"/>
  <c r="N1168"/>
  <c r="M1168"/>
  <c r="F122"/>
  <c r="F123"/>
  <c r="M1019"/>
  <c r="C122"/>
  <c r="I122"/>
  <c r="I1026"/>
  <c r="O1018"/>
  <c r="O1167"/>
  <c r="H1026"/>
  <c r="J1026"/>
  <c r="D1027"/>
  <c r="J1027"/>
  <c r="E1027"/>
  <c r="G1028"/>
  <c r="G123"/>
  <c r="L1020"/>
  <c r="M1020"/>
  <c r="N1020"/>
  <c r="L1170"/>
  <c r="N1170"/>
  <c r="H124"/>
  <c r="D124"/>
  <c r="L1171"/>
  <c r="M1171"/>
  <c r="N1171"/>
  <c r="E124"/>
  <c r="I124"/>
  <c r="I1028"/>
  <c r="O1169"/>
  <c r="H1028"/>
  <c r="F125"/>
  <c r="J125"/>
  <c r="C1029"/>
  <c r="J1029"/>
  <c r="L880"/>
  <c r="O881"/>
  <c r="H722"/>
  <c r="D724"/>
  <c r="G725"/>
  <c r="H726"/>
  <c r="D728"/>
  <c r="G729"/>
  <c r="H730"/>
  <c r="D732"/>
  <c r="G733"/>
  <c r="D572"/>
  <c r="M572"/>
  <c r="J573"/>
  <c r="D574"/>
  <c r="M574"/>
  <c r="J575"/>
  <c r="D576"/>
  <c r="M576"/>
  <c r="J577"/>
  <c r="D578"/>
  <c r="M578"/>
  <c r="J579"/>
  <c r="D580"/>
  <c r="M580"/>
  <c r="J581"/>
  <c r="D582"/>
  <c r="M582"/>
  <c r="J583"/>
  <c r="J110"/>
  <c r="L113"/>
  <c r="O117"/>
  <c r="O124"/>
  <c r="O133"/>
  <c r="O867"/>
  <c r="J868"/>
  <c r="I869"/>
  <c r="F870"/>
  <c r="E871"/>
  <c r="O871"/>
  <c r="J872"/>
  <c r="J873"/>
  <c r="J874"/>
  <c r="J875"/>
  <c r="J876"/>
  <c r="J877"/>
  <c r="J878"/>
  <c r="J879"/>
  <c r="J880"/>
  <c r="J881"/>
  <c r="J882"/>
  <c r="J883"/>
  <c r="J722"/>
  <c r="J723"/>
  <c r="J724"/>
  <c r="J725"/>
  <c r="J726"/>
  <c r="J727"/>
  <c r="J728"/>
  <c r="J729"/>
  <c r="J730"/>
  <c r="J731"/>
  <c r="J732"/>
  <c r="J733"/>
  <c r="J572"/>
  <c r="D573"/>
  <c r="M573"/>
  <c r="J574"/>
  <c r="D575"/>
  <c r="M575"/>
  <c r="J576"/>
  <c r="D577"/>
  <c r="M577"/>
  <c r="J578"/>
  <c r="D579"/>
  <c r="M579"/>
  <c r="J580"/>
  <c r="D581"/>
  <c r="M581"/>
  <c r="J582"/>
  <c r="D583"/>
  <c r="M583"/>
  <c r="M110"/>
  <c r="M114"/>
  <c r="M118"/>
  <c r="O121"/>
  <c r="O111"/>
  <c r="L115"/>
  <c r="M120"/>
  <c r="O129"/>
  <c r="M860"/>
  <c r="L860"/>
  <c r="N860"/>
  <c r="L260"/>
  <c r="M260"/>
  <c r="N260"/>
  <c r="E1014"/>
  <c r="C110"/>
  <c r="G110"/>
  <c r="D111"/>
  <c r="I1175"/>
  <c r="D1014"/>
  <c r="F1014"/>
  <c r="H1014"/>
  <c r="J1014"/>
  <c r="D1174"/>
  <c r="H1174"/>
  <c r="G1175"/>
  <c r="C1015"/>
  <c r="E1324"/>
  <c r="L1324"/>
  <c r="H1324"/>
  <c r="K1324"/>
  <c r="M1325"/>
  <c r="I1014"/>
  <c r="I110"/>
  <c r="J111"/>
  <c r="F1324"/>
  <c r="N1324"/>
  <c r="G1324"/>
  <c r="G1174"/>
  <c r="G1016"/>
  <c r="H1015"/>
  <c r="H112"/>
  <c r="C111"/>
  <c r="J112"/>
  <c r="I111"/>
  <c r="I1015"/>
  <c r="K1325"/>
  <c r="L1325"/>
  <c r="D1325"/>
  <c r="F1325"/>
  <c r="I1325"/>
  <c r="G1325"/>
  <c r="J1175"/>
  <c r="F1175"/>
  <c r="C1175"/>
  <c r="F1015"/>
  <c r="E1176"/>
  <c r="E1015"/>
  <c r="C112"/>
  <c r="H113"/>
  <c r="K1176"/>
  <c r="H1016"/>
  <c r="G1017"/>
  <c r="E1016"/>
  <c r="G112"/>
  <c r="J1016"/>
  <c r="C1176"/>
  <c r="F1176"/>
  <c r="J1176"/>
  <c r="K1326"/>
  <c r="O1326"/>
  <c r="D1326"/>
  <c r="J1326"/>
  <c r="M1326"/>
  <c r="L1326"/>
  <c r="E1326"/>
  <c r="I1016"/>
  <c r="I112"/>
  <c r="F113"/>
  <c r="J113"/>
  <c r="I113"/>
  <c r="J1177"/>
  <c r="F1177"/>
  <c r="C1177"/>
  <c r="E1178"/>
  <c r="E1017"/>
  <c r="O1009"/>
  <c r="G1018"/>
  <c r="H1017"/>
  <c r="H114"/>
  <c r="C113"/>
  <c r="I1327"/>
  <c r="J1327"/>
  <c r="L1327"/>
  <c r="D1327"/>
  <c r="C1327"/>
  <c r="Q1327" s="1"/>
  <c r="N1327"/>
  <c r="J1017"/>
  <c r="G113"/>
  <c r="G1177"/>
  <c r="E1177"/>
  <c r="F1018"/>
  <c r="K1328"/>
  <c r="M1328"/>
  <c r="N1328"/>
  <c r="F1328"/>
  <c r="H1328"/>
  <c r="L1328"/>
  <c r="E1328"/>
  <c r="F115"/>
  <c r="K1178"/>
  <c r="H1018"/>
  <c r="G1019"/>
  <c r="L1161"/>
  <c r="M1161"/>
  <c r="N1161"/>
  <c r="E1179"/>
  <c r="C1178"/>
  <c r="F1178"/>
  <c r="J1178"/>
  <c r="L1011"/>
  <c r="M1011"/>
  <c r="N1011"/>
  <c r="J115"/>
  <c r="I1018"/>
  <c r="E115"/>
  <c r="J1179"/>
  <c r="F1179"/>
  <c r="C1179"/>
  <c r="M1162"/>
  <c r="C115"/>
  <c r="J1019"/>
  <c r="G115"/>
  <c r="I1019"/>
  <c r="J116"/>
  <c r="G1020"/>
  <c r="H1019"/>
  <c r="D116"/>
  <c r="K1329"/>
  <c r="L1329"/>
  <c r="D1329"/>
  <c r="F1329"/>
  <c r="I1329"/>
  <c r="G1329"/>
  <c r="N1329"/>
  <c r="K1330"/>
  <c r="O1330"/>
  <c r="D1330"/>
  <c r="J1330"/>
  <c r="M1330"/>
  <c r="L1330"/>
  <c r="E1330"/>
  <c r="D117"/>
  <c r="C1021"/>
  <c r="J117"/>
  <c r="F1020"/>
  <c r="L1163"/>
  <c r="M1163"/>
  <c r="N1163"/>
  <c r="C1180"/>
  <c r="F1180"/>
  <c r="J1180"/>
  <c r="E116"/>
  <c r="H1020"/>
  <c r="I116"/>
  <c r="I1020"/>
  <c r="I1180"/>
  <c r="G1022"/>
  <c r="C117"/>
  <c r="F1021"/>
  <c r="O1162"/>
  <c r="J118"/>
  <c r="K1331"/>
  <c r="O1331"/>
  <c r="E1331"/>
  <c r="F1331"/>
  <c r="H1331"/>
  <c r="G1331"/>
  <c r="M1331"/>
  <c r="G1181"/>
  <c r="E1181"/>
  <c r="E1021"/>
  <c r="E117"/>
  <c r="G1182"/>
  <c r="J1181"/>
  <c r="F1181"/>
  <c r="C1181"/>
  <c r="H118"/>
  <c r="C1022"/>
  <c r="D118"/>
  <c r="I1022"/>
  <c r="D119"/>
  <c r="C1023"/>
  <c r="F119"/>
  <c r="L1165"/>
  <c r="M1165"/>
  <c r="N1165"/>
  <c r="O1014"/>
  <c r="L1015"/>
  <c r="N1015"/>
  <c r="E118"/>
  <c r="C1332"/>
  <c r="G1332"/>
  <c r="J1332"/>
  <c r="O1332"/>
  <c r="D1332"/>
  <c r="I1332"/>
  <c r="O1163"/>
  <c r="G118"/>
  <c r="F1022"/>
  <c r="K1183"/>
  <c r="H1022"/>
  <c r="G1023"/>
  <c r="G1183"/>
  <c r="J1023"/>
  <c r="L1333"/>
  <c r="D1333"/>
  <c r="F1333"/>
  <c r="I1333"/>
  <c r="G1333"/>
  <c r="N1333"/>
  <c r="E1023"/>
  <c r="H1023"/>
  <c r="G1024"/>
  <c r="G119"/>
  <c r="E119"/>
  <c r="M1166"/>
  <c r="F120"/>
  <c r="J1183"/>
  <c r="F1183"/>
  <c r="C1183"/>
  <c r="F121"/>
  <c r="L1167"/>
  <c r="M1167"/>
  <c r="N1167"/>
  <c r="E120"/>
  <c r="G120"/>
  <c r="G1025"/>
  <c r="E1024"/>
  <c r="O1016"/>
  <c r="H1024"/>
  <c r="O1166"/>
  <c r="C1026"/>
  <c r="F1025"/>
  <c r="O1017"/>
  <c r="I1025"/>
  <c r="I121"/>
  <c r="C121"/>
  <c r="Q121" s="1"/>
  <c r="J122"/>
  <c r="L1018"/>
  <c r="M1018"/>
  <c r="N1018"/>
  <c r="H122"/>
  <c r="D122"/>
  <c r="D123"/>
  <c r="H123"/>
  <c r="L1169"/>
  <c r="M1169"/>
  <c r="N1169"/>
  <c r="L1019"/>
  <c r="N1019"/>
  <c r="E122"/>
  <c r="J123"/>
  <c r="G122"/>
  <c r="G1027"/>
  <c r="E1026"/>
  <c r="F1026"/>
  <c r="C1027"/>
  <c r="D1026"/>
  <c r="O1019"/>
  <c r="C1028"/>
  <c r="H1027"/>
  <c r="F1027"/>
  <c r="O1168"/>
  <c r="I1027"/>
  <c r="I123"/>
  <c r="C123"/>
  <c r="E123"/>
  <c r="M1170"/>
  <c r="J124"/>
  <c r="F124"/>
  <c r="L1021"/>
  <c r="N1021"/>
  <c r="M1021"/>
  <c r="G124"/>
  <c r="C124"/>
  <c r="Q124" s="1"/>
  <c r="G1029"/>
  <c r="E1028"/>
  <c r="D1028"/>
  <c r="O1020"/>
  <c r="D125"/>
  <c r="H125"/>
  <c r="F1028"/>
  <c r="J1028"/>
  <c r="F1029"/>
  <c r="H126"/>
  <c r="D126"/>
  <c r="H1029"/>
  <c r="O1170"/>
  <c r="E1029"/>
  <c r="G1030"/>
  <c r="E125"/>
  <c r="L1172"/>
  <c r="N1172"/>
  <c r="M1172"/>
  <c r="L1173"/>
  <c r="M1173"/>
  <c r="N1173"/>
  <c r="E126"/>
  <c r="G1031"/>
  <c r="E1030"/>
  <c r="H1030"/>
  <c r="D127"/>
  <c r="H127"/>
  <c r="F1030"/>
  <c r="J1030"/>
  <c r="J1031"/>
  <c r="F1031"/>
  <c r="H128"/>
  <c r="D128"/>
  <c r="H1031"/>
  <c r="O1023"/>
  <c r="E1031"/>
  <c r="G1032"/>
  <c r="E127"/>
  <c r="L1174"/>
  <c r="N1174"/>
  <c r="L1175"/>
  <c r="M1175"/>
  <c r="N1175"/>
  <c r="E128"/>
  <c r="I128"/>
  <c r="E1033"/>
  <c r="I1032"/>
  <c r="C128"/>
  <c r="D1033"/>
  <c r="D1032"/>
  <c r="F129"/>
  <c r="J129"/>
  <c r="J1033"/>
  <c r="J1032"/>
  <c r="J130"/>
  <c r="F130"/>
  <c r="G129"/>
  <c r="L1026"/>
  <c r="M1026"/>
  <c r="N1026"/>
  <c r="O1026"/>
  <c r="D131"/>
  <c r="H131"/>
  <c r="C130"/>
  <c r="L1177"/>
  <c r="M1177"/>
  <c r="N1177"/>
  <c r="E130"/>
  <c r="I130"/>
  <c r="G131"/>
  <c r="L1028"/>
  <c r="M1028"/>
  <c r="N1028"/>
  <c r="M1178"/>
  <c r="H132"/>
  <c r="D132"/>
  <c r="C131"/>
  <c r="C132"/>
  <c r="D134"/>
  <c r="D133"/>
  <c r="H134"/>
  <c r="H133"/>
  <c r="E132"/>
  <c r="I132"/>
  <c r="O1029"/>
  <c r="O1178"/>
  <c r="I133"/>
  <c r="G134"/>
  <c r="E133"/>
  <c r="M1180"/>
  <c r="L1180"/>
  <c r="N1180"/>
  <c r="L1031"/>
  <c r="M1031"/>
  <c r="N1031"/>
  <c r="O1180"/>
  <c r="L1032"/>
  <c r="M1032"/>
  <c r="N1032"/>
  <c r="M1182"/>
  <c r="L1183"/>
  <c r="M1183"/>
  <c r="N1183"/>
  <c r="L1033"/>
  <c r="M1033"/>
  <c r="N1033"/>
  <c r="O1181"/>
  <c r="O1182"/>
  <c r="O1183"/>
  <c r="C1030"/>
  <c r="J126"/>
  <c r="F126"/>
  <c r="D1029"/>
  <c r="C125"/>
  <c r="O1021"/>
  <c r="I1029"/>
  <c r="I125"/>
  <c r="G125"/>
  <c r="L1022"/>
  <c r="M1022"/>
  <c r="N1022"/>
  <c r="L1023"/>
  <c r="M1023"/>
  <c r="N1023"/>
  <c r="G126"/>
  <c r="I126"/>
  <c r="I1030"/>
  <c r="O1022"/>
  <c r="O1171"/>
  <c r="C126"/>
  <c r="D1030"/>
  <c r="F127"/>
  <c r="J127"/>
  <c r="C1031"/>
  <c r="C1033"/>
  <c r="C1032"/>
  <c r="J128"/>
  <c r="F128"/>
  <c r="D1031"/>
  <c r="C127"/>
  <c r="O1172"/>
  <c r="I1031"/>
  <c r="I127"/>
  <c r="G1033"/>
  <c r="G127"/>
  <c r="L1024"/>
  <c r="M1024"/>
  <c r="N1024"/>
  <c r="M1174"/>
  <c r="O1024"/>
  <c r="L1025"/>
  <c r="M1025"/>
  <c r="N1025"/>
  <c r="G128"/>
  <c r="E1032"/>
  <c r="I1033"/>
  <c r="O1173"/>
  <c r="H1033"/>
  <c r="H1032"/>
  <c r="D129"/>
  <c r="H129"/>
  <c r="F1033"/>
  <c r="F1032"/>
  <c r="H130"/>
  <c r="D130"/>
  <c r="O1174"/>
  <c r="I129"/>
  <c r="E129"/>
  <c r="M1176"/>
  <c r="L1176"/>
  <c r="N1176"/>
  <c r="O1025"/>
  <c r="C129"/>
  <c r="Q129" s="1"/>
  <c r="F131"/>
  <c r="J131"/>
  <c r="L1027"/>
  <c r="M1027"/>
  <c r="N1027"/>
  <c r="G130"/>
  <c r="O1175"/>
  <c r="O1176"/>
  <c r="I131"/>
  <c r="E131"/>
  <c r="L1178"/>
  <c r="N1178"/>
  <c r="J132"/>
  <c r="F132"/>
  <c r="O1027"/>
  <c r="O1028"/>
  <c r="F134"/>
  <c r="F133"/>
  <c r="J134"/>
  <c r="J133"/>
  <c r="L1179"/>
  <c r="M1179"/>
  <c r="N1179"/>
  <c r="L1029"/>
  <c r="M1029"/>
  <c r="N1029"/>
  <c r="G132"/>
  <c r="O1177"/>
  <c r="C134"/>
  <c r="C133"/>
  <c r="I134"/>
  <c r="G133"/>
  <c r="E134"/>
  <c r="L1030"/>
  <c r="M1030"/>
  <c r="N1030"/>
  <c r="O1030"/>
  <c r="L1181"/>
  <c r="M1181"/>
  <c r="N1181"/>
  <c r="O1179"/>
  <c r="O1031"/>
  <c r="L1182"/>
  <c r="N1182"/>
  <c r="O1033"/>
  <c r="O1032"/>
  <c r="Q109"/>
  <c r="Q858"/>
  <c r="Q1008"/>
  <c r="Q1158"/>
  <c r="Q558"/>
  <c r="Q1308"/>
  <c r="Q133" l="1"/>
  <c r="Q1033"/>
  <c r="Q131"/>
  <c r="Q1027"/>
  <c r="Q1332"/>
  <c r="Q1180"/>
  <c r="Q1021"/>
  <c r="Q1178"/>
  <c r="Q1177"/>
  <c r="Q110"/>
  <c r="Q122"/>
  <c r="Q1025"/>
  <c r="Q1333"/>
  <c r="Q1182"/>
  <c r="Q116"/>
  <c r="Q1020"/>
  <c r="Q1019"/>
  <c r="Q114"/>
  <c r="Q1328"/>
  <c r="Q1326"/>
  <c r="Q1017"/>
  <c r="Q872"/>
  <c r="Q869"/>
  <c r="Q868"/>
  <c r="Q860"/>
  <c r="Q581"/>
  <c r="Q577"/>
  <c r="Q573"/>
  <c r="Q580"/>
  <c r="Q576"/>
  <c r="Q733"/>
  <c r="Q729"/>
  <c r="Q725"/>
  <c r="Q882"/>
  <c r="Q878"/>
  <c r="Q874"/>
  <c r="Q862"/>
  <c r="Q1013"/>
  <c r="Q1011"/>
  <c r="Q722"/>
  <c r="Q730"/>
  <c r="Q726"/>
  <c r="Q883"/>
  <c r="Q879"/>
  <c r="Q875"/>
  <c r="Q273"/>
  <c r="Q275"/>
  <c r="Q277"/>
  <c r="Q279"/>
  <c r="Q281"/>
  <c r="Q283"/>
  <c r="Q424"/>
  <c r="Q426"/>
  <c r="Q428"/>
  <c r="Q430"/>
  <c r="Q432"/>
  <c r="Q1173"/>
  <c r="Q263"/>
  <c r="Q559"/>
  <c r="Q561"/>
  <c r="Q563"/>
  <c r="Q565"/>
  <c r="Q567"/>
  <c r="Q569"/>
  <c r="Q571"/>
  <c r="Q710"/>
  <c r="Q712"/>
  <c r="Q714"/>
  <c r="Q716"/>
  <c r="Q718"/>
  <c r="Q720"/>
  <c r="Q409"/>
  <c r="Q261"/>
  <c r="Q264"/>
  <c r="Q266"/>
  <c r="Q268"/>
  <c r="Q270"/>
  <c r="Q272"/>
  <c r="Q411"/>
  <c r="Q1311"/>
  <c r="Q1159"/>
  <c r="Q1160"/>
  <c r="Q1161"/>
  <c r="Q1162"/>
  <c r="Q1163"/>
  <c r="Q1164"/>
  <c r="Q1165"/>
  <c r="Q1166"/>
  <c r="Q1167"/>
  <c r="Q1168"/>
  <c r="Q1169"/>
  <c r="Q1170"/>
  <c r="Q1171"/>
  <c r="Q1172"/>
  <c r="Q420"/>
  <c r="Q422"/>
  <c r="Q1313"/>
  <c r="Q1315"/>
  <c r="Q1317"/>
  <c r="Q1319"/>
  <c r="Q1321"/>
  <c r="Q1323"/>
  <c r="Q1009"/>
  <c r="Q1010"/>
  <c r="S1171"/>
  <c r="O1072" s="1"/>
  <c r="J1050" s="1"/>
  <c r="N10" i="1" s="1"/>
  <c r="S1172" i="3"/>
  <c r="O1073" s="1"/>
  <c r="S1173"/>
  <c r="O1074" s="1"/>
  <c r="S1161"/>
  <c r="O1062" s="1"/>
  <c r="S1163"/>
  <c r="O1064" s="1"/>
  <c r="S1159"/>
  <c r="O1060" s="1"/>
  <c r="S1165"/>
  <c r="O1066" s="1"/>
  <c r="S559"/>
  <c r="O460" s="1"/>
  <c r="S1011"/>
  <c r="O912" s="1"/>
  <c r="S1009"/>
  <c r="O910" s="1"/>
  <c r="S110"/>
  <c r="O11" s="1"/>
  <c r="Q134"/>
  <c r="Q127"/>
  <c r="Q1032"/>
  <c r="Q1031"/>
  <c r="Q126"/>
  <c r="Q125"/>
  <c r="Q1030"/>
  <c r="Q132"/>
  <c r="Q130"/>
  <c r="Q128"/>
  <c r="Q123"/>
  <c r="Q1028"/>
  <c r="Q1026"/>
  <c r="Q1183"/>
  <c r="Q1023"/>
  <c r="Q1022"/>
  <c r="Q1181"/>
  <c r="Q117"/>
  <c r="Q115"/>
  <c r="Q1179"/>
  <c r="Q113"/>
  <c r="Q1176"/>
  <c r="Q112"/>
  <c r="Q1175"/>
  <c r="Q111"/>
  <c r="S114" s="1"/>
  <c r="O15" s="1"/>
  <c r="Q1015"/>
  <c r="Q1029"/>
  <c r="Q120"/>
  <c r="Q119"/>
  <c r="Q1024"/>
  <c r="Q118"/>
  <c r="Q1331"/>
  <c r="Q1330"/>
  <c r="Q1329"/>
  <c r="Q1018"/>
  <c r="Q1325"/>
  <c r="Q1016"/>
  <c r="Q1324"/>
  <c r="Q1174"/>
  <c r="S1178" s="1"/>
  <c r="O1079" s="1"/>
  <c r="Q861"/>
  <c r="Q583"/>
  <c r="Q579"/>
  <c r="Q575"/>
  <c r="Q582"/>
  <c r="Q578"/>
  <c r="Q574"/>
  <c r="Q731"/>
  <c r="Q727"/>
  <c r="Q723"/>
  <c r="Q880"/>
  <c r="Q876"/>
  <c r="Q410"/>
  <c r="Q259"/>
  <c r="Q262"/>
  <c r="Q871"/>
  <c r="Q870"/>
  <c r="Q867"/>
  <c r="Q866"/>
  <c r="Q863"/>
  <c r="Q859"/>
  <c r="S865" s="1"/>
  <c r="O766" s="1"/>
  <c r="Q1012"/>
  <c r="S1023" s="1"/>
  <c r="O924" s="1"/>
  <c r="Q572"/>
  <c r="Q732"/>
  <c r="Q728"/>
  <c r="Q724"/>
  <c r="Q881"/>
  <c r="Q877"/>
  <c r="Q873"/>
  <c r="Q414"/>
  <c r="Q260"/>
  <c r="Q274"/>
  <c r="Q276"/>
  <c r="Q278"/>
  <c r="Q280"/>
  <c r="Q282"/>
  <c r="Q423"/>
  <c r="Q425"/>
  <c r="Q427"/>
  <c r="Q429"/>
  <c r="Q431"/>
  <c r="Q433"/>
  <c r="Q1014"/>
  <c r="Q413"/>
  <c r="Q560"/>
  <c r="S571" s="1"/>
  <c r="O472" s="1"/>
  <c r="J450" s="1"/>
  <c r="N8" i="1" s="1"/>
  <c r="Q562" i="3"/>
  <c r="Q564"/>
  <c r="Q566"/>
  <c r="Q568"/>
  <c r="Q570"/>
  <c r="Q709"/>
  <c r="Q711"/>
  <c r="Q713"/>
  <c r="Q715"/>
  <c r="Q717"/>
  <c r="Q719"/>
  <c r="Q721"/>
  <c r="Q415"/>
  <c r="Q417"/>
  <c r="Q265"/>
  <c r="Q267"/>
  <c r="Q269"/>
  <c r="Q271"/>
  <c r="Q412"/>
  <c r="Q1310"/>
  <c r="Q419"/>
  <c r="Q421"/>
  <c r="Q1309"/>
  <c r="S1323" s="1"/>
  <c r="O1224" s="1"/>
  <c r="Q1312"/>
  <c r="Q1314"/>
  <c r="Q1316"/>
  <c r="Q1318"/>
  <c r="Q1320"/>
  <c r="Q1322"/>
  <c r="R8" i="1" l="1"/>
  <c r="Q8"/>
  <c r="S272" i="3"/>
  <c r="O173" s="1"/>
  <c r="S261"/>
  <c r="O162" s="1"/>
  <c r="S263"/>
  <c r="O164" s="1"/>
  <c r="S259"/>
  <c r="O160" s="1"/>
  <c r="S278"/>
  <c r="O179" s="1"/>
  <c r="S265"/>
  <c r="O166" s="1"/>
  <c r="S271"/>
  <c r="O172" s="1"/>
  <c r="S273"/>
  <c r="O174" s="1"/>
  <c r="S283"/>
  <c r="O184" s="1"/>
  <c r="J150" s="1"/>
  <c r="N6" i="1" s="1"/>
  <c r="S428" i="3"/>
  <c r="O329" s="1"/>
  <c r="S423"/>
  <c r="O324" s="1"/>
  <c r="S413"/>
  <c r="O314" s="1"/>
  <c r="S422"/>
  <c r="O323" s="1"/>
  <c r="S411"/>
  <c r="O312" s="1"/>
  <c r="S421"/>
  <c r="O322" s="1"/>
  <c r="S409"/>
  <c r="O310" s="1"/>
  <c r="S415"/>
  <c r="O316" s="1"/>
  <c r="S433"/>
  <c r="O334" s="1"/>
  <c r="J300" s="1"/>
  <c r="N7" i="1" s="1"/>
  <c r="S129" i="3"/>
  <c r="O30" s="1"/>
  <c r="S112"/>
  <c r="O13" s="1"/>
  <c r="S123"/>
  <c r="O24" s="1"/>
  <c r="S116"/>
  <c r="O17" s="1"/>
  <c r="S1015"/>
  <c r="O916" s="1"/>
  <c r="S1033"/>
  <c r="O934" s="1"/>
  <c r="S1028"/>
  <c r="O929" s="1"/>
  <c r="S1022"/>
  <c r="O923" s="1"/>
  <c r="S563"/>
  <c r="O464" s="1"/>
  <c r="S565"/>
  <c r="O466" s="1"/>
  <c r="S572"/>
  <c r="O473" s="1"/>
  <c r="S573"/>
  <c r="O474" s="1"/>
  <c r="S873"/>
  <c r="O774" s="1"/>
  <c r="S883"/>
  <c r="O784" s="1"/>
  <c r="S861"/>
  <c r="O762" s="1"/>
  <c r="S878"/>
  <c r="O779" s="1"/>
  <c r="S872"/>
  <c r="O773" s="1"/>
  <c r="S1183"/>
  <c r="O1084" s="1"/>
  <c r="S1328"/>
  <c r="O1229" s="1"/>
  <c r="J1200" s="1"/>
  <c r="S1315"/>
  <c r="O1216" s="1"/>
  <c r="S1309"/>
  <c r="O1210" s="1"/>
  <c r="S1321"/>
  <c r="O1222" s="1"/>
  <c r="S1333"/>
  <c r="O1234" s="1"/>
  <c r="S728"/>
  <c r="O629" s="1"/>
  <c r="S723"/>
  <c r="O624" s="1"/>
  <c r="S733"/>
  <c r="O634" s="1"/>
  <c r="S722"/>
  <c r="O623" s="1"/>
  <c r="S713"/>
  <c r="O614" s="1"/>
  <c r="S709"/>
  <c r="O610" s="1"/>
  <c r="S715"/>
  <c r="O616" s="1"/>
  <c r="S711"/>
  <c r="O612" s="1"/>
  <c r="S721"/>
  <c r="O622" s="1"/>
  <c r="J600" s="1"/>
  <c r="N9" i="1" s="1"/>
  <c r="R10"/>
  <c r="Q10"/>
  <c r="S134" i="3"/>
  <c r="O35" s="1"/>
  <c r="S124"/>
  <c r="O25" s="1"/>
  <c r="S122"/>
  <c r="O23" s="1"/>
  <c r="S1013"/>
  <c r="O914" s="1"/>
  <c r="J900" s="1"/>
  <c r="N12" i="1" s="1"/>
  <c r="S1021" i="3"/>
  <c r="O922" s="1"/>
  <c r="S561"/>
  <c r="O462" s="1"/>
  <c r="S578"/>
  <c r="O479" s="1"/>
  <c r="S583"/>
  <c r="O484" s="1"/>
  <c r="S871"/>
  <c r="O772" s="1"/>
  <c r="S859"/>
  <c r="O760" s="1"/>
  <c r="S863"/>
  <c r="O764" s="1"/>
  <c r="J750" s="1"/>
  <c r="N11" i="1" s="1"/>
  <c r="S1311" i="3"/>
  <c r="O1212" s="1"/>
  <c r="S1322"/>
  <c r="O1223" s="1"/>
  <c r="S1313"/>
  <c r="O1214" s="1"/>
  <c r="Q11" i="1" l="1"/>
  <c r="R11"/>
  <c r="Q6"/>
  <c r="R6"/>
  <c r="N15"/>
  <c r="R12"/>
  <c r="Q12"/>
  <c r="Q9"/>
  <c r="R9"/>
  <c r="R7"/>
  <c r="Q7"/>
  <c r="R15" l="1"/>
  <c r="Q15"/>
</calcChain>
</file>

<file path=xl/comments1.xml><?xml version="1.0" encoding="utf-8"?>
<comments xmlns="http://schemas.openxmlformats.org/spreadsheetml/2006/main">
  <authors>
    <author>Energyshop</author>
  </authors>
  <commentList>
    <comment ref="C5" authorId="0">
      <text>
        <r>
          <rPr>
            <sz val="8"/>
            <color indexed="81"/>
            <rFont val="Tahoma"/>
            <family val="2"/>
          </rPr>
          <t xml:space="preserve">Average number of CFL's purchased per coupon was calculated to be 2.86 units / coupon.
</t>
        </r>
        <r>
          <rPr>
            <sz val="8"/>
            <color indexed="81"/>
            <rFont val="Tahoma"/>
          </rPr>
          <t xml:space="preserve">
</t>
        </r>
      </text>
    </comment>
    <comment ref="C6" authorId="0">
      <text>
        <r>
          <rPr>
            <sz val="8"/>
            <color indexed="81"/>
            <rFont val="Tahoma"/>
          </rPr>
          <t xml:space="preserve">seasonal light results are split between 5 watt and mini light replacement
</t>
        </r>
      </text>
    </comment>
    <comment ref="C7" authorId="0">
      <text>
        <r>
          <rPr>
            <sz val="8"/>
            <color indexed="81"/>
            <rFont val="Tahoma"/>
          </rPr>
          <t xml:space="preserve">seasonal light results are split between 5 watt and mini light replacement
</t>
        </r>
      </text>
    </comment>
    <comment ref="C8" authorId="0">
      <text>
        <r>
          <rPr>
            <sz val="8"/>
            <color indexed="81"/>
            <rFont val="Tahoma"/>
          </rPr>
          <t xml:space="preserve">Represents electric heated homes - central air or boiler:  17.3%
</t>
        </r>
      </text>
    </comment>
    <comment ref="C9" authorId="0">
      <text>
        <r>
          <rPr>
            <sz val="8"/>
            <color indexed="81"/>
            <rFont val="Tahoma"/>
          </rPr>
          <t xml:space="preserve">Represents electric heated homes - central air or boiler:  45%
</t>
        </r>
      </text>
    </comment>
    <comment ref="C10" authorId="0">
      <text>
        <r>
          <rPr>
            <sz val="8"/>
            <color indexed="81"/>
            <rFont val="Tahoma"/>
            <family val="2"/>
          </rPr>
          <t>Represents 25% of total number of main room baseboard thermostats in home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<sst xmlns="http://schemas.openxmlformats.org/spreadsheetml/2006/main" count="312" uniqueCount="73">
  <si>
    <t>Fall EKC</t>
  </si>
  <si>
    <t xml:space="preserve">Technology </t>
  </si>
  <si>
    <t>Number of Participants</t>
  </si>
  <si>
    <t>Free Ridership</t>
  </si>
  <si>
    <t>Summer Peak kW Savings</t>
  </si>
  <si>
    <t>Winter Peak kW Savings</t>
  </si>
  <si>
    <t>Annual kWh Savings in Year</t>
  </si>
  <si>
    <t>Measure Life</t>
  </si>
  <si>
    <t>Lifecycle kWh Savings</t>
  </si>
  <si>
    <t>TRC Benefits</t>
  </si>
  <si>
    <t>Incremental Equipment Costs</t>
  </si>
  <si>
    <t>Utility Program Costs</t>
  </si>
  <si>
    <t>TRC Net Benefits</t>
  </si>
  <si>
    <t>TRC B/C Ratio</t>
  </si>
  <si>
    <t>Compact Fluorescent Bulbs</t>
  </si>
  <si>
    <t>LED Christmas Lights (indoor or outdoor) Replacing 5w Christmas Lights C-7 (25 Lights)</t>
  </si>
  <si>
    <t>LED Christmas Lights (indoor or outdoor) Replacing Incandescent Mini Lights</t>
  </si>
  <si>
    <t>Programmable Thermostat - Space Heating, Existing Single Family Detached</t>
  </si>
  <si>
    <t>Programmable Thermostat - Space Cooling, Existing Single Family Detached</t>
  </si>
  <si>
    <t>pStat Baseboard</t>
  </si>
  <si>
    <t>Dimmer</t>
  </si>
  <si>
    <t>Motion Sensor</t>
  </si>
  <si>
    <t>Total</t>
  </si>
  <si>
    <t>Seasonal LED Lights</t>
  </si>
  <si>
    <t>Baseboard Programmable Thermostats</t>
  </si>
  <si>
    <t>Dimmers</t>
  </si>
  <si>
    <t>Energy Star CFL's</t>
  </si>
  <si>
    <t>Motion Sensor Light Switch</t>
  </si>
  <si>
    <t xml:space="preserve">Programmable Thermostat </t>
  </si>
  <si>
    <t>TRC Gross Value Calculator for:</t>
  </si>
  <si>
    <t>Disc. Rate</t>
  </si>
  <si>
    <t>Winter</t>
  </si>
  <si>
    <t>Summer</t>
  </si>
  <si>
    <t>Shoulder</t>
  </si>
  <si>
    <t>Demand Save</t>
  </si>
  <si>
    <t>Water Save</t>
  </si>
  <si>
    <t>TRC Benefit</t>
  </si>
  <si>
    <t>Year</t>
  </si>
  <si>
    <t>On</t>
  </si>
  <si>
    <t>mid</t>
  </si>
  <si>
    <t>off</t>
  </si>
  <si>
    <t>on</t>
  </si>
  <si>
    <t>On Peak</t>
  </si>
  <si>
    <t>litres/year</t>
  </si>
  <si>
    <t xml:space="preserve">Cost of </t>
  </si>
  <si>
    <t>Avoid Elect Cost</t>
  </si>
  <si>
    <t>Generation</t>
  </si>
  <si>
    <t>Transmission</t>
  </si>
  <si>
    <t>Distribution</t>
  </si>
  <si>
    <t>Water</t>
  </si>
  <si>
    <t>Nominal Savings</t>
  </si>
  <si>
    <t>Discounted Avoided Costs</t>
  </si>
  <si>
    <t>TRC Gross Value Calculator For:</t>
  </si>
  <si>
    <t>Base board pStat</t>
  </si>
  <si>
    <t>Products</t>
  </si>
  <si>
    <t>Instructions for Calculating Total Resource Cost Test Results</t>
  </si>
  <si>
    <t>Part 1</t>
  </si>
  <si>
    <t>a. Enter Discount Rate (refer to page 5 of the Ontario Energy Board Total Resource Cost Test Guide, Revised October 2, 2006.)</t>
  </si>
  <si>
    <t>b. Enter number of coupons redeemed by technology.</t>
  </si>
  <si>
    <t>c. Enter program dollars (refer to page 10 of the Ontario Energy Board Total Resource Cost Test Guide, Revised October 2, 2006.)</t>
  </si>
  <si>
    <t>Part 2</t>
  </si>
  <si>
    <t>= TRC Benefits - TRC Costs</t>
  </si>
  <si>
    <t xml:space="preserve">Program Total Resource Cost Test Results </t>
  </si>
  <si>
    <t>Calculation of Program TRC Benefits</t>
  </si>
  <si>
    <t>Sum of TRC Benefits for all technologies</t>
  </si>
  <si>
    <t>Calculation of Program TRC Costs</t>
  </si>
  <si>
    <t>Sum of TRC Costs for all technologies plus Program Costs</t>
  </si>
  <si>
    <t>Calculation of Program TRC Net Benefits</t>
  </si>
  <si>
    <t>2006 Fall Every KiloWatt Counts Campaign</t>
  </si>
  <si>
    <t>Discount Rate</t>
  </si>
  <si>
    <t>Number of Coupons</t>
  </si>
  <si>
    <t>Program Costs:</t>
  </si>
  <si>
    <t xml:space="preserve"> Program Costs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</si>
</sst>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9" formatCode="0.0000"/>
    <numFmt numFmtId="170" formatCode="0.000"/>
    <numFmt numFmtId="172" formatCode="_-&quot;$&quot;* #,##0_-;\-&quot;$&quot;* #,##0_-;_-&quot;$&quot;* &quot;-&quot;??_-;_-@_-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</font>
    <font>
      <sz val="10"/>
      <color indexed="18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  <font>
      <b/>
      <sz val="10"/>
      <name val="Arial"/>
    </font>
    <font>
      <sz val="8"/>
      <color indexed="9"/>
      <name val="Arial"/>
      <family val="2"/>
    </font>
    <font>
      <sz val="9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9" xfId="0" applyFont="1" applyBorder="1" applyAlignment="1">
      <alignment vertical="top" wrapText="1"/>
    </xf>
    <xf numFmtId="10" fontId="4" fillId="0" borderId="10" xfId="0" applyNumberFormat="1" applyFont="1" applyBorder="1" applyAlignment="1">
      <alignment horizontal="center" wrapText="1"/>
    </xf>
    <xf numFmtId="0" fontId="0" fillId="0" borderId="11" xfId="0" applyBorder="1"/>
    <xf numFmtId="0" fontId="0" fillId="0" borderId="12" xfId="0" applyBorder="1" applyAlignment="1">
      <alignment wrapText="1"/>
    </xf>
    <xf numFmtId="6" fontId="0" fillId="0" borderId="13" xfId="0" applyNumberFormat="1" applyBorder="1"/>
    <xf numFmtId="0" fontId="0" fillId="0" borderId="14" xfId="0" applyBorder="1" applyAlignment="1">
      <alignment wrapText="1"/>
    </xf>
    <xf numFmtId="0" fontId="0" fillId="0" borderId="15" xfId="0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4" fontId="0" fillId="0" borderId="17" xfId="0" applyNumberForma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3" fontId="2" fillId="0" borderId="5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0" fillId="0" borderId="16" xfId="0" applyBorder="1"/>
    <xf numFmtId="0" fontId="0" fillId="0" borderId="11" xfId="0" applyBorder="1" applyAlignment="1">
      <alignment wrapText="1"/>
    </xf>
    <xf numFmtId="40" fontId="0" fillId="0" borderId="19" xfId="0" applyNumberFormat="1" applyBorder="1"/>
    <xf numFmtId="0" fontId="0" fillId="0" borderId="17" xfId="0" applyBorder="1"/>
    <xf numFmtId="0" fontId="4" fillId="0" borderId="12" xfId="0" applyFont="1" applyBorder="1" applyAlignment="1">
      <alignment vertical="top" wrapText="1"/>
    </xf>
    <xf numFmtId="0" fontId="0" fillId="0" borderId="20" xfId="0" applyBorder="1"/>
    <xf numFmtId="0" fontId="4" fillId="0" borderId="0" xfId="0" applyFont="1" applyFill="1" applyBorder="1" applyAlignment="1">
      <alignment vertical="top" wrapText="1"/>
    </xf>
    <xf numFmtId="3" fontId="6" fillId="0" borderId="0" xfId="0" applyNumberFormat="1" applyFont="1"/>
    <xf numFmtId="8" fontId="6" fillId="0" borderId="0" xfId="0" applyNumberFormat="1" applyFont="1"/>
    <xf numFmtId="0" fontId="6" fillId="0" borderId="0" xfId="0" applyFont="1"/>
    <xf numFmtId="6" fontId="1" fillId="0" borderId="13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9" fontId="0" fillId="0" borderId="0" xfId="0" applyNumberFormat="1"/>
    <xf numFmtId="2" fontId="0" fillId="0" borderId="0" xfId="0" applyNumberFormat="1"/>
    <xf numFmtId="170" fontId="0" fillId="0" borderId="0" xfId="0" applyNumberFormat="1"/>
    <xf numFmtId="0" fontId="9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/>
    <xf numFmtId="1" fontId="5" fillId="0" borderId="21" xfId="0" applyNumberFormat="1" applyFont="1" applyBorder="1"/>
    <xf numFmtId="1" fontId="5" fillId="0" borderId="22" xfId="0" applyNumberFormat="1" applyFont="1" applyBorder="1"/>
    <xf numFmtId="2" fontId="0" fillId="0" borderId="0" xfId="1" applyNumberFormat="1" applyFont="1"/>
    <xf numFmtId="2" fontId="0" fillId="0" borderId="23" xfId="0" applyNumberFormat="1" applyBorder="1" applyProtection="1">
      <protection hidden="1"/>
    </xf>
    <xf numFmtId="0" fontId="0" fillId="0" borderId="24" xfId="0" applyBorder="1" applyProtection="1">
      <protection hidden="1"/>
    </xf>
    <xf numFmtId="3" fontId="0" fillId="0" borderId="25" xfId="0" applyNumberFormat="1" applyBorder="1" applyProtection="1">
      <protection hidden="1"/>
    </xf>
    <xf numFmtId="4" fontId="0" fillId="0" borderId="23" xfId="0" applyNumberFormat="1" applyBorder="1" applyProtection="1">
      <protection hidden="1"/>
    </xf>
    <xf numFmtId="2" fontId="0" fillId="0" borderId="13" xfId="0" applyNumberFormat="1" applyBorder="1" applyProtection="1">
      <protection hidden="1"/>
    </xf>
    <xf numFmtId="2" fontId="0" fillId="0" borderId="19" xfId="0" applyNumberFormat="1" applyBorder="1" applyProtection="1">
      <protection hidden="1"/>
    </xf>
    <xf numFmtId="2" fontId="0" fillId="0" borderId="26" xfId="0" applyNumberFormat="1" applyBorder="1" applyProtection="1">
      <protection hidden="1"/>
    </xf>
    <xf numFmtId="1" fontId="0" fillId="0" borderId="13" xfId="0" applyNumberFormat="1" applyBorder="1" applyProtection="1">
      <protection hidden="1"/>
    </xf>
    <xf numFmtId="4" fontId="0" fillId="0" borderId="19" xfId="0" applyNumberFormat="1" applyBorder="1" applyProtection="1">
      <protection hidden="1"/>
    </xf>
    <xf numFmtId="8" fontId="0" fillId="0" borderId="24" xfId="0" applyNumberFormat="1" applyBorder="1" applyProtection="1">
      <protection hidden="1"/>
    </xf>
    <xf numFmtId="6" fontId="0" fillId="0" borderId="24" xfId="0" applyNumberFormat="1" applyBorder="1" applyProtection="1">
      <protection hidden="1"/>
    </xf>
    <xf numFmtId="40" fontId="0" fillId="0" borderId="23" xfId="0" applyNumberFormat="1" applyBorder="1" applyProtection="1">
      <protection hidden="1"/>
    </xf>
    <xf numFmtId="6" fontId="0" fillId="0" borderId="13" xfId="0" applyNumberFormat="1" applyBorder="1" applyProtection="1">
      <protection hidden="1"/>
    </xf>
    <xf numFmtId="0" fontId="0" fillId="0" borderId="13" xfId="0" applyBorder="1" applyProtection="1">
      <protection hidden="1"/>
    </xf>
    <xf numFmtId="40" fontId="0" fillId="0" borderId="19" xfId="0" applyNumberFormat="1" applyBorder="1" applyProtection="1">
      <protection hidden="1"/>
    </xf>
    <xf numFmtId="6" fontId="0" fillId="0" borderId="26" xfId="0" applyNumberFormat="1" applyBorder="1" applyProtection="1">
      <protection hidden="1"/>
    </xf>
    <xf numFmtId="1" fontId="4" fillId="0" borderId="10" xfId="0" applyNumberFormat="1" applyFont="1" applyBorder="1" applyAlignment="1" applyProtection="1">
      <alignment horizontal="center" wrapText="1"/>
      <protection hidden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3" fillId="2" borderId="0" xfId="0" applyFont="1" applyFill="1"/>
    <xf numFmtId="0" fontId="0" fillId="2" borderId="0" xfId="0" quotePrefix="1" applyFill="1"/>
    <xf numFmtId="10" fontId="0" fillId="2" borderId="0" xfId="0" applyNumberFormat="1" applyFill="1"/>
    <xf numFmtId="0" fontId="2" fillId="2" borderId="27" xfId="0" applyFont="1" applyFill="1" applyBorder="1" applyAlignment="1">
      <alignment horizontal="center"/>
    </xf>
    <xf numFmtId="0" fontId="0" fillId="2" borderId="27" xfId="0" applyFill="1" applyBorder="1"/>
    <xf numFmtId="0" fontId="3" fillId="2" borderId="2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wrapText="1"/>
    </xf>
    <xf numFmtId="0" fontId="14" fillId="2" borderId="0" xfId="0" applyFont="1" applyFill="1"/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44" fontId="0" fillId="0" borderId="16" xfId="0" applyNumberFormat="1" applyBorder="1" applyProtection="1">
      <protection hidden="1"/>
    </xf>
    <xf numFmtId="0" fontId="14" fillId="0" borderId="6" xfId="0" applyFont="1" applyBorder="1"/>
    <xf numFmtId="6" fontId="14" fillId="0" borderId="7" xfId="0" applyNumberFormat="1" applyFont="1" applyBorder="1"/>
    <xf numFmtId="40" fontId="14" fillId="0" borderId="8" xfId="0" applyNumberFormat="1" applyFont="1" applyBorder="1"/>
    <xf numFmtId="6" fontId="0" fillId="0" borderId="13" xfId="0" applyNumberFormat="1" applyBorder="1" applyProtection="1">
      <protection locked="0"/>
    </xf>
    <xf numFmtId="0" fontId="0" fillId="0" borderId="0" xfId="0" applyNumberFormat="1" applyBorder="1" applyAlignment="1">
      <alignment vertical="top" wrapText="1"/>
    </xf>
    <xf numFmtId="10" fontId="14" fillId="2" borderId="0" xfId="0" applyNumberFormat="1" applyFont="1" applyFill="1"/>
    <xf numFmtId="172" fontId="14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usiness/OPA/Fall%20Retail%20Implementation%20Program/Tracking%20Results/Chris'%20TRC%20Calculator%20for%20Fall%20EK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ed LDC Results"/>
      <sheetName val="LDC Input Values"/>
      <sheetName val="Product Input"/>
      <sheetName val="TRC Calc 10% Disc"/>
      <sheetName val="TRC Enersource"/>
      <sheetName val="TRC Horizon"/>
      <sheetName val="TRC Hydro One"/>
      <sheetName val="TRC HO Brampton"/>
      <sheetName val="TRC Ottawa"/>
      <sheetName val="Notes"/>
    </sheetNames>
    <sheetDataSet>
      <sheetData sheetId="0"/>
      <sheetData sheetId="1"/>
      <sheetData sheetId="2">
        <row r="4">
          <cell r="A4" t="str">
            <v>15 watt CFL</v>
          </cell>
          <cell r="B4">
            <v>15.5</v>
          </cell>
          <cell r="C4">
            <v>7.7</v>
          </cell>
          <cell r="D4">
            <v>20.3</v>
          </cell>
          <cell r="E4">
            <v>0</v>
          </cell>
          <cell r="F4">
            <v>11.7</v>
          </cell>
          <cell r="G4">
            <v>14</v>
          </cell>
          <cell r="H4">
            <v>17.5</v>
          </cell>
          <cell r="I4">
            <v>17.7</v>
          </cell>
          <cell r="K4">
            <v>0</v>
          </cell>
          <cell r="L4">
            <v>0</v>
          </cell>
        </row>
        <row r="6">
          <cell r="A6" t="str">
            <v>SLED 5w</v>
          </cell>
          <cell r="B6">
            <v>13.4</v>
          </cell>
          <cell r="C6">
            <v>8.9</v>
          </cell>
          <cell r="D6">
            <v>22.3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</row>
        <row r="8">
          <cell r="A8" t="str">
            <v>SLED mini</v>
          </cell>
          <cell r="B8">
            <v>5.0999999999999996</v>
          </cell>
          <cell r="C8">
            <v>3.4</v>
          </cell>
          <cell r="D8">
            <v>8.5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A10" t="str">
            <v>pStat Htg</v>
          </cell>
          <cell r="B10">
            <v>202.1</v>
          </cell>
          <cell r="C10">
            <v>231</v>
          </cell>
          <cell r="D10">
            <v>541.79999999999995</v>
          </cell>
          <cell r="E10">
            <v>0</v>
          </cell>
          <cell r="F10">
            <v>0</v>
          </cell>
          <cell r="G10">
            <v>0</v>
          </cell>
          <cell r="H10">
            <v>219</v>
          </cell>
          <cell r="I10">
            <v>272.39999999999998</v>
          </cell>
          <cell r="K10">
            <v>0</v>
          </cell>
          <cell r="L10">
            <v>0</v>
          </cell>
        </row>
        <row r="12">
          <cell r="A12" t="str">
            <v>pStat Cool</v>
          </cell>
          <cell r="B12">
            <v>0</v>
          </cell>
          <cell r="C12">
            <v>0</v>
          </cell>
          <cell r="D12">
            <v>0</v>
          </cell>
          <cell r="E12">
            <v>28.4</v>
          </cell>
          <cell r="F12">
            <v>42.5</v>
          </cell>
          <cell r="G12">
            <v>88.2</v>
          </cell>
          <cell r="H12">
            <v>0</v>
          </cell>
          <cell r="I12">
            <v>0</v>
          </cell>
          <cell r="K12">
            <v>0.16300000000000001</v>
          </cell>
          <cell r="L12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5.8999999999999997E-2</v>
          </cell>
          <cell r="L16">
            <v>0</v>
          </cell>
        </row>
        <row r="18">
          <cell r="K18">
            <v>0.17399999999999999</v>
          </cell>
        </row>
        <row r="20">
          <cell r="A20" t="str">
            <v>EGH</v>
          </cell>
          <cell r="B20">
            <v>34.5</v>
          </cell>
          <cell r="C20">
            <v>39.4</v>
          </cell>
          <cell r="D20">
            <v>92.4</v>
          </cell>
          <cell r="E20">
            <v>0</v>
          </cell>
          <cell r="F20">
            <v>0</v>
          </cell>
          <cell r="G20">
            <v>0</v>
          </cell>
          <cell r="H20">
            <v>37.299999999999997</v>
          </cell>
          <cell r="I20">
            <v>46.4</v>
          </cell>
          <cell r="K20">
            <v>0</v>
          </cell>
          <cell r="L2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3"/>
  <sheetViews>
    <sheetView tabSelected="1" workbookViewId="0">
      <selection activeCell="J19" sqref="J19"/>
    </sheetView>
  </sheetViews>
  <sheetFormatPr defaultRowHeight="12.75"/>
  <cols>
    <col min="1" max="1" width="27.28515625" customWidth="1"/>
    <col min="3" max="3" width="13" customWidth="1"/>
  </cols>
  <sheetData>
    <row r="1" spans="1:18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1"/>
      <c r="O2" s="71"/>
      <c r="P2" s="71"/>
      <c r="Q2" s="71"/>
      <c r="R2" s="71"/>
    </row>
    <row r="3" spans="1:18">
      <c r="A3" s="94" t="s">
        <v>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1"/>
      <c r="O3" s="71"/>
      <c r="P3" s="71"/>
      <c r="Q3" s="71"/>
      <c r="R3" s="71"/>
    </row>
    <row r="4" spans="1:18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1"/>
      <c r="O4" s="71"/>
      <c r="P4" s="71"/>
      <c r="Q4" s="71"/>
      <c r="R4" s="71"/>
    </row>
    <row r="5" spans="1:18">
      <c r="A5" s="73" t="s">
        <v>56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>
      <c r="A6" s="71" t="s">
        <v>57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>
      <c r="A8" s="72" t="s">
        <v>69</v>
      </c>
      <c r="B8" s="92">
        <v>6.8199999999999997E-2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>
      <c r="A10" s="71" t="s">
        <v>58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ht="24.75" thickBot="1">
      <c r="A12" s="77" t="s">
        <v>54</v>
      </c>
      <c r="B12" s="78"/>
      <c r="C12" s="79" t="s">
        <v>70</v>
      </c>
      <c r="D12" s="71"/>
      <c r="E12" s="71"/>
      <c r="F12" s="71"/>
      <c r="G12" s="71"/>
      <c r="H12" s="71"/>
      <c r="I12" s="71"/>
      <c r="J12" s="71"/>
      <c r="K12" s="71"/>
      <c r="L12" s="91"/>
      <c r="M12" s="71"/>
      <c r="N12" s="71"/>
      <c r="O12" s="71"/>
      <c r="P12" s="71"/>
      <c r="Q12" s="71"/>
      <c r="R12" s="71"/>
    </row>
    <row r="13" spans="1:18">
      <c r="A13" s="80"/>
      <c r="B13" s="81"/>
      <c r="C13" s="82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>
      <c r="A14" s="83" t="s">
        <v>24</v>
      </c>
      <c r="B14" s="71"/>
      <c r="C14" s="84">
        <v>33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>
      <c r="A15" s="83" t="s">
        <v>25</v>
      </c>
      <c r="B15" s="71"/>
      <c r="C15" s="85">
        <v>198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>
      <c r="A16" s="83" t="s">
        <v>26</v>
      </c>
      <c r="B16" s="71"/>
      <c r="C16" s="85">
        <v>4044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>
      <c r="A17" s="83" t="s">
        <v>27</v>
      </c>
      <c r="B17" s="71"/>
      <c r="C17" s="85">
        <v>69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8">
      <c r="A18" s="83" t="s">
        <v>28</v>
      </c>
      <c r="B18" s="71"/>
      <c r="C18" s="85">
        <v>382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1:18">
      <c r="A19" s="83" t="s">
        <v>23</v>
      </c>
      <c r="B19" s="71"/>
      <c r="C19" s="85">
        <v>4749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>
      <c r="A22" s="71" t="s">
        <v>59</v>
      </c>
      <c r="B22" s="76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8">
      <c r="A24" s="83" t="s">
        <v>71</v>
      </c>
      <c r="B24" s="71"/>
      <c r="C24" s="93"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8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8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>
      <c r="A27" s="73" t="s">
        <v>60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>
      <c r="A28" s="73" t="s">
        <v>62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>
      <c r="A29" s="7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>
      <c r="A30" s="74" t="s">
        <v>63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>
      <c r="A31" s="71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>
      <c r="A33" s="74" t="s">
        <v>65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>
      <c r="A34" s="71" t="s">
        <v>66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>
      <c r="A36" s="74" t="s">
        <v>67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>
      <c r="A37" s="75" t="s">
        <v>61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>
      <c r="A38" s="75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>
      <c r="A39" s="75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>
      <c r="A40" s="7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>
      <c r="A41" s="75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>
      <c r="A42" s="7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</sheetData>
  <mergeCells count="2">
    <mergeCell ref="A2:M2"/>
    <mergeCell ref="A3:M3"/>
  </mergeCells>
  <phoneticPr fontId="5" type="noConversion"/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R16"/>
  <sheetViews>
    <sheetView zoomScaleNormal="100" workbookViewId="0">
      <selection activeCell="E18" sqref="E18"/>
    </sheetView>
  </sheetViews>
  <sheetFormatPr defaultRowHeight="12.75"/>
  <cols>
    <col min="2" max="2" width="40" customWidth="1"/>
    <col min="3" max="3" width="14.28515625" customWidth="1"/>
    <col min="4" max="4" width="12.5703125" customWidth="1"/>
    <col min="6" max="6" width="28.7109375" customWidth="1"/>
    <col min="7" max="8" width="15.85546875" customWidth="1"/>
    <col min="9" max="9" width="15.7109375" customWidth="1"/>
    <col min="10" max="10" width="11.7109375" customWidth="1"/>
    <col min="11" max="11" width="16.140625" customWidth="1"/>
    <col min="13" max="13" width="28.7109375" customWidth="1"/>
    <col min="14" max="17" width="15.7109375" customWidth="1"/>
    <col min="18" max="18" width="11.85546875" customWidth="1"/>
  </cols>
  <sheetData>
    <row r="2" spans="2:18" ht="13.5" thickBot="1"/>
    <row r="3" spans="2:18" ht="13.5" thickBot="1">
      <c r="B3" s="95" t="s">
        <v>0</v>
      </c>
      <c r="C3" s="96"/>
      <c r="D3" s="97"/>
      <c r="F3" s="95" t="str">
        <f>+B3</f>
        <v>Fall EKC</v>
      </c>
      <c r="G3" s="98"/>
      <c r="H3" s="99"/>
      <c r="I3" s="96"/>
      <c r="J3" s="98"/>
      <c r="K3" s="99"/>
      <c r="M3" s="95" t="str">
        <f>+F3</f>
        <v>Fall EKC</v>
      </c>
      <c r="N3" s="96"/>
      <c r="O3" s="96"/>
      <c r="P3" s="96"/>
      <c r="Q3" s="96"/>
      <c r="R3" s="97"/>
    </row>
    <row r="4" spans="2:18" ht="39" thickBot="1">
      <c r="B4" s="1" t="s">
        <v>1</v>
      </c>
      <c r="C4" s="36" t="s">
        <v>2</v>
      </c>
      <c r="D4" s="36" t="s">
        <v>3</v>
      </c>
      <c r="F4" s="2" t="s">
        <v>1</v>
      </c>
      <c r="G4" s="3" t="s">
        <v>4</v>
      </c>
      <c r="H4" s="4" t="s">
        <v>5</v>
      </c>
      <c r="I4" s="5" t="s">
        <v>6</v>
      </c>
      <c r="J4" s="3" t="s">
        <v>7</v>
      </c>
      <c r="K4" s="4" t="s">
        <v>8</v>
      </c>
      <c r="M4" s="6" t="s">
        <v>1</v>
      </c>
      <c r="N4" s="7" t="s">
        <v>9</v>
      </c>
      <c r="O4" s="7" t="s">
        <v>10</v>
      </c>
      <c r="P4" s="7" t="s">
        <v>72</v>
      </c>
      <c r="Q4" s="7" t="s">
        <v>12</v>
      </c>
      <c r="R4" s="8" t="s">
        <v>13</v>
      </c>
    </row>
    <row r="5" spans="2:18" ht="13.5" thickBot="1">
      <c r="B5" s="9" t="s">
        <v>14</v>
      </c>
      <c r="C5" s="70">
        <f>+'Instructions and Input'!C16*2.86</f>
        <v>11565.84</v>
      </c>
      <c r="D5" s="10">
        <v>0.1</v>
      </c>
      <c r="F5" s="11" t="s">
        <v>14</v>
      </c>
      <c r="G5" s="55">
        <v>0</v>
      </c>
      <c r="H5" s="54">
        <f>+C5*0.9*0.023</f>
        <v>239.41288800000004</v>
      </c>
      <c r="I5" s="56">
        <f>+C5*0.9*104.4</f>
        <v>1086726.3264000001</v>
      </c>
      <c r="J5" s="55">
        <v>4</v>
      </c>
      <c r="K5" s="57">
        <f>+I5*J5</f>
        <v>4346905.3056000005</v>
      </c>
      <c r="M5" s="26" t="s">
        <v>14</v>
      </c>
      <c r="N5" s="63">
        <f>+C5*0.9*(+Sheet3!J1*0.9)</f>
        <v>248372.24291642095</v>
      </c>
      <c r="O5" s="63">
        <f>+C5*0.9*2*0.9</f>
        <v>18736.660800000001</v>
      </c>
      <c r="P5" s="55"/>
      <c r="Q5" s="64">
        <f>+N5-O5</f>
        <v>229635.58211642093</v>
      </c>
      <c r="R5" s="65">
        <f>+N5/O5</f>
        <v>13.255950223340806</v>
      </c>
    </row>
    <row r="6" spans="2:18" ht="39" thickBot="1">
      <c r="B6" s="9" t="s">
        <v>15</v>
      </c>
      <c r="C6" s="70">
        <f>+'Instructions and Input'!C19/2</f>
        <v>2374.5</v>
      </c>
      <c r="D6" s="10">
        <v>0.05</v>
      </c>
      <c r="F6" s="12" t="s">
        <v>15</v>
      </c>
      <c r="G6" s="58">
        <f>+C6*0</f>
        <v>0</v>
      </c>
      <c r="H6" s="59">
        <f>+C6*0.95*0.019</f>
        <v>42.859724999999997</v>
      </c>
      <c r="I6" s="60">
        <f>+C6*0.9*44.5</f>
        <v>95098.725000000006</v>
      </c>
      <c r="J6" s="61">
        <v>30</v>
      </c>
      <c r="K6" s="62">
        <f t="shared" ref="K6:K12" si="0">+I6*J6</f>
        <v>2852961.75</v>
      </c>
      <c r="M6" s="12" t="s">
        <v>15</v>
      </c>
      <c r="N6" s="66">
        <f>+C6*0.95*(+Sheet3!J150)</f>
        <v>124573.78182958308</v>
      </c>
      <c r="O6" s="66">
        <f>+C6*0.95*2</f>
        <v>4511.55</v>
      </c>
      <c r="P6" s="67"/>
      <c r="Q6" s="66">
        <f t="shared" ref="Q6:Q12" si="1">+N6-O6</f>
        <v>120062.23182958308</v>
      </c>
      <c r="R6" s="68">
        <f t="shared" ref="R6:R12" si="2">+N6/O6</f>
        <v>27.612191337696153</v>
      </c>
    </row>
    <row r="7" spans="2:18" ht="39" thickBot="1">
      <c r="B7" s="9" t="s">
        <v>16</v>
      </c>
      <c r="C7" s="70">
        <f>+'Instructions and Input'!C19/2</f>
        <v>2374.5</v>
      </c>
      <c r="D7" s="10">
        <v>0.05</v>
      </c>
      <c r="F7" s="12" t="s">
        <v>16</v>
      </c>
      <c r="G7" s="58">
        <f>+C7*0</f>
        <v>0</v>
      </c>
      <c r="H7" s="59">
        <f>+C7*0.95*0.007</f>
        <v>15.790425000000001</v>
      </c>
      <c r="I7" s="60">
        <f>+C7*0.9*17</f>
        <v>36329.850000000006</v>
      </c>
      <c r="J7" s="61">
        <v>30</v>
      </c>
      <c r="K7" s="62">
        <f t="shared" si="0"/>
        <v>1089895.5000000002</v>
      </c>
      <c r="M7" s="12" t="s">
        <v>16</v>
      </c>
      <c r="N7" s="66">
        <f>+C7*0.95*(+Sheet3!J300)</f>
        <v>47474.417863440925</v>
      </c>
      <c r="O7" s="66">
        <f>+C7*0.95*2</f>
        <v>4511.55</v>
      </c>
      <c r="P7" s="67"/>
      <c r="Q7" s="66">
        <f t="shared" si="1"/>
        <v>42962.867863440923</v>
      </c>
      <c r="R7" s="68">
        <f t="shared" si="2"/>
        <v>10.522861957296477</v>
      </c>
    </row>
    <row r="8" spans="2:18" ht="39" thickBot="1">
      <c r="B8" s="9" t="s">
        <v>17</v>
      </c>
      <c r="C8" s="70">
        <f>+'Instructions and Input'!C18*0.173</f>
        <v>66.085999999999999</v>
      </c>
      <c r="D8" s="10">
        <v>0.1</v>
      </c>
      <c r="F8" s="12" t="s">
        <v>17</v>
      </c>
      <c r="G8" s="58">
        <f>+C8*0</f>
        <v>0</v>
      </c>
      <c r="H8" s="59">
        <f>+C8*0.9*0.173</f>
        <v>10.289590199999999</v>
      </c>
      <c r="I8" s="60">
        <f>+C8*0.9*1466.3</f>
        <v>87211.711620000002</v>
      </c>
      <c r="J8" s="61">
        <v>18</v>
      </c>
      <c r="K8" s="62">
        <f t="shared" si="0"/>
        <v>1569810.8091599999</v>
      </c>
      <c r="M8" s="12" t="s">
        <v>17</v>
      </c>
      <c r="N8" s="66">
        <f>+C8*0.9*(+Sheet3!J450)</f>
        <v>73640.402752568931</v>
      </c>
      <c r="O8" s="66">
        <f>+C8*0.9*60</f>
        <v>3568.6440000000002</v>
      </c>
      <c r="P8" s="67"/>
      <c r="Q8" s="66">
        <f t="shared" si="1"/>
        <v>70071.758752568931</v>
      </c>
      <c r="R8" s="68">
        <f t="shared" si="2"/>
        <v>20.635401780779738</v>
      </c>
    </row>
    <row r="9" spans="2:18" ht="39" thickBot="1">
      <c r="B9" s="9" t="s">
        <v>18</v>
      </c>
      <c r="C9" s="70">
        <f>+'Instructions and Input'!C18*0.45</f>
        <v>171.9</v>
      </c>
      <c r="D9" s="10">
        <v>0.1</v>
      </c>
      <c r="F9" s="12" t="s">
        <v>18</v>
      </c>
      <c r="G9" s="58">
        <f>+C9*0.9*0.163</f>
        <v>25.217730000000003</v>
      </c>
      <c r="H9" s="59">
        <f>+C9*0</f>
        <v>0</v>
      </c>
      <c r="I9" s="60">
        <f>+C9*0.9*159.1</f>
        <v>24614.361000000001</v>
      </c>
      <c r="J9" s="61">
        <v>18</v>
      </c>
      <c r="K9" s="62">
        <f t="shared" si="0"/>
        <v>443058.49800000002</v>
      </c>
      <c r="M9" s="12" t="s">
        <v>18</v>
      </c>
      <c r="N9" s="66">
        <f>+C9*0.9*(+Sheet3!J600)</f>
        <v>36957.091521137518</v>
      </c>
      <c r="O9" s="66">
        <f>+C9*0.9*60</f>
        <v>9282.6</v>
      </c>
      <c r="P9" s="67"/>
      <c r="Q9" s="66">
        <f t="shared" si="1"/>
        <v>27674.491521137519</v>
      </c>
      <c r="R9" s="68">
        <f t="shared" si="2"/>
        <v>3.9813297482534544</v>
      </c>
    </row>
    <row r="10" spans="2:18" ht="13.5" thickBot="1">
      <c r="B10" s="9" t="s">
        <v>19</v>
      </c>
      <c r="C10" s="70">
        <f>+'Instructions and Input'!C14*0.25</f>
        <v>8.25</v>
      </c>
      <c r="D10" s="10">
        <v>0.1</v>
      </c>
      <c r="F10" s="14" t="s">
        <v>19</v>
      </c>
      <c r="G10" s="58">
        <f>+C10*0</f>
        <v>0</v>
      </c>
      <c r="H10" s="59">
        <f>+C10*0.9</f>
        <v>7.4249999999999998</v>
      </c>
      <c r="I10" s="60">
        <f>+C10*0.9*1466.3</f>
        <v>10887.2775</v>
      </c>
      <c r="J10" s="61">
        <v>18</v>
      </c>
      <c r="K10" s="62">
        <f>+I10*J10</f>
        <v>195970.995</v>
      </c>
      <c r="M10" s="14" t="s">
        <v>19</v>
      </c>
      <c r="N10" s="66">
        <f>+C10*0.9*(+Sheet3!J1050)</f>
        <v>10005.13809092253</v>
      </c>
      <c r="O10" s="66">
        <f>+C10*0.9*60</f>
        <v>445.5</v>
      </c>
      <c r="P10" s="67"/>
      <c r="Q10" s="66">
        <f>+N10-O10</f>
        <v>9559.63809092253</v>
      </c>
      <c r="R10" s="68">
        <f>+N10/O10</f>
        <v>22.458222426313199</v>
      </c>
    </row>
    <row r="11" spans="2:18" ht="13.5" thickBot="1">
      <c r="B11" s="9" t="s">
        <v>20</v>
      </c>
      <c r="C11" s="70">
        <f>+'Instructions and Input'!C15</f>
        <v>198</v>
      </c>
      <c r="D11" s="10">
        <v>0.1</v>
      </c>
      <c r="F11" s="29" t="s">
        <v>20</v>
      </c>
      <c r="G11" s="60">
        <f>+C11*0</f>
        <v>0</v>
      </c>
      <c r="H11" s="59">
        <f>+C11*0.9*0.09</f>
        <v>16.038</v>
      </c>
      <c r="I11" s="60">
        <f>+C11*0.9*139</f>
        <v>24769.800000000003</v>
      </c>
      <c r="J11" s="61">
        <v>10</v>
      </c>
      <c r="K11" s="62">
        <f t="shared" si="0"/>
        <v>247698.00000000003</v>
      </c>
      <c r="M11" s="29" t="s">
        <v>20</v>
      </c>
      <c r="N11" s="69">
        <f>+C11*0.9*(+Sheet3!J750)</f>
        <v>13683.683792401778</v>
      </c>
      <c r="O11" s="66">
        <f>+C11*0.9*20</f>
        <v>3564.0000000000005</v>
      </c>
      <c r="P11" s="67"/>
      <c r="Q11" s="66">
        <f t="shared" si="1"/>
        <v>10119.683792401778</v>
      </c>
      <c r="R11" s="68">
        <f t="shared" si="2"/>
        <v>3.8394174501688485</v>
      </c>
    </row>
    <row r="12" spans="2:18" ht="13.5" thickBot="1">
      <c r="B12" s="9" t="s">
        <v>21</v>
      </c>
      <c r="C12" s="70">
        <f>+'Instructions and Input'!C17</f>
        <v>69</v>
      </c>
      <c r="D12" s="10">
        <v>0.1</v>
      </c>
      <c r="F12" s="29" t="s">
        <v>21</v>
      </c>
      <c r="G12" s="60"/>
      <c r="H12" s="59">
        <f>+C12*0.9*0.135</f>
        <v>8.3835000000000015</v>
      </c>
      <c r="I12" s="60">
        <f>+C12*0.9*209</f>
        <v>12978.9</v>
      </c>
      <c r="J12" s="61">
        <v>20</v>
      </c>
      <c r="K12" s="62">
        <f t="shared" si="0"/>
        <v>259578</v>
      </c>
      <c r="M12" s="29" t="s">
        <v>21</v>
      </c>
      <c r="N12" s="69">
        <f>+C12*0.9*(+Sheet3!J900)</f>
        <v>8819.3926328174857</v>
      </c>
      <c r="O12" s="66">
        <f>+C12*0.9*7</f>
        <v>434.7</v>
      </c>
      <c r="P12" s="67"/>
      <c r="Q12" s="66">
        <f t="shared" si="1"/>
        <v>8384.692632817485</v>
      </c>
      <c r="R12" s="68">
        <f t="shared" si="2"/>
        <v>20.288457862474086</v>
      </c>
    </row>
    <row r="13" spans="2:18" ht="13.5" thickBot="1">
      <c r="F13" s="30"/>
      <c r="G13" s="16"/>
      <c r="H13" s="17"/>
      <c r="I13" s="18"/>
      <c r="J13" s="16"/>
      <c r="K13" s="19"/>
      <c r="M13" s="26"/>
      <c r="N13" s="13"/>
      <c r="P13" s="90"/>
      <c r="Q13" s="35"/>
      <c r="R13" s="27"/>
    </row>
    <row r="14" spans="2:18" ht="13.5" thickBot="1">
      <c r="B14" s="31"/>
      <c r="C14" s="32"/>
      <c r="F14" s="2" t="s">
        <v>22</v>
      </c>
      <c r="G14" s="20">
        <f>SUM(G5:G13)</f>
        <v>25.217730000000003</v>
      </c>
      <c r="H14" s="21">
        <f>SUM(H5:H13)</f>
        <v>340.19912820000013</v>
      </c>
      <c r="I14" s="22">
        <f>SUM(I5:I12)</f>
        <v>1378616.9515200004</v>
      </c>
      <c r="J14" s="23"/>
      <c r="K14" s="24">
        <f>SUM(K5:K13)</f>
        <v>11005878.857759999</v>
      </c>
      <c r="M14" s="15" t="s">
        <v>11</v>
      </c>
      <c r="N14" s="25"/>
      <c r="O14" s="25"/>
      <c r="P14" s="86">
        <f>+'Instructions and Input'!C24</f>
        <v>0</v>
      </c>
      <c r="Q14" s="25"/>
      <c r="R14" s="28"/>
    </row>
    <row r="15" spans="2:18" ht="13.5" thickBot="1">
      <c r="B15" s="31"/>
      <c r="C15" s="33"/>
      <c r="M15" s="87" t="s">
        <v>22</v>
      </c>
      <c r="N15" s="88">
        <f>SUM(N5:N13)</f>
        <v>563526.15139929322</v>
      </c>
      <c r="O15" s="88">
        <f>SUM(O5:O13)</f>
        <v>45055.2048</v>
      </c>
      <c r="P15" s="88">
        <f>SUM(P13:P14)</f>
        <v>0</v>
      </c>
      <c r="Q15" s="88">
        <f>+N15-O15-P15</f>
        <v>518470.94659929321</v>
      </c>
      <c r="R15" s="89" t="e">
        <f>+N15/P15</f>
        <v>#DIV/0!</v>
      </c>
    </row>
    <row r="16" spans="2:18">
      <c r="C16" s="34"/>
    </row>
  </sheetData>
  <sheetProtection password="9481" sheet="1" objects="1" scenarios="1"/>
  <mergeCells count="4">
    <mergeCell ref="B3:D3"/>
    <mergeCell ref="F3:H3"/>
    <mergeCell ref="I3:K3"/>
    <mergeCell ref="M3:R3"/>
  </mergeCells>
  <phoneticPr fontId="5" type="noConversion"/>
  <pageMargins left="0.25" right="0.25" top="0.75" bottom="0.75" header="0.3" footer="0.3"/>
  <pageSetup scale="72" fitToWidth="2" orientation="landscape" r:id="rId1"/>
  <headerFooter alignWithMargins="0"/>
  <colBreaks count="1" manualBreakCount="1">
    <brk id="1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1333"/>
  <sheetViews>
    <sheetView topLeftCell="A95" workbookViewId="0">
      <selection activeCell="B106" sqref="B106"/>
    </sheetView>
  </sheetViews>
  <sheetFormatPr defaultRowHeight="12.75"/>
  <cols>
    <col min="1" max="1" width="5.140625" customWidth="1"/>
    <col min="11" max="11" width="3.5703125" customWidth="1"/>
    <col min="12" max="12" width="12.42578125" customWidth="1"/>
    <col min="13" max="13" width="10.85546875" customWidth="1"/>
    <col min="14" max="14" width="13" customWidth="1"/>
    <col min="15" max="15" width="11.140625" customWidth="1"/>
    <col min="16" max="16" width="5.140625" customWidth="1"/>
    <col min="18" max="18" width="4.28515625" customWidth="1"/>
  </cols>
  <sheetData>
    <row r="1" spans="1:22">
      <c r="B1" s="100" t="s">
        <v>29</v>
      </c>
      <c r="C1" s="100"/>
      <c r="D1" s="100"/>
      <c r="E1" s="100"/>
      <c r="F1" s="100"/>
      <c r="G1" s="100" t="str">
        <f>+'[1]Product Input'!A4</f>
        <v>15 watt CFL</v>
      </c>
      <c r="H1" s="100"/>
      <c r="I1" s="100"/>
      <c r="J1" s="42">
        <f>+O9</f>
        <v>26.511900446681611</v>
      </c>
    </row>
    <row r="2" spans="1:22">
      <c r="B2" s="41"/>
      <c r="C2" s="41"/>
      <c r="D2" s="41"/>
      <c r="E2" s="41"/>
      <c r="F2" s="41"/>
      <c r="G2" s="41"/>
      <c r="H2" s="41"/>
      <c r="I2" s="41"/>
    </row>
    <row r="3" spans="1:22" ht="13.5" thickBot="1">
      <c r="B3" s="41"/>
      <c r="C3" s="41"/>
      <c r="D3" s="41"/>
      <c r="E3" s="41"/>
      <c r="F3" s="41"/>
      <c r="G3" s="41"/>
      <c r="H3" s="41"/>
      <c r="I3" s="41"/>
    </row>
    <row r="4" spans="1:22" ht="26.25" thickBot="1">
      <c r="B4" s="43"/>
      <c r="C4" s="101" t="s">
        <v>31</v>
      </c>
      <c r="D4" s="101"/>
      <c r="E4" s="101"/>
      <c r="F4" s="101" t="s">
        <v>32</v>
      </c>
      <c r="G4" s="101"/>
      <c r="H4" s="101"/>
      <c r="I4" s="101" t="s">
        <v>33</v>
      </c>
      <c r="J4" s="101"/>
      <c r="L4" s="44" t="s">
        <v>34</v>
      </c>
      <c r="M4" s="44" t="s">
        <v>35</v>
      </c>
      <c r="O4" s="37" t="s">
        <v>36</v>
      </c>
      <c r="P4" s="42" t="s">
        <v>37</v>
      </c>
    </row>
    <row r="5" spans="1:22">
      <c r="C5" t="s">
        <v>38</v>
      </c>
      <c r="D5" t="s">
        <v>39</v>
      </c>
      <c r="E5" t="s">
        <v>40</v>
      </c>
      <c r="F5" t="s">
        <v>41</v>
      </c>
      <c r="G5" t="s">
        <v>39</v>
      </c>
      <c r="H5" t="s">
        <v>40</v>
      </c>
      <c r="I5" t="s">
        <v>39</v>
      </c>
      <c r="J5" t="s">
        <v>40</v>
      </c>
      <c r="L5" s="44" t="s">
        <v>42</v>
      </c>
      <c r="M5" s="44" t="s">
        <v>43</v>
      </c>
    </row>
    <row r="6" spans="1:22">
      <c r="A6">
        <v>1</v>
      </c>
      <c r="C6">
        <f>+'[1]Product Input'!B4</f>
        <v>15.5</v>
      </c>
      <c r="D6">
        <f>+'[1]Product Input'!C4</f>
        <v>7.7</v>
      </c>
      <c r="E6">
        <f>+'[1]Product Input'!D4</f>
        <v>20.3</v>
      </c>
      <c r="F6">
        <f>+'[1]Product Input'!E4</f>
        <v>0</v>
      </c>
      <c r="G6">
        <f>+'[1]Product Input'!F4</f>
        <v>11.7</v>
      </c>
      <c r="H6">
        <f>+'[1]Product Input'!G4</f>
        <v>14</v>
      </c>
      <c r="I6">
        <f>+'[1]Product Input'!H4</f>
        <v>17.5</v>
      </c>
      <c r="J6">
        <f>+'[1]Product Input'!I4</f>
        <v>17.7</v>
      </c>
      <c r="L6">
        <f>+'[1]Product Input'!K4</f>
        <v>0</v>
      </c>
      <c r="M6">
        <f>+'[1]Product Input'!L4</f>
        <v>0</v>
      </c>
      <c r="O6">
        <f>+S105</f>
        <v>0</v>
      </c>
      <c r="P6">
        <v>1</v>
      </c>
      <c r="Q6" s="45"/>
      <c r="R6" s="45"/>
      <c r="S6" s="45"/>
      <c r="T6" s="45"/>
      <c r="U6" s="45"/>
      <c r="V6" s="45"/>
    </row>
    <row r="7" spans="1:22">
      <c r="A7">
        <v>2</v>
      </c>
      <c r="C7">
        <f t="shared" ref="C7:J9" si="0">+C$6</f>
        <v>15.5</v>
      </c>
      <c r="D7">
        <f t="shared" si="0"/>
        <v>7.7</v>
      </c>
      <c r="E7">
        <f t="shared" si="0"/>
        <v>20.3</v>
      </c>
      <c r="F7">
        <f t="shared" si="0"/>
        <v>0</v>
      </c>
      <c r="G7">
        <f t="shared" si="0"/>
        <v>11.7</v>
      </c>
      <c r="H7">
        <f t="shared" si="0"/>
        <v>14</v>
      </c>
      <c r="I7">
        <f t="shared" si="0"/>
        <v>17.5</v>
      </c>
      <c r="J7">
        <f t="shared" si="0"/>
        <v>17.7</v>
      </c>
      <c r="L7" s="38">
        <f t="shared" ref="L7:M26" si="1">+L$6</f>
        <v>0</v>
      </c>
      <c r="M7">
        <f t="shared" si="1"/>
        <v>0</v>
      </c>
      <c r="O7">
        <f t="shared" ref="O7:O35" si="2">+S106</f>
        <v>0</v>
      </c>
      <c r="P7">
        <v>2</v>
      </c>
      <c r="Q7" s="45"/>
      <c r="R7" s="46"/>
      <c r="S7" s="46"/>
      <c r="T7" s="46"/>
      <c r="U7" s="46"/>
      <c r="V7" s="45"/>
    </row>
    <row r="8" spans="1:22">
      <c r="A8">
        <v>3</v>
      </c>
      <c r="C8">
        <f t="shared" si="0"/>
        <v>15.5</v>
      </c>
      <c r="D8">
        <f t="shared" si="0"/>
        <v>7.7</v>
      </c>
      <c r="E8">
        <f t="shared" si="0"/>
        <v>20.3</v>
      </c>
      <c r="F8">
        <f t="shared" si="0"/>
        <v>0</v>
      </c>
      <c r="G8">
        <f t="shared" si="0"/>
        <v>11.7</v>
      </c>
      <c r="H8">
        <f t="shared" si="0"/>
        <v>14</v>
      </c>
      <c r="I8">
        <f t="shared" si="0"/>
        <v>17.5</v>
      </c>
      <c r="J8">
        <f t="shared" si="0"/>
        <v>17.7</v>
      </c>
      <c r="L8" s="38">
        <f t="shared" si="1"/>
        <v>0</v>
      </c>
      <c r="M8">
        <f t="shared" si="1"/>
        <v>0</v>
      </c>
      <c r="O8">
        <f t="shared" si="2"/>
        <v>0</v>
      </c>
      <c r="P8">
        <v>3</v>
      </c>
      <c r="Q8" s="45"/>
      <c r="R8" s="45"/>
      <c r="S8" s="45"/>
      <c r="T8" s="45"/>
      <c r="U8" s="45"/>
      <c r="V8" s="45"/>
    </row>
    <row r="9" spans="1:22">
      <c r="A9">
        <v>4</v>
      </c>
      <c r="C9">
        <f t="shared" si="0"/>
        <v>15.5</v>
      </c>
      <c r="D9">
        <f t="shared" si="0"/>
        <v>7.7</v>
      </c>
      <c r="E9">
        <f t="shared" si="0"/>
        <v>20.3</v>
      </c>
      <c r="F9">
        <f t="shared" si="0"/>
        <v>0</v>
      </c>
      <c r="G9">
        <f t="shared" si="0"/>
        <v>11.7</v>
      </c>
      <c r="H9">
        <f t="shared" si="0"/>
        <v>14</v>
      </c>
      <c r="I9">
        <f t="shared" si="0"/>
        <v>17.5</v>
      </c>
      <c r="J9">
        <f t="shared" si="0"/>
        <v>17.7</v>
      </c>
      <c r="L9" s="38">
        <f t="shared" si="1"/>
        <v>0</v>
      </c>
      <c r="M9">
        <f t="shared" si="1"/>
        <v>0</v>
      </c>
      <c r="O9" s="42">
        <f t="shared" si="2"/>
        <v>26.511900446681611</v>
      </c>
      <c r="P9">
        <v>4</v>
      </c>
      <c r="Q9" s="45"/>
      <c r="R9" s="45"/>
      <c r="S9" s="45"/>
      <c r="T9" s="45"/>
      <c r="U9" s="45"/>
      <c r="V9" s="45"/>
    </row>
    <row r="10" spans="1:22">
      <c r="A10">
        <v>5</v>
      </c>
      <c r="C10">
        <f t="shared" ref="C10:J25" si="3">+C9</f>
        <v>15.5</v>
      </c>
      <c r="D10">
        <f t="shared" si="3"/>
        <v>7.7</v>
      </c>
      <c r="E10">
        <f t="shared" si="3"/>
        <v>20.3</v>
      </c>
      <c r="F10">
        <f t="shared" si="3"/>
        <v>0</v>
      </c>
      <c r="G10">
        <f t="shared" si="3"/>
        <v>11.7</v>
      </c>
      <c r="H10">
        <f t="shared" si="3"/>
        <v>14</v>
      </c>
      <c r="I10">
        <f t="shared" si="3"/>
        <v>17.5</v>
      </c>
      <c r="J10">
        <f t="shared" si="3"/>
        <v>17.7</v>
      </c>
      <c r="L10" s="38">
        <f t="shared" si="1"/>
        <v>0</v>
      </c>
      <c r="M10">
        <f t="shared" si="1"/>
        <v>0</v>
      </c>
      <c r="O10">
        <f t="shared" si="2"/>
        <v>0</v>
      </c>
      <c r="P10">
        <v>5</v>
      </c>
      <c r="Q10" s="45"/>
      <c r="R10" s="45"/>
      <c r="S10" s="45"/>
      <c r="T10" s="45"/>
      <c r="U10" s="45"/>
      <c r="V10" s="45"/>
    </row>
    <row r="11" spans="1:22">
      <c r="A11">
        <v>6</v>
      </c>
      <c r="C11">
        <f t="shared" si="3"/>
        <v>15.5</v>
      </c>
      <c r="D11">
        <f t="shared" si="3"/>
        <v>7.7</v>
      </c>
      <c r="E11">
        <f t="shared" si="3"/>
        <v>20.3</v>
      </c>
      <c r="F11">
        <f t="shared" si="3"/>
        <v>0</v>
      </c>
      <c r="G11">
        <f t="shared" si="3"/>
        <v>11.7</v>
      </c>
      <c r="H11">
        <f t="shared" si="3"/>
        <v>14</v>
      </c>
      <c r="I11">
        <f t="shared" si="3"/>
        <v>17.5</v>
      </c>
      <c r="J11">
        <f t="shared" si="3"/>
        <v>17.7</v>
      </c>
      <c r="L11" s="38">
        <f t="shared" si="1"/>
        <v>0</v>
      </c>
      <c r="M11">
        <f t="shared" si="1"/>
        <v>0</v>
      </c>
      <c r="O11">
        <f t="shared" si="2"/>
        <v>37.291302461661104</v>
      </c>
      <c r="P11">
        <v>6</v>
      </c>
    </row>
    <row r="12" spans="1:22">
      <c r="A12">
        <v>7</v>
      </c>
      <c r="C12">
        <f t="shared" si="3"/>
        <v>15.5</v>
      </c>
      <c r="D12">
        <f t="shared" si="3"/>
        <v>7.7</v>
      </c>
      <c r="E12">
        <f t="shared" si="3"/>
        <v>20.3</v>
      </c>
      <c r="F12">
        <f t="shared" si="3"/>
        <v>0</v>
      </c>
      <c r="G12">
        <f t="shared" si="3"/>
        <v>11.7</v>
      </c>
      <c r="H12">
        <f t="shared" si="3"/>
        <v>14</v>
      </c>
      <c r="I12">
        <f t="shared" si="3"/>
        <v>17.5</v>
      </c>
      <c r="J12">
        <f t="shared" si="3"/>
        <v>17.7</v>
      </c>
      <c r="L12" s="38">
        <f t="shared" si="1"/>
        <v>0</v>
      </c>
      <c r="M12">
        <f t="shared" si="1"/>
        <v>0</v>
      </c>
      <c r="O12">
        <f t="shared" si="2"/>
        <v>0</v>
      </c>
      <c r="P12">
        <v>7</v>
      </c>
    </row>
    <row r="13" spans="1:22">
      <c r="A13">
        <v>8</v>
      </c>
      <c r="C13">
        <f t="shared" si="3"/>
        <v>15.5</v>
      </c>
      <c r="D13">
        <f t="shared" si="3"/>
        <v>7.7</v>
      </c>
      <c r="E13">
        <f t="shared" si="3"/>
        <v>20.3</v>
      </c>
      <c r="F13">
        <f t="shared" si="3"/>
        <v>0</v>
      </c>
      <c r="G13">
        <f t="shared" si="3"/>
        <v>11.7</v>
      </c>
      <c r="H13">
        <f t="shared" si="3"/>
        <v>14</v>
      </c>
      <c r="I13">
        <f t="shared" si="3"/>
        <v>17.5</v>
      </c>
      <c r="J13">
        <f t="shared" si="3"/>
        <v>17.7</v>
      </c>
      <c r="L13" s="38">
        <f t="shared" si="1"/>
        <v>0</v>
      </c>
      <c r="M13">
        <f t="shared" si="1"/>
        <v>0</v>
      </c>
      <c r="O13">
        <f t="shared" si="2"/>
        <v>47.51857647884853</v>
      </c>
      <c r="P13">
        <v>8</v>
      </c>
    </row>
    <row r="14" spans="1:22">
      <c r="A14">
        <v>9</v>
      </c>
      <c r="C14">
        <f t="shared" si="3"/>
        <v>15.5</v>
      </c>
      <c r="D14">
        <f t="shared" si="3"/>
        <v>7.7</v>
      </c>
      <c r="E14">
        <f t="shared" si="3"/>
        <v>20.3</v>
      </c>
      <c r="F14">
        <f t="shared" si="3"/>
        <v>0</v>
      </c>
      <c r="G14">
        <f t="shared" si="3"/>
        <v>11.7</v>
      </c>
      <c r="H14">
        <f t="shared" si="3"/>
        <v>14</v>
      </c>
      <c r="I14">
        <f t="shared" si="3"/>
        <v>17.5</v>
      </c>
      <c r="J14">
        <f t="shared" si="3"/>
        <v>17.7</v>
      </c>
      <c r="L14" s="38">
        <f t="shared" si="1"/>
        <v>0</v>
      </c>
      <c r="M14">
        <f t="shared" si="1"/>
        <v>0</v>
      </c>
      <c r="O14">
        <f t="shared" si="2"/>
        <v>0</v>
      </c>
      <c r="P14">
        <v>9</v>
      </c>
    </row>
    <row r="15" spans="1:22">
      <c r="A15">
        <v>10</v>
      </c>
      <c r="C15">
        <f t="shared" si="3"/>
        <v>15.5</v>
      </c>
      <c r="D15">
        <f t="shared" si="3"/>
        <v>7.7</v>
      </c>
      <c r="E15">
        <f t="shared" si="3"/>
        <v>20.3</v>
      </c>
      <c r="F15">
        <f t="shared" si="3"/>
        <v>0</v>
      </c>
      <c r="G15">
        <f t="shared" si="3"/>
        <v>11.7</v>
      </c>
      <c r="H15">
        <f t="shared" si="3"/>
        <v>14</v>
      </c>
      <c r="I15">
        <f t="shared" si="3"/>
        <v>17.5</v>
      </c>
      <c r="J15">
        <f t="shared" si="3"/>
        <v>17.7</v>
      </c>
      <c r="L15" s="38">
        <f t="shared" si="1"/>
        <v>0</v>
      </c>
      <c r="M15">
        <f t="shared" si="1"/>
        <v>0</v>
      </c>
      <c r="O15">
        <f t="shared" si="2"/>
        <v>57.590017500175279</v>
      </c>
      <c r="P15">
        <v>10</v>
      </c>
    </row>
    <row r="16" spans="1:22">
      <c r="A16">
        <v>11</v>
      </c>
      <c r="C16">
        <f t="shared" si="3"/>
        <v>15.5</v>
      </c>
      <c r="D16">
        <f t="shared" si="3"/>
        <v>7.7</v>
      </c>
      <c r="E16">
        <f t="shared" si="3"/>
        <v>20.3</v>
      </c>
      <c r="F16">
        <f t="shared" si="3"/>
        <v>0</v>
      </c>
      <c r="G16">
        <f t="shared" si="3"/>
        <v>11.7</v>
      </c>
      <c r="H16">
        <f t="shared" si="3"/>
        <v>14</v>
      </c>
      <c r="I16">
        <f t="shared" si="3"/>
        <v>17.5</v>
      </c>
      <c r="J16">
        <f t="shared" si="3"/>
        <v>17.7</v>
      </c>
      <c r="L16" s="38">
        <f t="shared" si="1"/>
        <v>0</v>
      </c>
      <c r="M16">
        <f t="shared" si="1"/>
        <v>0</v>
      </c>
      <c r="O16">
        <f t="shared" si="2"/>
        <v>0</v>
      </c>
      <c r="P16">
        <v>11</v>
      </c>
    </row>
    <row r="17" spans="1:21">
      <c r="A17">
        <v>12</v>
      </c>
      <c r="C17">
        <f t="shared" si="3"/>
        <v>15.5</v>
      </c>
      <c r="D17">
        <f t="shared" si="3"/>
        <v>7.7</v>
      </c>
      <c r="E17">
        <f t="shared" si="3"/>
        <v>20.3</v>
      </c>
      <c r="F17">
        <f t="shared" si="3"/>
        <v>0</v>
      </c>
      <c r="G17">
        <f t="shared" si="3"/>
        <v>11.7</v>
      </c>
      <c r="H17">
        <f t="shared" si="3"/>
        <v>14</v>
      </c>
      <c r="I17">
        <f t="shared" si="3"/>
        <v>17.5</v>
      </c>
      <c r="J17">
        <f t="shared" si="3"/>
        <v>17.7</v>
      </c>
      <c r="L17" s="38">
        <f t="shared" si="1"/>
        <v>0</v>
      </c>
      <c r="M17">
        <f t="shared" si="1"/>
        <v>0</v>
      </c>
      <c r="O17">
        <f t="shared" si="2"/>
        <v>67.001539154423099</v>
      </c>
      <c r="P17">
        <v>12</v>
      </c>
    </row>
    <row r="18" spans="1:21">
      <c r="A18">
        <v>13</v>
      </c>
      <c r="C18">
        <f t="shared" si="3"/>
        <v>15.5</v>
      </c>
      <c r="D18">
        <f t="shared" si="3"/>
        <v>7.7</v>
      </c>
      <c r="E18">
        <f t="shared" si="3"/>
        <v>20.3</v>
      </c>
      <c r="F18">
        <f t="shared" si="3"/>
        <v>0</v>
      </c>
      <c r="G18">
        <f t="shared" si="3"/>
        <v>11.7</v>
      </c>
      <c r="H18">
        <f t="shared" si="3"/>
        <v>14</v>
      </c>
      <c r="I18">
        <f t="shared" si="3"/>
        <v>17.5</v>
      </c>
      <c r="J18">
        <f t="shared" si="3"/>
        <v>17.7</v>
      </c>
      <c r="L18" s="38">
        <f t="shared" si="1"/>
        <v>0</v>
      </c>
      <c r="M18">
        <f t="shared" si="1"/>
        <v>0</v>
      </c>
      <c r="O18">
        <f t="shared" si="2"/>
        <v>0</v>
      </c>
      <c r="P18">
        <v>13</v>
      </c>
    </row>
    <row r="19" spans="1:21">
      <c r="A19">
        <v>14</v>
      </c>
      <c r="C19">
        <f t="shared" si="3"/>
        <v>15.5</v>
      </c>
      <c r="D19">
        <f t="shared" si="3"/>
        <v>7.7</v>
      </c>
      <c r="E19">
        <f t="shared" si="3"/>
        <v>20.3</v>
      </c>
      <c r="F19">
        <f t="shared" si="3"/>
        <v>0</v>
      </c>
      <c r="G19">
        <f t="shared" si="3"/>
        <v>11.7</v>
      </c>
      <c r="H19">
        <f t="shared" si="3"/>
        <v>14</v>
      </c>
      <c r="I19">
        <f t="shared" si="3"/>
        <v>17.5</v>
      </c>
      <c r="J19">
        <f t="shared" si="3"/>
        <v>17.7</v>
      </c>
      <c r="L19" s="38">
        <f t="shared" si="1"/>
        <v>0</v>
      </c>
      <c r="M19">
        <f t="shared" si="1"/>
        <v>0</v>
      </c>
      <c r="O19">
        <f t="shared" si="2"/>
        <v>0</v>
      </c>
      <c r="P19">
        <v>14</v>
      </c>
    </row>
    <row r="20" spans="1:21">
      <c r="A20">
        <v>15</v>
      </c>
      <c r="C20">
        <f t="shared" si="3"/>
        <v>15.5</v>
      </c>
      <c r="D20">
        <f t="shared" si="3"/>
        <v>7.7</v>
      </c>
      <c r="E20">
        <f t="shared" si="3"/>
        <v>20.3</v>
      </c>
      <c r="F20">
        <f t="shared" si="3"/>
        <v>0</v>
      </c>
      <c r="G20">
        <f t="shared" si="3"/>
        <v>11.7</v>
      </c>
      <c r="H20">
        <f t="shared" si="3"/>
        <v>14</v>
      </c>
      <c r="I20">
        <f t="shared" si="3"/>
        <v>17.5</v>
      </c>
      <c r="J20">
        <f t="shared" si="3"/>
        <v>17.7</v>
      </c>
      <c r="L20" s="38">
        <f t="shared" si="1"/>
        <v>0</v>
      </c>
      <c r="M20">
        <f t="shared" si="1"/>
        <v>0</v>
      </c>
      <c r="O20">
        <f t="shared" si="2"/>
        <v>0</v>
      </c>
      <c r="P20">
        <v>15</v>
      </c>
    </row>
    <row r="21" spans="1:21">
      <c r="A21">
        <v>16</v>
      </c>
      <c r="C21">
        <f t="shared" si="3"/>
        <v>15.5</v>
      </c>
      <c r="D21">
        <f t="shared" si="3"/>
        <v>7.7</v>
      </c>
      <c r="E21">
        <f t="shared" si="3"/>
        <v>20.3</v>
      </c>
      <c r="F21">
        <f t="shared" si="3"/>
        <v>0</v>
      </c>
      <c r="G21">
        <f t="shared" si="3"/>
        <v>11.7</v>
      </c>
      <c r="H21">
        <f t="shared" si="3"/>
        <v>14</v>
      </c>
      <c r="I21">
        <f t="shared" si="3"/>
        <v>17.5</v>
      </c>
      <c r="J21">
        <f t="shared" si="3"/>
        <v>17.7</v>
      </c>
      <c r="L21" s="38">
        <f t="shared" si="1"/>
        <v>0</v>
      </c>
      <c r="M21">
        <f t="shared" si="1"/>
        <v>0</v>
      </c>
      <c r="O21">
        <f t="shared" si="2"/>
        <v>0</v>
      </c>
      <c r="P21">
        <v>16</v>
      </c>
    </row>
    <row r="22" spans="1:21">
      <c r="A22">
        <v>17</v>
      </c>
      <c r="C22">
        <f t="shared" si="3"/>
        <v>15.5</v>
      </c>
      <c r="D22">
        <f t="shared" si="3"/>
        <v>7.7</v>
      </c>
      <c r="E22">
        <f t="shared" si="3"/>
        <v>20.3</v>
      </c>
      <c r="F22">
        <f t="shared" si="3"/>
        <v>0</v>
      </c>
      <c r="G22">
        <f t="shared" si="3"/>
        <v>11.7</v>
      </c>
      <c r="H22">
        <f t="shared" si="3"/>
        <v>14</v>
      </c>
      <c r="I22">
        <f t="shared" si="3"/>
        <v>17.5</v>
      </c>
      <c r="J22">
        <f t="shared" si="3"/>
        <v>17.7</v>
      </c>
      <c r="L22" s="38">
        <f t="shared" si="1"/>
        <v>0</v>
      </c>
      <c r="M22">
        <f t="shared" si="1"/>
        <v>0</v>
      </c>
      <c r="O22">
        <f t="shared" si="2"/>
        <v>0</v>
      </c>
      <c r="P22">
        <v>17</v>
      </c>
    </row>
    <row r="23" spans="1:21">
      <c r="A23">
        <v>18</v>
      </c>
      <c r="C23">
        <f t="shared" si="3"/>
        <v>15.5</v>
      </c>
      <c r="D23">
        <f t="shared" si="3"/>
        <v>7.7</v>
      </c>
      <c r="E23">
        <f t="shared" si="3"/>
        <v>20.3</v>
      </c>
      <c r="F23">
        <f t="shared" si="3"/>
        <v>0</v>
      </c>
      <c r="G23">
        <f t="shared" si="3"/>
        <v>11.7</v>
      </c>
      <c r="H23">
        <f t="shared" si="3"/>
        <v>14</v>
      </c>
      <c r="I23">
        <f t="shared" si="3"/>
        <v>17.5</v>
      </c>
      <c r="J23">
        <f t="shared" si="3"/>
        <v>17.7</v>
      </c>
      <c r="L23" s="38">
        <f t="shared" si="1"/>
        <v>0</v>
      </c>
      <c r="M23">
        <f t="shared" si="1"/>
        <v>0</v>
      </c>
      <c r="O23">
        <f t="shared" si="2"/>
        <v>90.75545752740932</v>
      </c>
      <c r="P23">
        <v>18</v>
      </c>
    </row>
    <row r="24" spans="1:21">
      <c r="A24">
        <v>19</v>
      </c>
      <c r="C24">
        <f t="shared" si="3"/>
        <v>15.5</v>
      </c>
      <c r="D24">
        <f t="shared" si="3"/>
        <v>7.7</v>
      </c>
      <c r="E24">
        <f t="shared" si="3"/>
        <v>20.3</v>
      </c>
      <c r="F24">
        <f t="shared" si="3"/>
        <v>0</v>
      </c>
      <c r="G24">
        <f t="shared" si="3"/>
        <v>11.7</v>
      </c>
      <c r="H24">
        <f t="shared" si="3"/>
        <v>14</v>
      </c>
      <c r="I24">
        <f t="shared" si="3"/>
        <v>17.5</v>
      </c>
      <c r="J24">
        <f t="shared" si="3"/>
        <v>17.7</v>
      </c>
      <c r="L24" s="38">
        <f t="shared" si="1"/>
        <v>0</v>
      </c>
      <c r="M24">
        <f t="shared" si="1"/>
        <v>0</v>
      </c>
      <c r="O24">
        <f t="shared" si="2"/>
        <v>94.165098769252054</v>
      </c>
      <c r="P24">
        <v>19</v>
      </c>
    </row>
    <row r="25" spans="1:21">
      <c r="A25">
        <v>20</v>
      </c>
      <c r="C25">
        <f t="shared" si="3"/>
        <v>15.5</v>
      </c>
      <c r="D25">
        <f t="shared" si="3"/>
        <v>7.7</v>
      </c>
      <c r="E25">
        <f t="shared" si="3"/>
        <v>20.3</v>
      </c>
      <c r="F25">
        <f t="shared" si="3"/>
        <v>0</v>
      </c>
      <c r="G25">
        <f t="shared" si="3"/>
        <v>11.7</v>
      </c>
      <c r="H25">
        <f t="shared" si="3"/>
        <v>14</v>
      </c>
      <c r="I25">
        <f t="shared" si="3"/>
        <v>17.5</v>
      </c>
      <c r="J25">
        <f t="shared" si="3"/>
        <v>17.7</v>
      </c>
      <c r="L25" s="38">
        <f t="shared" si="1"/>
        <v>0</v>
      </c>
      <c r="M25">
        <f t="shared" si="1"/>
        <v>0</v>
      </c>
      <c r="O25">
        <f t="shared" si="2"/>
        <v>97.43241157035223</v>
      </c>
      <c r="P25">
        <v>20</v>
      </c>
      <c r="S25" s="47"/>
      <c r="T25" s="47"/>
      <c r="U25" s="47"/>
    </row>
    <row r="26" spans="1:21">
      <c r="A26">
        <v>21</v>
      </c>
      <c r="C26">
        <f t="shared" ref="C26:J35" si="4">+C25</f>
        <v>15.5</v>
      </c>
      <c r="D26">
        <f t="shared" si="4"/>
        <v>7.7</v>
      </c>
      <c r="E26">
        <f t="shared" si="4"/>
        <v>20.3</v>
      </c>
      <c r="F26">
        <f t="shared" si="4"/>
        <v>0</v>
      </c>
      <c r="G26">
        <f t="shared" si="4"/>
        <v>11.7</v>
      </c>
      <c r="H26">
        <f t="shared" si="4"/>
        <v>14</v>
      </c>
      <c r="I26">
        <f t="shared" si="4"/>
        <v>17.5</v>
      </c>
      <c r="J26">
        <f t="shared" si="4"/>
        <v>17.7</v>
      </c>
      <c r="L26" s="38">
        <f t="shared" si="1"/>
        <v>0</v>
      </c>
      <c r="M26">
        <f t="shared" si="1"/>
        <v>0</v>
      </c>
      <c r="O26">
        <f t="shared" si="2"/>
        <v>0</v>
      </c>
      <c r="P26">
        <v>21</v>
      </c>
      <c r="S26" s="48"/>
      <c r="T26" s="48"/>
      <c r="U26" s="48"/>
    </row>
    <row r="27" spans="1:21">
      <c r="A27">
        <v>22</v>
      </c>
      <c r="C27">
        <f t="shared" si="4"/>
        <v>15.5</v>
      </c>
      <c r="D27">
        <f t="shared" si="4"/>
        <v>7.7</v>
      </c>
      <c r="E27">
        <f t="shared" si="4"/>
        <v>20.3</v>
      </c>
      <c r="F27">
        <f t="shared" si="4"/>
        <v>0</v>
      </c>
      <c r="G27">
        <f t="shared" si="4"/>
        <v>11.7</v>
      </c>
      <c r="H27">
        <f t="shared" si="4"/>
        <v>14</v>
      </c>
      <c r="I27">
        <f t="shared" si="4"/>
        <v>17.5</v>
      </c>
      <c r="J27">
        <f t="shared" si="4"/>
        <v>17.7</v>
      </c>
      <c r="L27" s="38">
        <f t="shared" ref="L27:M35" si="5">+L$6</f>
        <v>0</v>
      </c>
      <c r="M27">
        <f t="shared" si="5"/>
        <v>0</v>
      </c>
      <c r="O27">
        <f t="shared" si="2"/>
        <v>0</v>
      </c>
      <c r="P27">
        <v>22</v>
      </c>
      <c r="S27" s="47"/>
      <c r="T27" s="47"/>
      <c r="U27" s="47"/>
    </row>
    <row r="28" spans="1:21">
      <c r="A28">
        <v>23</v>
      </c>
      <c r="C28">
        <f t="shared" si="4"/>
        <v>15.5</v>
      </c>
      <c r="D28">
        <f t="shared" si="4"/>
        <v>7.7</v>
      </c>
      <c r="E28">
        <f t="shared" si="4"/>
        <v>20.3</v>
      </c>
      <c r="F28">
        <f t="shared" si="4"/>
        <v>0</v>
      </c>
      <c r="G28">
        <f t="shared" si="4"/>
        <v>11.7</v>
      </c>
      <c r="H28">
        <f t="shared" si="4"/>
        <v>14</v>
      </c>
      <c r="I28">
        <f t="shared" si="4"/>
        <v>17.5</v>
      </c>
      <c r="J28">
        <f t="shared" si="4"/>
        <v>17.7</v>
      </c>
      <c r="L28" s="38">
        <f t="shared" si="5"/>
        <v>0</v>
      </c>
      <c r="M28">
        <f t="shared" si="5"/>
        <v>0</v>
      </c>
      <c r="O28">
        <f t="shared" si="2"/>
        <v>0</v>
      </c>
      <c r="P28">
        <v>23</v>
      </c>
      <c r="S28" s="47"/>
      <c r="T28" s="47"/>
      <c r="U28" s="47"/>
    </row>
    <row r="29" spans="1:21">
      <c r="A29">
        <v>24</v>
      </c>
      <c r="C29">
        <f t="shared" si="4"/>
        <v>15.5</v>
      </c>
      <c r="D29">
        <f t="shared" si="4"/>
        <v>7.7</v>
      </c>
      <c r="E29">
        <f t="shared" si="4"/>
        <v>20.3</v>
      </c>
      <c r="F29">
        <f t="shared" si="4"/>
        <v>0</v>
      </c>
      <c r="G29">
        <f t="shared" si="4"/>
        <v>11.7</v>
      </c>
      <c r="H29">
        <f t="shared" si="4"/>
        <v>14</v>
      </c>
      <c r="I29">
        <f t="shared" si="4"/>
        <v>17.5</v>
      </c>
      <c r="J29">
        <f t="shared" si="4"/>
        <v>17.7</v>
      </c>
      <c r="L29" s="38">
        <f t="shared" si="5"/>
        <v>0</v>
      </c>
      <c r="M29">
        <f t="shared" si="5"/>
        <v>0</v>
      </c>
      <c r="O29">
        <f t="shared" si="2"/>
        <v>0</v>
      </c>
      <c r="P29">
        <v>24</v>
      </c>
    </row>
    <row r="30" spans="1:21">
      <c r="A30">
        <v>25</v>
      </c>
      <c r="C30">
        <f t="shared" si="4"/>
        <v>15.5</v>
      </c>
      <c r="D30">
        <f t="shared" si="4"/>
        <v>7.7</v>
      </c>
      <c r="E30">
        <f t="shared" si="4"/>
        <v>20.3</v>
      </c>
      <c r="F30">
        <f t="shared" si="4"/>
        <v>0</v>
      </c>
      <c r="G30">
        <f t="shared" si="4"/>
        <v>11.7</v>
      </c>
      <c r="H30">
        <f t="shared" si="4"/>
        <v>14</v>
      </c>
      <c r="I30">
        <f t="shared" si="4"/>
        <v>17.5</v>
      </c>
      <c r="J30">
        <f t="shared" si="4"/>
        <v>17.7</v>
      </c>
      <c r="L30" s="38">
        <f t="shared" si="5"/>
        <v>0</v>
      </c>
      <c r="M30">
        <f t="shared" si="5"/>
        <v>0</v>
      </c>
      <c r="O30">
        <f t="shared" si="2"/>
        <v>110.89385316558972</v>
      </c>
      <c r="P30">
        <v>25</v>
      </c>
    </row>
    <row r="31" spans="1:21">
      <c r="A31">
        <v>26</v>
      </c>
      <c r="C31">
        <f t="shared" si="4"/>
        <v>15.5</v>
      </c>
      <c r="D31">
        <f t="shared" si="4"/>
        <v>7.7</v>
      </c>
      <c r="E31">
        <f t="shared" si="4"/>
        <v>20.3</v>
      </c>
      <c r="F31">
        <f t="shared" si="4"/>
        <v>0</v>
      </c>
      <c r="G31">
        <f t="shared" si="4"/>
        <v>11.7</v>
      </c>
      <c r="H31">
        <f t="shared" si="4"/>
        <v>14</v>
      </c>
      <c r="I31">
        <f t="shared" si="4"/>
        <v>17.5</v>
      </c>
      <c r="J31">
        <f t="shared" si="4"/>
        <v>17.7</v>
      </c>
      <c r="L31" s="38">
        <f t="shared" si="5"/>
        <v>0</v>
      </c>
      <c r="M31">
        <f t="shared" si="5"/>
        <v>0</v>
      </c>
      <c r="O31">
        <f t="shared" si="2"/>
        <v>0</v>
      </c>
      <c r="P31">
        <v>26</v>
      </c>
    </row>
    <row r="32" spans="1:21">
      <c r="A32">
        <v>27</v>
      </c>
      <c r="C32">
        <f t="shared" si="4"/>
        <v>15.5</v>
      </c>
      <c r="D32">
        <f t="shared" si="4"/>
        <v>7.7</v>
      </c>
      <c r="E32">
        <f t="shared" si="4"/>
        <v>20.3</v>
      </c>
      <c r="F32">
        <f t="shared" si="4"/>
        <v>0</v>
      </c>
      <c r="G32">
        <f t="shared" si="4"/>
        <v>11.7</v>
      </c>
      <c r="H32">
        <f t="shared" si="4"/>
        <v>14</v>
      </c>
      <c r="I32">
        <f t="shared" si="4"/>
        <v>17.5</v>
      </c>
      <c r="J32">
        <f t="shared" si="4"/>
        <v>17.7</v>
      </c>
      <c r="L32" s="38">
        <f t="shared" si="5"/>
        <v>0</v>
      </c>
      <c r="M32">
        <f t="shared" si="5"/>
        <v>0</v>
      </c>
      <c r="O32">
        <f t="shared" si="2"/>
        <v>0</v>
      </c>
      <c r="P32">
        <v>27</v>
      </c>
    </row>
    <row r="33" spans="1:21">
      <c r="A33">
        <v>28</v>
      </c>
      <c r="C33">
        <f t="shared" si="4"/>
        <v>15.5</v>
      </c>
      <c r="D33">
        <f t="shared" si="4"/>
        <v>7.7</v>
      </c>
      <c r="E33">
        <f t="shared" si="4"/>
        <v>20.3</v>
      </c>
      <c r="F33">
        <f t="shared" si="4"/>
        <v>0</v>
      </c>
      <c r="G33">
        <f t="shared" si="4"/>
        <v>11.7</v>
      </c>
      <c r="H33">
        <f t="shared" si="4"/>
        <v>14</v>
      </c>
      <c r="I33">
        <f t="shared" si="4"/>
        <v>17.5</v>
      </c>
      <c r="J33">
        <f t="shared" si="4"/>
        <v>17.7</v>
      </c>
      <c r="L33" s="38">
        <f t="shared" si="5"/>
        <v>0</v>
      </c>
      <c r="M33">
        <f t="shared" si="5"/>
        <v>0</v>
      </c>
      <c r="O33">
        <f t="shared" si="2"/>
        <v>0</v>
      </c>
      <c r="P33">
        <v>28</v>
      </c>
    </row>
    <row r="34" spans="1:21">
      <c r="A34">
        <v>29</v>
      </c>
      <c r="C34">
        <f t="shared" si="4"/>
        <v>15.5</v>
      </c>
      <c r="D34">
        <f t="shared" si="4"/>
        <v>7.7</v>
      </c>
      <c r="E34">
        <f t="shared" si="4"/>
        <v>20.3</v>
      </c>
      <c r="F34">
        <f t="shared" si="4"/>
        <v>0</v>
      </c>
      <c r="G34">
        <f t="shared" si="4"/>
        <v>11.7</v>
      </c>
      <c r="H34">
        <f t="shared" si="4"/>
        <v>14</v>
      </c>
      <c r="I34">
        <f t="shared" si="4"/>
        <v>17.5</v>
      </c>
      <c r="J34">
        <f t="shared" si="4"/>
        <v>17.7</v>
      </c>
      <c r="L34" s="38">
        <f t="shared" si="5"/>
        <v>0</v>
      </c>
      <c r="M34">
        <f t="shared" si="5"/>
        <v>0</v>
      </c>
      <c r="O34">
        <f t="shared" si="2"/>
        <v>0</v>
      </c>
      <c r="P34">
        <v>29</v>
      </c>
    </row>
    <row r="35" spans="1:21">
      <c r="A35">
        <v>30</v>
      </c>
      <c r="C35">
        <f t="shared" si="4"/>
        <v>15.5</v>
      </c>
      <c r="D35">
        <f t="shared" si="4"/>
        <v>7.7</v>
      </c>
      <c r="E35">
        <f t="shared" si="4"/>
        <v>20.3</v>
      </c>
      <c r="F35">
        <f t="shared" si="4"/>
        <v>0</v>
      </c>
      <c r="G35">
        <f t="shared" si="4"/>
        <v>11.7</v>
      </c>
      <c r="H35">
        <f t="shared" si="4"/>
        <v>14</v>
      </c>
      <c r="I35">
        <f t="shared" si="4"/>
        <v>17.5</v>
      </c>
      <c r="J35">
        <f t="shared" si="4"/>
        <v>17.7</v>
      </c>
      <c r="L35" s="38">
        <f t="shared" si="5"/>
        <v>0</v>
      </c>
      <c r="M35">
        <f t="shared" si="5"/>
        <v>0</v>
      </c>
      <c r="O35">
        <f t="shared" si="2"/>
        <v>120.57281334499878</v>
      </c>
      <c r="P35">
        <v>30</v>
      </c>
    </row>
    <row r="36" spans="1:21">
      <c r="L36" s="38"/>
      <c r="O36" s="44"/>
    </row>
    <row r="37" spans="1:21">
      <c r="O37" s="44" t="s">
        <v>44</v>
      </c>
    </row>
    <row r="38" spans="1:21">
      <c r="A38" t="s">
        <v>45</v>
      </c>
      <c r="L38" t="s">
        <v>46</v>
      </c>
      <c r="M38" t="s">
        <v>47</v>
      </c>
      <c r="N38" t="s">
        <v>48</v>
      </c>
      <c r="O38" s="44" t="s">
        <v>49</v>
      </c>
    </row>
    <row r="39" spans="1:21">
      <c r="A39">
        <v>1</v>
      </c>
      <c r="C39">
        <v>120.8</v>
      </c>
      <c r="D39">
        <v>83.9</v>
      </c>
      <c r="E39">
        <v>45.4</v>
      </c>
      <c r="F39">
        <v>112.9</v>
      </c>
      <c r="G39">
        <v>81.400000000000006</v>
      </c>
      <c r="H39">
        <v>47.5</v>
      </c>
      <c r="I39">
        <v>84.2</v>
      </c>
      <c r="J39">
        <v>42.3</v>
      </c>
      <c r="L39">
        <v>0</v>
      </c>
      <c r="M39">
        <v>0</v>
      </c>
      <c r="N39">
        <v>0</v>
      </c>
      <c r="O39">
        <v>0.76600000000000001</v>
      </c>
    </row>
    <row r="40" spans="1:21">
      <c r="A40">
        <v>2</v>
      </c>
      <c r="C40">
        <v>124.6</v>
      </c>
      <c r="D40">
        <v>84.3</v>
      </c>
      <c r="E40">
        <v>45.2</v>
      </c>
      <c r="F40">
        <v>111.5</v>
      </c>
      <c r="G40">
        <v>79.599999999999994</v>
      </c>
      <c r="H40">
        <v>45.9</v>
      </c>
      <c r="I40">
        <v>81.400000000000006</v>
      </c>
      <c r="J40">
        <v>40.799999999999997</v>
      </c>
      <c r="L40">
        <v>0</v>
      </c>
      <c r="M40">
        <v>0</v>
      </c>
      <c r="N40">
        <v>0</v>
      </c>
      <c r="O40">
        <v>0.78500000000000003</v>
      </c>
    </row>
    <row r="41" spans="1:21">
      <c r="A41">
        <v>3</v>
      </c>
      <c r="C41">
        <v>115.4</v>
      </c>
      <c r="D41">
        <v>86.8</v>
      </c>
      <c r="E41">
        <v>48.9</v>
      </c>
      <c r="F41">
        <v>110.6</v>
      </c>
      <c r="G41">
        <v>83.6</v>
      </c>
      <c r="H41">
        <v>50.1</v>
      </c>
      <c r="I41">
        <v>90.4</v>
      </c>
      <c r="J41">
        <v>44.9</v>
      </c>
      <c r="L41">
        <v>74.650000000000006</v>
      </c>
      <c r="M41">
        <v>5.62</v>
      </c>
      <c r="N41">
        <v>0</v>
      </c>
      <c r="O41">
        <v>0.80400000000000005</v>
      </c>
    </row>
    <row r="42" spans="1:21">
      <c r="A42">
        <v>4</v>
      </c>
      <c r="C42">
        <v>111.9</v>
      </c>
      <c r="D42">
        <v>77.099999999999994</v>
      </c>
      <c r="E42">
        <v>48.9</v>
      </c>
      <c r="F42">
        <v>104.5</v>
      </c>
      <c r="G42">
        <v>79.5</v>
      </c>
      <c r="H42">
        <v>47.6</v>
      </c>
      <c r="I42">
        <v>85.8</v>
      </c>
      <c r="J42">
        <v>43.4</v>
      </c>
      <c r="L42">
        <v>83.57</v>
      </c>
      <c r="M42" s="39">
        <v>5.76</v>
      </c>
      <c r="N42">
        <v>7.1747837890624986</v>
      </c>
      <c r="O42">
        <v>0.82499999999999996</v>
      </c>
    </row>
    <row r="43" spans="1:21">
      <c r="A43">
        <v>5</v>
      </c>
      <c r="C43">
        <v>113.5</v>
      </c>
      <c r="D43">
        <v>77.400000000000006</v>
      </c>
      <c r="E43">
        <v>52.1</v>
      </c>
      <c r="F43">
        <v>107</v>
      </c>
      <c r="G43">
        <v>80.5</v>
      </c>
      <c r="H43">
        <v>48.2</v>
      </c>
      <c r="I43">
        <v>83.5</v>
      </c>
      <c r="J43">
        <v>43.4</v>
      </c>
      <c r="L43">
        <v>71.489999999999995</v>
      </c>
      <c r="M43" s="39">
        <v>5.9</v>
      </c>
      <c r="N43">
        <v>7.3541533837890602</v>
      </c>
      <c r="O43">
        <v>0.84499999999999997</v>
      </c>
    </row>
    <row r="44" spans="1:21">
      <c r="A44">
        <v>6</v>
      </c>
      <c r="C44">
        <v>110.2</v>
      </c>
      <c r="D44">
        <v>77.3</v>
      </c>
      <c r="E44">
        <v>52.7</v>
      </c>
      <c r="F44">
        <v>103.2</v>
      </c>
      <c r="G44">
        <v>81.3</v>
      </c>
      <c r="H44">
        <v>48.5</v>
      </c>
      <c r="I44">
        <v>84.2</v>
      </c>
      <c r="J44">
        <v>43</v>
      </c>
      <c r="L44">
        <v>85.42</v>
      </c>
      <c r="M44" s="39">
        <v>6.05</v>
      </c>
      <c r="N44">
        <v>7.5380072183837861</v>
      </c>
      <c r="O44">
        <v>0.86599999999999999</v>
      </c>
    </row>
    <row r="45" spans="1:21">
      <c r="A45">
        <v>7</v>
      </c>
      <c r="C45">
        <v>112.4</v>
      </c>
      <c r="D45">
        <v>78.900000000000006</v>
      </c>
      <c r="E45">
        <v>53.3</v>
      </c>
      <c r="F45">
        <v>113.1</v>
      </c>
      <c r="G45">
        <v>84.6</v>
      </c>
      <c r="H45">
        <v>51.2</v>
      </c>
      <c r="I45">
        <v>88.5</v>
      </c>
      <c r="J45">
        <v>47.8</v>
      </c>
      <c r="L45">
        <v>81.2</v>
      </c>
      <c r="M45" s="39">
        <v>6.2</v>
      </c>
      <c r="N45">
        <v>7.7264573988433813</v>
      </c>
      <c r="O45">
        <v>0.88800000000000001</v>
      </c>
      <c r="Q45" s="45"/>
      <c r="R45" s="49"/>
      <c r="S45" s="49"/>
      <c r="T45" s="49"/>
      <c r="U45" s="45"/>
    </row>
    <row r="46" spans="1:21">
      <c r="A46">
        <v>8</v>
      </c>
      <c r="C46">
        <v>125.2</v>
      </c>
      <c r="D46">
        <v>86.4</v>
      </c>
      <c r="E46">
        <v>59.9</v>
      </c>
      <c r="F46">
        <v>116.9</v>
      </c>
      <c r="G46">
        <v>91.3</v>
      </c>
      <c r="H46">
        <v>54</v>
      </c>
      <c r="I46">
        <v>92.5</v>
      </c>
      <c r="J46">
        <v>51.9</v>
      </c>
      <c r="L46">
        <v>61.6</v>
      </c>
      <c r="M46" s="39">
        <v>6.36</v>
      </c>
      <c r="N46">
        <v>7.9196188338144653</v>
      </c>
      <c r="O46">
        <v>0.91</v>
      </c>
      <c r="Q46" s="45"/>
      <c r="R46" s="49"/>
      <c r="S46" s="49"/>
      <c r="T46" s="49"/>
      <c r="U46" s="45"/>
    </row>
    <row r="47" spans="1:21">
      <c r="A47">
        <v>9</v>
      </c>
      <c r="C47">
        <v>125.7</v>
      </c>
      <c r="D47">
        <v>92.4</v>
      </c>
      <c r="E47">
        <v>62.8</v>
      </c>
      <c r="F47">
        <v>127.9</v>
      </c>
      <c r="G47">
        <v>96.8</v>
      </c>
      <c r="H47">
        <v>56.7</v>
      </c>
      <c r="I47">
        <v>98.9</v>
      </c>
      <c r="J47">
        <v>54.4</v>
      </c>
      <c r="L47">
        <v>46.63</v>
      </c>
      <c r="M47" s="39">
        <v>6.52</v>
      </c>
      <c r="N47">
        <v>8.1176093046598261</v>
      </c>
      <c r="O47">
        <v>0.93300000000000005</v>
      </c>
      <c r="Q47" s="45"/>
      <c r="R47" s="49"/>
      <c r="S47" s="49"/>
      <c r="T47" s="49"/>
      <c r="U47" s="45"/>
    </row>
    <row r="48" spans="1:21">
      <c r="A48">
        <v>10</v>
      </c>
      <c r="C48">
        <v>127.4</v>
      </c>
      <c r="D48">
        <v>94.7</v>
      </c>
      <c r="E48">
        <v>69.599999999999994</v>
      </c>
      <c r="F48">
        <v>151.6</v>
      </c>
      <c r="G48">
        <v>106.7</v>
      </c>
      <c r="H48">
        <v>62.5</v>
      </c>
      <c r="I48">
        <v>102.8</v>
      </c>
      <c r="J48">
        <v>59.9</v>
      </c>
      <c r="L48">
        <v>23.16</v>
      </c>
      <c r="M48" s="39">
        <v>6.68</v>
      </c>
      <c r="N48">
        <v>8.320549537276321</v>
      </c>
      <c r="O48">
        <v>0.95599999999999996</v>
      </c>
      <c r="Q48" s="45"/>
      <c r="R48" s="49"/>
      <c r="S48" s="49"/>
      <c r="T48" s="49"/>
      <c r="U48" s="45"/>
    </row>
    <row r="49" spans="1:21">
      <c r="A49">
        <v>11</v>
      </c>
      <c r="C49">
        <v>131.69999999999999</v>
      </c>
      <c r="D49">
        <v>97.3</v>
      </c>
      <c r="E49">
        <v>70.900000000000006</v>
      </c>
      <c r="F49">
        <v>152.5</v>
      </c>
      <c r="G49">
        <v>108.1</v>
      </c>
      <c r="H49">
        <v>63.9</v>
      </c>
      <c r="I49">
        <v>104.5</v>
      </c>
      <c r="J49">
        <v>61.4</v>
      </c>
      <c r="L49">
        <v>26.88</v>
      </c>
      <c r="M49" s="39">
        <v>6.85</v>
      </c>
      <c r="N49">
        <v>8.5285632757082297</v>
      </c>
      <c r="O49">
        <v>0.98</v>
      </c>
      <c r="Q49" s="45"/>
      <c r="R49" s="49"/>
      <c r="S49" s="49"/>
      <c r="T49" s="49"/>
      <c r="U49" s="45"/>
    </row>
    <row r="50" spans="1:21">
      <c r="A50">
        <v>12</v>
      </c>
      <c r="C50">
        <v>136</v>
      </c>
      <c r="D50">
        <v>100</v>
      </c>
      <c r="E50">
        <v>72.099999999999994</v>
      </c>
      <c r="F50">
        <v>153.5</v>
      </c>
      <c r="G50">
        <v>109.5</v>
      </c>
      <c r="H50">
        <v>65.3</v>
      </c>
      <c r="I50">
        <v>106.2</v>
      </c>
      <c r="J50">
        <v>62.8</v>
      </c>
      <c r="L50">
        <v>29.94</v>
      </c>
      <c r="M50" s="39">
        <v>7.02</v>
      </c>
      <c r="N50">
        <v>8.7417773576009346</v>
      </c>
      <c r="O50">
        <v>1.0049999999999999</v>
      </c>
      <c r="Q50" s="45"/>
      <c r="R50" s="49"/>
      <c r="S50" s="49"/>
      <c r="T50" s="49"/>
      <c r="U50" s="45"/>
    </row>
    <row r="51" spans="1:21">
      <c r="A51">
        <v>13</v>
      </c>
      <c r="C51">
        <v>140.30000000000001</v>
      </c>
      <c r="D51">
        <v>102.7</v>
      </c>
      <c r="E51">
        <v>73.400000000000006</v>
      </c>
      <c r="F51">
        <v>154.4</v>
      </c>
      <c r="G51">
        <v>110.9</v>
      </c>
      <c r="H51">
        <v>66.8</v>
      </c>
      <c r="I51">
        <v>108</v>
      </c>
      <c r="J51">
        <v>64.3</v>
      </c>
      <c r="L51">
        <v>31.66</v>
      </c>
      <c r="M51" s="39">
        <v>7.19</v>
      </c>
      <c r="N51">
        <v>8.9603217915409576</v>
      </c>
      <c r="Q51" s="45"/>
      <c r="R51" s="49"/>
      <c r="S51" s="49"/>
      <c r="T51" s="49"/>
      <c r="U51" s="45"/>
    </row>
    <row r="52" spans="1:21">
      <c r="A52">
        <v>14</v>
      </c>
      <c r="C52">
        <v>144.6</v>
      </c>
      <c r="D52">
        <v>105.4</v>
      </c>
      <c r="E52">
        <v>74.599999999999994</v>
      </c>
      <c r="F52">
        <v>155.30000000000001</v>
      </c>
      <c r="G52">
        <v>112.3</v>
      </c>
      <c r="H52">
        <v>68.2</v>
      </c>
      <c r="I52">
        <v>109.7</v>
      </c>
      <c r="J52">
        <v>65.7</v>
      </c>
      <c r="L52">
        <v>32.409999999999997</v>
      </c>
      <c r="M52" s="39">
        <v>7.37</v>
      </c>
      <c r="N52">
        <v>9.1843298363294803</v>
      </c>
      <c r="Q52" s="45"/>
      <c r="R52" s="49"/>
      <c r="S52" s="49"/>
      <c r="T52" s="49"/>
      <c r="U52" s="45"/>
    </row>
    <row r="53" spans="1:21">
      <c r="A53">
        <v>15</v>
      </c>
      <c r="C53">
        <v>148.9</v>
      </c>
      <c r="D53">
        <v>108.1</v>
      </c>
      <c r="E53">
        <v>75.900000000000006</v>
      </c>
      <c r="F53">
        <v>156.30000000000001</v>
      </c>
      <c r="G53">
        <v>113.6</v>
      </c>
      <c r="H53">
        <v>69.599999999999994</v>
      </c>
      <c r="I53">
        <v>111.4</v>
      </c>
      <c r="J53">
        <v>67.2</v>
      </c>
      <c r="L53">
        <v>31.85</v>
      </c>
      <c r="M53" s="39">
        <v>7.56</v>
      </c>
      <c r="N53">
        <v>9.4139380822377188</v>
      </c>
      <c r="Q53" s="45"/>
      <c r="R53" s="49"/>
      <c r="S53" s="49"/>
      <c r="T53" s="49"/>
      <c r="U53" s="45"/>
    </row>
    <row r="54" spans="1:21">
      <c r="A54">
        <v>16</v>
      </c>
      <c r="C54">
        <v>152.4</v>
      </c>
      <c r="D54">
        <v>110.4</v>
      </c>
      <c r="E54">
        <v>78</v>
      </c>
      <c r="F54">
        <v>157.1</v>
      </c>
      <c r="G54">
        <v>116.5</v>
      </c>
      <c r="H54">
        <v>71.5</v>
      </c>
      <c r="I54">
        <v>114.7</v>
      </c>
      <c r="J54">
        <v>69.099999999999994</v>
      </c>
      <c r="L54">
        <v>38.270000000000003</v>
      </c>
      <c r="M54" s="39">
        <v>7.74</v>
      </c>
      <c r="N54">
        <v>9.64928653429366</v>
      </c>
      <c r="Q54" s="45"/>
      <c r="R54" s="49"/>
      <c r="S54" s="49"/>
      <c r="T54" s="49"/>
      <c r="U54" s="45"/>
    </row>
    <row r="55" spans="1:21">
      <c r="C55">
        <v>155.80000000000001</v>
      </c>
      <c r="D55">
        <v>112.7</v>
      </c>
      <c r="E55">
        <v>80</v>
      </c>
      <c r="F55">
        <v>157.9</v>
      </c>
      <c r="G55">
        <v>119.4</v>
      </c>
      <c r="H55">
        <v>73.400000000000006</v>
      </c>
      <c r="I55">
        <v>117.9</v>
      </c>
      <c r="J55">
        <v>71</v>
      </c>
      <c r="L55">
        <v>41.97</v>
      </c>
      <c r="M55" s="39">
        <v>7.94</v>
      </c>
      <c r="N55">
        <v>9.8905186976510002</v>
      </c>
      <c r="Q55" s="45"/>
      <c r="R55" s="49"/>
      <c r="S55" s="49"/>
      <c r="T55" s="49"/>
      <c r="U55" s="45"/>
    </row>
    <row r="56" spans="1:21">
      <c r="A56">
        <v>18</v>
      </c>
      <c r="C56">
        <v>159.30000000000001</v>
      </c>
      <c r="D56">
        <v>115</v>
      </c>
      <c r="E56">
        <v>82.1</v>
      </c>
      <c r="F56">
        <v>158.69999999999999</v>
      </c>
      <c r="G56">
        <v>122.4</v>
      </c>
      <c r="H56">
        <v>75.3</v>
      </c>
      <c r="I56">
        <v>121.1</v>
      </c>
      <c r="J56">
        <v>72.900000000000006</v>
      </c>
      <c r="L56">
        <v>44.22</v>
      </c>
      <c r="M56" s="39">
        <v>8.14</v>
      </c>
      <c r="N56">
        <v>10.137781665092277</v>
      </c>
      <c r="Q56" s="45"/>
      <c r="R56" s="49"/>
      <c r="S56" s="49"/>
      <c r="T56" s="49"/>
      <c r="U56" s="45"/>
    </row>
    <row r="57" spans="1:21">
      <c r="A57">
        <v>19</v>
      </c>
      <c r="C57">
        <v>162.69999999999999</v>
      </c>
      <c r="D57">
        <v>117.3</v>
      </c>
      <c r="E57">
        <v>84.2</v>
      </c>
      <c r="F57">
        <v>159.5</v>
      </c>
      <c r="G57">
        <v>125.3</v>
      </c>
      <c r="H57">
        <v>77.2</v>
      </c>
      <c r="I57">
        <v>124.3</v>
      </c>
      <c r="J57">
        <v>74.8</v>
      </c>
      <c r="L57">
        <v>44.56</v>
      </c>
      <c r="M57" s="39">
        <v>8.34</v>
      </c>
      <c r="N57">
        <v>10.391226206719583</v>
      </c>
      <c r="Q57" s="45"/>
      <c r="R57" s="49"/>
      <c r="S57" s="49"/>
      <c r="T57" s="49"/>
      <c r="U57" s="45"/>
    </row>
    <row r="58" spans="1:21">
      <c r="A58">
        <f>+A57+1</f>
        <v>20</v>
      </c>
      <c r="C58">
        <v>166.1</v>
      </c>
      <c r="D58">
        <v>119.7</v>
      </c>
      <c r="E58">
        <v>86.3</v>
      </c>
      <c r="F58">
        <v>160.30000000000001</v>
      </c>
      <c r="G58">
        <v>128.19999999999999</v>
      </c>
      <c r="H58">
        <v>79.099999999999994</v>
      </c>
      <c r="I58">
        <v>127.5</v>
      </c>
      <c r="J58">
        <v>76.7</v>
      </c>
      <c r="L58">
        <v>42.02</v>
      </c>
      <c r="M58" s="39">
        <v>8.5500000000000007</v>
      </c>
      <c r="N58">
        <v>10.651006861887572</v>
      </c>
      <c r="Q58" s="45"/>
      <c r="R58" s="49"/>
      <c r="S58" s="49"/>
      <c r="T58" s="49"/>
      <c r="U58" s="45"/>
    </row>
    <row r="59" spans="1:21">
      <c r="A59">
        <f t="shared" ref="A59:A68" si="6">+A58+1</f>
        <v>21</v>
      </c>
      <c r="C59">
        <v>166.1</v>
      </c>
      <c r="D59">
        <v>119.7</v>
      </c>
      <c r="E59">
        <v>86.3</v>
      </c>
      <c r="F59">
        <v>160.30000000000001</v>
      </c>
      <c r="G59">
        <v>128.19999999999999</v>
      </c>
      <c r="H59">
        <v>79.099999999999994</v>
      </c>
      <c r="I59">
        <v>127.5</v>
      </c>
      <c r="J59">
        <v>76.7</v>
      </c>
      <c r="L59">
        <v>42.02</v>
      </c>
      <c r="M59" s="39">
        <v>8.5500000000000007</v>
      </c>
      <c r="N59">
        <v>10.651006861887572</v>
      </c>
      <c r="Q59" s="45"/>
      <c r="R59" s="49"/>
      <c r="S59" s="49"/>
      <c r="T59" s="49"/>
      <c r="U59" s="45"/>
    </row>
    <row r="60" spans="1:21">
      <c r="A60">
        <f t="shared" si="6"/>
        <v>22</v>
      </c>
      <c r="C60">
        <v>166.1</v>
      </c>
      <c r="D60">
        <v>119.7</v>
      </c>
      <c r="E60">
        <v>86.3</v>
      </c>
      <c r="F60">
        <v>160.30000000000001</v>
      </c>
      <c r="G60">
        <v>128.19999999999999</v>
      </c>
      <c r="H60">
        <v>79.099999999999994</v>
      </c>
      <c r="I60">
        <v>127.5</v>
      </c>
      <c r="J60">
        <v>76.7</v>
      </c>
      <c r="L60">
        <v>42.02</v>
      </c>
      <c r="M60" s="39">
        <v>8.5500000000000007</v>
      </c>
      <c r="N60">
        <v>10.651006861887572</v>
      </c>
      <c r="Q60" s="45"/>
      <c r="R60" s="49"/>
      <c r="S60" s="49"/>
      <c r="T60" s="49"/>
      <c r="U60" s="45"/>
    </row>
    <row r="61" spans="1:21">
      <c r="A61">
        <f t="shared" si="6"/>
        <v>23</v>
      </c>
      <c r="C61">
        <v>166.1</v>
      </c>
      <c r="D61">
        <v>119.7</v>
      </c>
      <c r="E61">
        <v>86.3</v>
      </c>
      <c r="F61">
        <v>160.30000000000001</v>
      </c>
      <c r="G61">
        <v>128.19999999999999</v>
      </c>
      <c r="H61">
        <v>79.099999999999994</v>
      </c>
      <c r="I61">
        <v>127.5</v>
      </c>
      <c r="J61">
        <v>76.7</v>
      </c>
      <c r="L61">
        <v>42.02</v>
      </c>
      <c r="M61" s="39">
        <v>8.5500000000000007</v>
      </c>
      <c r="N61">
        <v>10.651006861887572</v>
      </c>
      <c r="Q61" s="45"/>
      <c r="R61" s="49"/>
      <c r="S61" s="49"/>
      <c r="T61" s="49"/>
      <c r="U61" s="45"/>
    </row>
    <row r="62" spans="1:21">
      <c r="A62">
        <f t="shared" si="6"/>
        <v>24</v>
      </c>
      <c r="C62">
        <v>166.1</v>
      </c>
      <c r="D62">
        <v>119.7</v>
      </c>
      <c r="E62">
        <v>86.3</v>
      </c>
      <c r="F62">
        <v>160.30000000000001</v>
      </c>
      <c r="G62">
        <v>128.19999999999999</v>
      </c>
      <c r="H62">
        <v>79.099999999999994</v>
      </c>
      <c r="I62">
        <v>127.5</v>
      </c>
      <c r="J62">
        <v>76.7</v>
      </c>
      <c r="L62">
        <v>42.02</v>
      </c>
      <c r="M62" s="39">
        <v>8.5500000000000007</v>
      </c>
      <c r="N62">
        <v>10.651006861887572</v>
      </c>
      <c r="Q62" s="45"/>
      <c r="R62" s="49"/>
      <c r="S62" s="49"/>
      <c r="T62" s="49"/>
      <c r="U62" s="45"/>
    </row>
    <row r="63" spans="1:21">
      <c r="A63">
        <f t="shared" si="6"/>
        <v>25</v>
      </c>
      <c r="C63">
        <v>166.1</v>
      </c>
      <c r="D63">
        <v>119.7</v>
      </c>
      <c r="E63">
        <v>86.3</v>
      </c>
      <c r="F63">
        <v>160.30000000000001</v>
      </c>
      <c r="G63">
        <v>128.19999999999999</v>
      </c>
      <c r="H63">
        <v>79.099999999999994</v>
      </c>
      <c r="I63">
        <v>127.5</v>
      </c>
      <c r="J63">
        <v>76.7</v>
      </c>
      <c r="L63">
        <v>42.02</v>
      </c>
      <c r="M63" s="39">
        <v>8.5500000000000007</v>
      </c>
      <c r="N63">
        <v>10.651006861887572</v>
      </c>
      <c r="Q63" s="45"/>
      <c r="R63" s="49"/>
      <c r="S63" s="49"/>
      <c r="T63" s="49"/>
      <c r="U63" s="45"/>
    </row>
    <row r="64" spans="1:21">
      <c r="A64">
        <f t="shared" si="6"/>
        <v>26</v>
      </c>
      <c r="C64">
        <v>166.1</v>
      </c>
      <c r="D64">
        <v>119.7</v>
      </c>
      <c r="E64">
        <v>86.3</v>
      </c>
      <c r="F64">
        <v>160.30000000000001</v>
      </c>
      <c r="G64">
        <v>128.19999999999999</v>
      </c>
      <c r="H64">
        <v>79.099999999999994</v>
      </c>
      <c r="I64">
        <v>127.5</v>
      </c>
      <c r="J64">
        <v>76.7</v>
      </c>
      <c r="L64">
        <v>42.02</v>
      </c>
      <c r="M64" s="39">
        <v>8.5500000000000007</v>
      </c>
      <c r="N64">
        <v>10.651006861887572</v>
      </c>
      <c r="Q64" s="45"/>
      <c r="R64" s="49"/>
      <c r="S64" s="49"/>
      <c r="T64" s="49"/>
      <c r="U64" s="45"/>
    </row>
    <row r="65" spans="1:21">
      <c r="A65">
        <f t="shared" si="6"/>
        <v>27</v>
      </c>
      <c r="C65">
        <v>166.1</v>
      </c>
      <c r="D65">
        <v>119.7</v>
      </c>
      <c r="E65">
        <v>86.3</v>
      </c>
      <c r="F65">
        <v>160.30000000000001</v>
      </c>
      <c r="G65">
        <v>128.19999999999999</v>
      </c>
      <c r="H65">
        <v>79.099999999999994</v>
      </c>
      <c r="I65">
        <v>127.5</v>
      </c>
      <c r="J65">
        <v>76.7</v>
      </c>
      <c r="L65">
        <v>42.02</v>
      </c>
      <c r="M65" s="39">
        <v>8.5500000000000007</v>
      </c>
      <c r="N65">
        <v>10.651006861887572</v>
      </c>
      <c r="Q65" s="45"/>
      <c r="R65" s="45"/>
      <c r="S65" s="45"/>
      <c r="T65" s="45"/>
      <c r="U65" s="45"/>
    </row>
    <row r="66" spans="1:21">
      <c r="A66">
        <f t="shared" si="6"/>
        <v>28</v>
      </c>
      <c r="C66">
        <v>166.1</v>
      </c>
      <c r="D66">
        <v>119.7</v>
      </c>
      <c r="E66">
        <v>86.3</v>
      </c>
      <c r="F66">
        <v>160.30000000000001</v>
      </c>
      <c r="G66">
        <v>128.19999999999999</v>
      </c>
      <c r="H66">
        <v>79.099999999999994</v>
      </c>
      <c r="I66">
        <v>127.5</v>
      </c>
      <c r="J66">
        <v>76.7</v>
      </c>
      <c r="L66">
        <v>42.02</v>
      </c>
      <c r="M66" s="39">
        <v>8.5500000000000007</v>
      </c>
      <c r="N66">
        <v>10.651006861887572</v>
      </c>
    </row>
    <row r="67" spans="1:21">
      <c r="A67">
        <f t="shared" si="6"/>
        <v>29</v>
      </c>
      <c r="C67">
        <v>166.1</v>
      </c>
      <c r="D67">
        <v>119.7</v>
      </c>
      <c r="E67">
        <v>86.3</v>
      </c>
      <c r="F67">
        <v>160.30000000000001</v>
      </c>
      <c r="G67">
        <v>128.19999999999999</v>
      </c>
      <c r="H67">
        <v>79.099999999999994</v>
      </c>
      <c r="I67">
        <v>127.5</v>
      </c>
      <c r="J67">
        <v>76.7</v>
      </c>
      <c r="L67">
        <v>42.02</v>
      </c>
      <c r="M67" s="39">
        <v>8.5500000000000007</v>
      </c>
      <c r="N67">
        <v>10.651006861887572</v>
      </c>
    </row>
    <row r="68" spans="1:21">
      <c r="A68">
        <f t="shared" si="6"/>
        <v>30</v>
      </c>
      <c r="C68">
        <v>166.1</v>
      </c>
      <c r="D68">
        <v>119.7</v>
      </c>
      <c r="E68">
        <v>86.3</v>
      </c>
      <c r="F68">
        <v>160.30000000000001</v>
      </c>
      <c r="G68">
        <v>128.19999999999999</v>
      </c>
      <c r="H68">
        <v>79.099999999999994</v>
      </c>
      <c r="I68">
        <v>127.5</v>
      </c>
      <c r="J68">
        <v>76.7</v>
      </c>
      <c r="L68">
        <v>42.02</v>
      </c>
      <c r="M68" s="39">
        <v>8.5500000000000007</v>
      </c>
      <c r="N68">
        <v>10.651006861887572</v>
      </c>
    </row>
    <row r="71" spans="1:21">
      <c r="A71" t="s">
        <v>50</v>
      </c>
    </row>
    <row r="72" spans="1:21">
      <c r="A72">
        <v>1</v>
      </c>
      <c r="C72">
        <f t="shared" ref="C72:J87" si="7">+C6*C39/1000</f>
        <v>1.8723999999999998</v>
      </c>
      <c r="D72">
        <f t="shared" si="7"/>
        <v>0.6460300000000001</v>
      </c>
      <c r="E72">
        <f t="shared" si="7"/>
        <v>0.92161999999999999</v>
      </c>
      <c r="F72">
        <f t="shared" si="7"/>
        <v>0</v>
      </c>
      <c r="G72">
        <f t="shared" si="7"/>
        <v>0.95238</v>
      </c>
      <c r="H72">
        <f t="shared" si="7"/>
        <v>0.66500000000000004</v>
      </c>
      <c r="I72">
        <f t="shared" si="7"/>
        <v>1.4735</v>
      </c>
      <c r="J72">
        <f t="shared" si="7"/>
        <v>0.74870999999999988</v>
      </c>
      <c r="L72">
        <f t="shared" ref="L72:L83" si="8">+L39*L6</f>
        <v>0</v>
      </c>
      <c r="M72">
        <f t="shared" ref="M72:M83" si="9">+M39*L6</f>
        <v>0</v>
      </c>
      <c r="N72">
        <f t="shared" ref="N72:N83" si="10">+N39*L6</f>
        <v>0</v>
      </c>
      <c r="O72" s="39">
        <f t="shared" ref="O72:O83" si="11">+O39*M6/1000</f>
        <v>0</v>
      </c>
    </row>
    <row r="73" spans="1:21">
      <c r="A73">
        <v>2</v>
      </c>
      <c r="C73">
        <f t="shared" si="7"/>
        <v>1.9313</v>
      </c>
      <c r="D73">
        <f t="shared" si="7"/>
        <v>0.64910999999999996</v>
      </c>
      <c r="E73">
        <f t="shared" si="7"/>
        <v>0.91756000000000004</v>
      </c>
      <c r="F73">
        <f t="shared" si="7"/>
        <v>0</v>
      </c>
      <c r="G73">
        <f t="shared" si="7"/>
        <v>0.93131999999999981</v>
      </c>
      <c r="H73">
        <f t="shared" si="7"/>
        <v>0.64260000000000006</v>
      </c>
      <c r="I73">
        <f t="shared" si="7"/>
        <v>1.4245000000000001</v>
      </c>
      <c r="J73">
        <f t="shared" si="7"/>
        <v>0.72215999999999991</v>
      </c>
      <c r="L73">
        <f t="shared" si="8"/>
        <v>0</v>
      </c>
      <c r="M73" s="40">
        <f t="shared" si="9"/>
        <v>0</v>
      </c>
      <c r="N73" s="40">
        <f t="shared" si="10"/>
        <v>0</v>
      </c>
      <c r="O73" s="39">
        <f t="shared" si="11"/>
        <v>0</v>
      </c>
    </row>
    <row r="74" spans="1:21">
      <c r="A74">
        <v>3</v>
      </c>
      <c r="C74">
        <f t="shared" si="7"/>
        <v>1.7887</v>
      </c>
      <c r="D74">
        <f t="shared" si="7"/>
        <v>0.66836000000000007</v>
      </c>
      <c r="E74">
        <f t="shared" si="7"/>
        <v>0.99266999999999994</v>
      </c>
      <c r="F74">
        <f t="shared" si="7"/>
        <v>0</v>
      </c>
      <c r="G74">
        <f t="shared" si="7"/>
        <v>0.97811999999999988</v>
      </c>
      <c r="H74">
        <f t="shared" si="7"/>
        <v>0.70140000000000002</v>
      </c>
      <c r="I74">
        <f t="shared" si="7"/>
        <v>1.5820000000000001</v>
      </c>
      <c r="J74">
        <f t="shared" si="7"/>
        <v>0.79472999999999994</v>
      </c>
      <c r="L74">
        <f t="shared" si="8"/>
        <v>0</v>
      </c>
      <c r="M74" s="40">
        <f t="shared" si="9"/>
        <v>0</v>
      </c>
      <c r="N74" s="40">
        <f t="shared" si="10"/>
        <v>0</v>
      </c>
      <c r="O74" s="39">
        <f t="shared" si="11"/>
        <v>0</v>
      </c>
    </row>
    <row r="75" spans="1:21">
      <c r="A75">
        <v>4</v>
      </c>
      <c r="C75">
        <f t="shared" si="7"/>
        <v>1.73445</v>
      </c>
      <c r="D75">
        <f t="shared" si="7"/>
        <v>0.59366999999999992</v>
      </c>
      <c r="E75">
        <f t="shared" si="7"/>
        <v>0.99266999999999994</v>
      </c>
      <c r="F75">
        <f t="shared" si="7"/>
        <v>0</v>
      </c>
      <c r="G75">
        <f t="shared" si="7"/>
        <v>0.93015000000000003</v>
      </c>
      <c r="H75">
        <f t="shared" si="7"/>
        <v>0.66639999999999999</v>
      </c>
      <c r="I75">
        <f t="shared" si="7"/>
        <v>1.5015000000000001</v>
      </c>
      <c r="J75">
        <f t="shared" si="7"/>
        <v>0.76817999999999997</v>
      </c>
      <c r="L75">
        <f t="shared" si="8"/>
        <v>0</v>
      </c>
      <c r="M75" s="40">
        <f t="shared" si="9"/>
        <v>0</v>
      </c>
      <c r="N75" s="40">
        <f t="shared" si="10"/>
        <v>0</v>
      </c>
      <c r="O75" s="39">
        <f t="shared" si="11"/>
        <v>0</v>
      </c>
    </row>
    <row r="76" spans="1:21">
      <c r="A76">
        <v>5</v>
      </c>
      <c r="C76">
        <f t="shared" si="7"/>
        <v>1.75925</v>
      </c>
      <c r="D76">
        <f t="shared" si="7"/>
        <v>0.59598000000000007</v>
      </c>
      <c r="E76">
        <f t="shared" si="7"/>
        <v>1.0576300000000001</v>
      </c>
      <c r="F76">
        <f t="shared" si="7"/>
        <v>0</v>
      </c>
      <c r="G76">
        <f t="shared" si="7"/>
        <v>0.94184999999999985</v>
      </c>
      <c r="H76">
        <f t="shared" si="7"/>
        <v>0.67480000000000007</v>
      </c>
      <c r="I76">
        <f t="shared" si="7"/>
        <v>1.4612499999999999</v>
      </c>
      <c r="J76">
        <f t="shared" si="7"/>
        <v>0.76817999999999997</v>
      </c>
      <c r="L76">
        <f t="shared" si="8"/>
        <v>0</v>
      </c>
      <c r="M76" s="40">
        <f t="shared" si="9"/>
        <v>0</v>
      </c>
      <c r="N76" s="40">
        <f t="shared" si="10"/>
        <v>0</v>
      </c>
      <c r="O76" s="39">
        <f t="shared" si="11"/>
        <v>0</v>
      </c>
    </row>
    <row r="77" spans="1:21">
      <c r="A77">
        <v>6</v>
      </c>
      <c r="C77">
        <f t="shared" si="7"/>
        <v>1.7081000000000002</v>
      </c>
      <c r="D77">
        <f t="shared" si="7"/>
        <v>0.59521000000000002</v>
      </c>
      <c r="E77">
        <f t="shared" si="7"/>
        <v>1.0698100000000001</v>
      </c>
      <c r="F77">
        <f t="shared" si="7"/>
        <v>0</v>
      </c>
      <c r="G77">
        <f t="shared" si="7"/>
        <v>0.95120999999999989</v>
      </c>
      <c r="H77">
        <f t="shared" si="7"/>
        <v>0.67900000000000005</v>
      </c>
      <c r="I77">
        <f t="shared" si="7"/>
        <v>1.4735</v>
      </c>
      <c r="J77">
        <f t="shared" si="7"/>
        <v>0.7611</v>
      </c>
      <c r="L77">
        <f t="shared" si="8"/>
        <v>0</v>
      </c>
      <c r="M77" s="40">
        <f t="shared" si="9"/>
        <v>0</v>
      </c>
      <c r="N77" s="40">
        <f t="shared" si="10"/>
        <v>0</v>
      </c>
      <c r="O77" s="39">
        <f t="shared" si="11"/>
        <v>0</v>
      </c>
    </row>
    <row r="78" spans="1:21">
      <c r="A78">
        <v>7</v>
      </c>
      <c r="C78">
        <f t="shared" si="7"/>
        <v>1.7422</v>
      </c>
      <c r="D78">
        <f t="shared" si="7"/>
        <v>0.60753000000000013</v>
      </c>
      <c r="E78">
        <f t="shared" si="7"/>
        <v>1.08199</v>
      </c>
      <c r="F78">
        <f t="shared" si="7"/>
        <v>0</v>
      </c>
      <c r="G78">
        <f t="shared" si="7"/>
        <v>0.98981999999999981</v>
      </c>
      <c r="H78">
        <f t="shared" si="7"/>
        <v>0.7168000000000001</v>
      </c>
      <c r="I78">
        <f t="shared" si="7"/>
        <v>1.5487500000000001</v>
      </c>
      <c r="J78">
        <f t="shared" si="7"/>
        <v>0.84605999999999992</v>
      </c>
      <c r="L78">
        <f t="shared" si="8"/>
        <v>0</v>
      </c>
      <c r="M78" s="40">
        <f t="shared" si="9"/>
        <v>0</v>
      </c>
      <c r="N78" s="40">
        <f t="shared" si="10"/>
        <v>0</v>
      </c>
      <c r="O78" s="39">
        <f t="shared" si="11"/>
        <v>0</v>
      </c>
    </row>
    <row r="79" spans="1:21">
      <c r="A79">
        <v>8</v>
      </c>
      <c r="C79">
        <f t="shared" si="7"/>
        <v>1.9406000000000001</v>
      </c>
      <c r="D79">
        <f t="shared" si="7"/>
        <v>0.66528000000000009</v>
      </c>
      <c r="E79">
        <f t="shared" si="7"/>
        <v>1.21597</v>
      </c>
      <c r="F79">
        <f t="shared" si="7"/>
        <v>0</v>
      </c>
      <c r="G79">
        <f t="shared" si="7"/>
        <v>1.0682099999999999</v>
      </c>
      <c r="H79">
        <f t="shared" si="7"/>
        <v>0.75600000000000001</v>
      </c>
      <c r="I79">
        <f t="shared" si="7"/>
        <v>1.6187499999999999</v>
      </c>
      <c r="J79">
        <f t="shared" si="7"/>
        <v>0.91862999999999984</v>
      </c>
      <c r="L79">
        <f t="shared" si="8"/>
        <v>0</v>
      </c>
      <c r="M79" s="40">
        <f t="shared" si="9"/>
        <v>0</v>
      </c>
      <c r="N79" s="40">
        <f t="shared" si="10"/>
        <v>0</v>
      </c>
      <c r="O79" s="39">
        <f t="shared" si="11"/>
        <v>0</v>
      </c>
    </row>
    <row r="80" spans="1:21">
      <c r="A80">
        <v>9</v>
      </c>
      <c r="C80">
        <f t="shared" si="7"/>
        <v>1.94835</v>
      </c>
      <c r="D80">
        <f t="shared" si="7"/>
        <v>0.71148</v>
      </c>
      <c r="E80">
        <f t="shared" si="7"/>
        <v>1.27484</v>
      </c>
      <c r="F80">
        <f t="shared" si="7"/>
        <v>0</v>
      </c>
      <c r="G80">
        <f t="shared" si="7"/>
        <v>1.13256</v>
      </c>
      <c r="H80">
        <f t="shared" si="7"/>
        <v>0.79380000000000006</v>
      </c>
      <c r="I80">
        <f t="shared" si="7"/>
        <v>1.73075</v>
      </c>
      <c r="J80">
        <f t="shared" si="7"/>
        <v>0.96287999999999985</v>
      </c>
      <c r="L80">
        <f t="shared" si="8"/>
        <v>0</v>
      </c>
      <c r="M80" s="40">
        <f t="shared" si="9"/>
        <v>0</v>
      </c>
      <c r="N80" s="40">
        <f t="shared" si="10"/>
        <v>0</v>
      </c>
      <c r="O80" s="39">
        <f t="shared" si="11"/>
        <v>0</v>
      </c>
    </row>
    <row r="81" spans="1:15">
      <c r="A81">
        <v>10</v>
      </c>
      <c r="C81">
        <f t="shared" si="7"/>
        <v>1.9747000000000001</v>
      </c>
      <c r="D81">
        <f t="shared" si="7"/>
        <v>0.72919</v>
      </c>
      <c r="E81">
        <f t="shared" si="7"/>
        <v>1.4128799999999999</v>
      </c>
      <c r="F81">
        <f t="shared" si="7"/>
        <v>0</v>
      </c>
      <c r="G81">
        <f t="shared" si="7"/>
        <v>1.2483899999999999</v>
      </c>
      <c r="H81">
        <f t="shared" si="7"/>
        <v>0.875</v>
      </c>
      <c r="I81">
        <f t="shared" si="7"/>
        <v>1.7989999999999999</v>
      </c>
      <c r="J81">
        <f t="shared" si="7"/>
        <v>1.06023</v>
      </c>
      <c r="L81">
        <f t="shared" si="8"/>
        <v>0</v>
      </c>
      <c r="M81" s="40">
        <f t="shared" si="9"/>
        <v>0</v>
      </c>
      <c r="N81" s="40">
        <f t="shared" si="10"/>
        <v>0</v>
      </c>
      <c r="O81" s="39">
        <f t="shared" si="11"/>
        <v>0</v>
      </c>
    </row>
    <row r="82" spans="1:15">
      <c r="A82">
        <v>11</v>
      </c>
      <c r="C82">
        <f t="shared" si="7"/>
        <v>2.04135</v>
      </c>
      <c r="D82">
        <f t="shared" si="7"/>
        <v>0.74921000000000004</v>
      </c>
      <c r="E82">
        <f t="shared" si="7"/>
        <v>1.4392700000000003</v>
      </c>
      <c r="F82">
        <f t="shared" si="7"/>
        <v>0</v>
      </c>
      <c r="G82">
        <f t="shared" si="7"/>
        <v>1.2647699999999997</v>
      </c>
      <c r="H82">
        <f t="shared" si="7"/>
        <v>0.89460000000000006</v>
      </c>
      <c r="I82">
        <f t="shared" si="7"/>
        <v>1.8287500000000001</v>
      </c>
      <c r="J82">
        <f t="shared" si="7"/>
        <v>1.0867800000000001</v>
      </c>
      <c r="L82">
        <f t="shared" si="8"/>
        <v>0</v>
      </c>
      <c r="M82" s="40">
        <f t="shared" si="9"/>
        <v>0</v>
      </c>
      <c r="N82" s="40">
        <f t="shared" si="10"/>
        <v>0</v>
      </c>
      <c r="O82" s="39">
        <f t="shared" si="11"/>
        <v>0</v>
      </c>
    </row>
    <row r="83" spans="1:15">
      <c r="A83">
        <v>12</v>
      </c>
      <c r="C83">
        <f t="shared" si="7"/>
        <v>2.1080000000000001</v>
      </c>
      <c r="D83">
        <f t="shared" si="7"/>
        <v>0.77</v>
      </c>
      <c r="E83">
        <f t="shared" si="7"/>
        <v>1.46363</v>
      </c>
      <c r="F83">
        <f t="shared" si="7"/>
        <v>0</v>
      </c>
      <c r="G83">
        <f t="shared" si="7"/>
        <v>1.2811499999999998</v>
      </c>
      <c r="H83">
        <f t="shared" si="7"/>
        <v>0.9141999999999999</v>
      </c>
      <c r="I83">
        <f t="shared" si="7"/>
        <v>1.8585</v>
      </c>
      <c r="J83">
        <f t="shared" si="7"/>
        <v>1.1115599999999999</v>
      </c>
      <c r="L83">
        <f t="shared" si="8"/>
        <v>0</v>
      </c>
      <c r="M83" s="40">
        <f t="shared" si="9"/>
        <v>0</v>
      </c>
      <c r="N83" s="40">
        <f t="shared" si="10"/>
        <v>0</v>
      </c>
      <c r="O83" s="39">
        <f t="shared" si="11"/>
        <v>0</v>
      </c>
    </row>
    <row r="84" spans="1:15">
      <c r="A84">
        <v>13</v>
      </c>
      <c r="C84">
        <f t="shared" si="7"/>
        <v>2.1746500000000002</v>
      </c>
      <c r="D84">
        <f t="shared" si="7"/>
        <v>0.7907900000000001</v>
      </c>
      <c r="E84">
        <f t="shared" si="7"/>
        <v>1.4900200000000001</v>
      </c>
      <c r="F84">
        <f t="shared" si="7"/>
        <v>0</v>
      </c>
      <c r="G84">
        <f t="shared" si="7"/>
        <v>1.2975300000000001</v>
      </c>
      <c r="H84">
        <f t="shared" si="7"/>
        <v>0.93519999999999992</v>
      </c>
      <c r="I84">
        <f t="shared" si="7"/>
        <v>1.89</v>
      </c>
      <c r="J84">
        <f t="shared" si="7"/>
        <v>1.13811</v>
      </c>
      <c r="L84">
        <f t="shared" ref="L84:L101" si="12">+L52*L18</f>
        <v>0</v>
      </c>
      <c r="M84" s="40">
        <f t="shared" ref="M84:M101" si="13">+M52*L18</f>
        <v>0</v>
      </c>
      <c r="N84" s="40">
        <f t="shared" ref="N84:N101" si="14">+N52*L18</f>
        <v>0</v>
      </c>
      <c r="O84" s="39">
        <f t="shared" ref="O84:O101" si="15">+O52*M18/1000</f>
        <v>0</v>
      </c>
    </row>
    <row r="85" spans="1:15">
      <c r="A85">
        <v>14</v>
      </c>
      <c r="C85">
        <f t="shared" si="7"/>
        <v>2.2412999999999998</v>
      </c>
      <c r="D85">
        <f t="shared" si="7"/>
        <v>0.81158000000000008</v>
      </c>
      <c r="E85">
        <f t="shared" si="7"/>
        <v>1.5143799999999998</v>
      </c>
      <c r="F85">
        <f t="shared" si="7"/>
        <v>0</v>
      </c>
      <c r="G85">
        <f t="shared" si="7"/>
        <v>1.3139099999999999</v>
      </c>
      <c r="H85">
        <f t="shared" si="7"/>
        <v>0.95480000000000009</v>
      </c>
      <c r="I85">
        <f t="shared" si="7"/>
        <v>1.9197500000000001</v>
      </c>
      <c r="J85">
        <f t="shared" si="7"/>
        <v>1.1628900000000002</v>
      </c>
      <c r="L85">
        <f t="shared" si="12"/>
        <v>0</v>
      </c>
      <c r="M85" s="40">
        <f t="shared" si="13"/>
        <v>0</v>
      </c>
      <c r="N85" s="40">
        <f t="shared" si="14"/>
        <v>0</v>
      </c>
      <c r="O85" s="39">
        <f t="shared" si="15"/>
        <v>0</v>
      </c>
    </row>
    <row r="86" spans="1:15">
      <c r="A86">
        <v>15</v>
      </c>
      <c r="C86">
        <f t="shared" si="7"/>
        <v>2.3079500000000004</v>
      </c>
      <c r="D86">
        <f t="shared" si="7"/>
        <v>0.83237000000000005</v>
      </c>
      <c r="E86">
        <f t="shared" si="7"/>
        <v>1.5407700000000002</v>
      </c>
      <c r="F86">
        <f t="shared" si="7"/>
        <v>0</v>
      </c>
      <c r="G86">
        <f t="shared" si="7"/>
        <v>1.3291199999999999</v>
      </c>
      <c r="H86">
        <f t="shared" si="7"/>
        <v>0.97439999999999982</v>
      </c>
      <c r="I86">
        <f t="shared" si="7"/>
        <v>1.9495</v>
      </c>
      <c r="J86">
        <f t="shared" si="7"/>
        <v>1.1894400000000001</v>
      </c>
      <c r="L86">
        <f t="shared" si="12"/>
        <v>0</v>
      </c>
      <c r="M86" s="40">
        <f t="shared" si="13"/>
        <v>0</v>
      </c>
      <c r="N86" s="40">
        <f t="shared" si="14"/>
        <v>0</v>
      </c>
      <c r="O86" s="39">
        <f t="shared" si="15"/>
        <v>0</v>
      </c>
    </row>
    <row r="87" spans="1:15">
      <c r="A87">
        <v>16</v>
      </c>
      <c r="C87">
        <f t="shared" si="7"/>
        <v>2.3622000000000001</v>
      </c>
      <c r="D87">
        <f t="shared" si="7"/>
        <v>0.85008000000000006</v>
      </c>
      <c r="E87">
        <f t="shared" si="7"/>
        <v>1.5834000000000001</v>
      </c>
      <c r="F87">
        <f t="shared" si="7"/>
        <v>0</v>
      </c>
      <c r="G87">
        <f t="shared" si="7"/>
        <v>1.3630499999999999</v>
      </c>
      <c r="H87">
        <f t="shared" si="7"/>
        <v>1.0009999999999999</v>
      </c>
      <c r="I87">
        <f t="shared" si="7"/>
        <v>2.00725</v>
      </c>
      <c r="J87">
        <f t="shared" si="7"/>
        <v>1.2230699999999999</v>
      </c>
      <c r="L87">
        <f t="shared" si="12"/>
        <v>0</v>
      </c>
      <c r="M87" s="40">
        <f t="shared" si="13"/>
        <v>0</v>
      </c>
      <c r="N87" s="40">
        <f t="shared" si="14"/>
        <v>0</v>
      </c>
      <c r="O87" s="39">
        <f t="shared" si="15"/>
        <v>0</v>
      </c>
    </row>
    <row r="88" spans="1:15">
      <c r="A88">
        <v>17</v>
      </c>
      <c r="C88">
        <f t="shared" ref="C88:J101" si="16">+C22*C55/1000</f>
        <v>2.4149000000000003</v>
      </c>
      <c r="D88">
        <f t="shared" si="16"/>
        <v>0.86779000000000006</v>
      </c>
      <c r="E88">
        <f t="shared" si="16"/>
        <v>1.6240000000000001</v>
      </c>
      <c r="F88">
        <f t="shared" si="16"/>
        <v>0</v>
      </c>
      <c r="G88">
        <f t="shared" si="16"/>
        <v>1.3969800000000001</v>
      </c>
      <c r="H88">
        <f t="shared" si="16"/>
        <v>1.0276000000000001</v>
      </c>
      <c r="I88">
        <f t="shared" si="16"/>
        <v>2.06325</v>
      </c>
      <c r="J88">
        <f t="shared" si="16"/>
        <v>1.2567000000000002</v>
      </c>
      <c r="L88">
        <f t="shared" si="12"/>
        <v>0</v>
      </c>
      <c r="M88" s="40">
        <f t="shared" si="13"/>
        <v>0</v>
      </c>
      <c r="N88" s="40">
        <f t="shared" si="14"/>
        <v>0</v>
      </c>
      <c r="O88" s="39">
        <f t="shared" si="15"/>
        <v>0</v>
      </c>
    </row>
    <row r="89" spans="1:15">
      <c r="A89">
        <v>18</v>
      </c>
      <c r="C89">
        <f t="shared" si="16"/>
        <v>2.46915</v>
      </c>
      <c r="D89">
        <f t="shared" si="16"/>
        <v>0.88549999999999995</v>
      </c>
      <c r="E89">
        <f t="shared" si="16"/>
        <v>1.6666299999999998</v>
      </c>
      <c r="F89">
        <f t="shared" si="16"/>
        <v>0</v>
      </c>
      <c r="G89">
        <f t="shared" si="16"/>
        <v>1.43208</v>
      </c>
      <c r="H89">
        <f t="shared" si="16"/>
        <v>1.0542</v>
      </c>
      <c r="I89">
        <f t="shared" si="16"/>
        <v>2.1192500000000001</v>
      </c>
      <c r="J89">
        <f t="shared" si="16"/>
        <v>1.2903300000000002</v>
      </c>
      <c r="L89">
        <f t="shared" si="12"/>
        <v>0</v>
      </c>
      <c r="M89" s="40">
        <f t="shared" si="13"/>
        <v>0</v>
      </c>
      <c r="N89" s="40">
        <f t="shared" si="14"/>
        <v>0</v>
      </c>
      <c r="O89" s="39">
        <f t="shared" si="15"/>
        <v>0</v>
      </c>
    </row>
    <row r="90" spans="1:15">
      <c r="A90">
        <v>19</v>
      </c>
      <c r="C90">
        <f t="shared" si="16"/>
        <v>2.5218499999999997</v>
      </c>
      <c r="D90">
        <f t="shared" si="16"/>
        <v>0.90321000000000007</v>
      </c>
      <c r="E90">
        <f t="shared" si="16"/>
        <v>1.7092600000000002</v>
      </c>
      <c r="F90">
        <f t="shared" si="16"/>
        <v>0</v>
      </c>
      <c r="G90">
        <f t="shared" si="16"/>
        <v>1.46601</v>
      </c>
      <c r="H90">
        <f t="shared" si="16"/>
        <v>1.0808</v>
      </c>
      <c r="I90">
        <f t="shared" si="16"/>
        <v>2.1752500000000001</v>
      </c>
      <c r="J90">
        <f t="shared" si="16"/>
        <v>1.3239599999999998</v>
      </c>
      <c r="L90">
        <f t="shared" si="12"/>
        <v>0</v>
      </c>
      <c r="M90" s="40">
        <f t="shared" si="13"/>
        <v>0</v>
      </c>
      <c r="N90" s="40">
        <f t="shared" si="14"/>
        <v>0</v>
      </c>
      <c r="O90" s="39">
        <f t="shared" si="15"/>
        <v>0</v>
      </c>
    </row>
    <row r="91" spans="1:15">
      <c r="A91">
        <f>+A90+1</f>
        <v>20</v>
      </c>
      <c r="C91">
        <f t="shared" si="16"/>
        <v>2.5745499999999999</v>
      </c>
      <c r="D91">
        <f t="shared" si="16"/>
        <v>0.92169000000000001</v>
      </c>
      <c r="E91">
        <f t="shared" si="16"/>
        <v>1.7518900000000002</v>
      </c>
      <c r="F91">
        <f t="shared" si="16"/>
        <v>0</v>
      </c>
      <c r="G91">
        <f t="shared" si="16"/>
        <v>1.4999399999999998</v>
      </c>
      <c r="H91">
        <f t="shared" si="16"/>
        <v>1.1073999999999999</v>
      </c>
      <c r="I91">
        <f t="shared" si="16"/>
        <v>2.2312500000000002</v>
      </c>
      <c r="J91">
        <f t="shared" si="16"/>
        <v>1.3575899999999999</v>
      </c>
      <c r="L91">
        <f t="shared" si="12"/>
        <v>0</v>
      </c>
      <c r="M91" s="40">
        <f t="shared" si="13"/>
        <v>0</v>
      </c>
      <c r="N91" s="40">
        <f t="shared" si="14"/>
        <v>0</v>
      </c>
      <c r="O91" s="39">
        <f t="shared" si="15"/>
        <v>0</v>
      </c>
    </row>
    <row r="92" spans="1:15">
      <c r="A92">
        <f t="shared" ref="A92:A101" si="17">+A91+1</f>
        <v>21</v>
      </c>
      <c r="C92">
        <f t="shared" si="16"/>
        <v>2.5745499999999999</v>
      </c>
      <c r="D92">
        <f t="shared" si="16"/>
        <v>0.92169000000000001</v>
      </c>
      <c r="E92">
        <f t="shared" si="16"/>
        <v>1.7518900000000002</v>
      </c>
      <c r="F92">
        <f t="shared" si="16"/>
        <v>0</v>
      </c>
      <c r="G92">
        <f t="shared" si="16"/>
        <v>1.4999399999999998</v>
      </c>
      <c r="H92">
        <f t="shared" si="16"/>
        <v>1.1073999999999999</v>
      </c>
      <c r="I92">
        <f t="shared" si="16"/>
        <v>2.2312500000000002</v>
      </c>
      <c r="J92">
        <f t="shared" si="16"/>
        <v>1.3575899999999999</v>
      </c>
      <c r="L92">
        <f t="shared" si="12"/>
        <v>0</v>
      </c>
      <c r="M92" s="40">
        <f t="shared" si="13"/>
        <v>0</v>
      </c>
      <c r="N92" s="40">
        <f t="shared" si="14"/>
        <v>0</v>
      </c>
      <c r="O92" s="39">
        <f t="shared" si="15"/>
        <v>0</v>
      </c>
    </row>
    <row r="93" spans="1:15">
      <c r="A93">
        <f t="shared" si="17"/>
        <v>22</v>
      </c>
      <c r="C93">
        <f t="shared" si="16"/>
        <v>2.5745499999999999</v>
      </c>
      <c r="D93">
        <f t="shared" si="16"/>
        <v>0.92169000000000001</v>
      </c>
      <c r="E93">
        <f t="shared" si="16"/>
        <v>1.7518900000000002</v>
      </c>
      <c r="F93">
        <f t="shared" si="16"/>
        <v>0</v>
      </c>
      <c r="G93">
        <f t="shared" si="16"/>
        <v>1.4999399999999998</v>
      </c>
      <c r="H93">
        <f t="shared" si="16"/>
        <v>1.1073999999999999</v>
      </c>
      <c r="I93">
        <f t="shared" si="16"/>
        <v>2.2312500000000002</v>
      </c>
      <c r="J93">
        <f t="shared" si="16"/>
        <v>1.3575899999999999</v>
      </c>
      <c r="L93">
        <f t="shared" si="12"/>
        <v>0</v>
      </c>
      <c r="M93" s="40">
        <f t="shared" si="13"/>
        <v>0</v>
      </c>
      <c r="N93" s="40">
        <f t="shared" si="14"/>
        <v>0</v>
      </c>
      <c r="O93" s="39">
        <f t="shared" si="15"/>
        <v>0</v>
      </c>
    </row>
    <row r="94" spans="1:15">
      <c r="A94">
        <f t="shared" si="17"/>
        <v>23</v>
      </c>
      <c r="C94">
        <f t="shared" si="16"/>
        <v>2.5745499999999999</v>
      </c>
      <c r="D94">
        <f t="shared" si="16"/>
        <v>0.92169000000000001</v>
      </c>
      <c r="E94">
        <f t="shared" si="16"/>
        <v>1.7518900000000002</v>
      </c>
      <c r="F94">
        <f t="shared" si="16"/>
        <v>0</v>
      </c>
      <c r="G94">
        <f t="shared" si="16"/>
        <v>1.4999399999999998</v>
      </c>
      <c r="H94">
        <f t="shared" si="16"/>
        <v>1.1073999999999999</v>
      </c>
      <c r="I94">
        <f t="shared" si="16"/>
        <v>2.2312500000000002</v>
      </c>
      <c r="J94">
        <f t="shared" si="16"/>
        <v>1.3575899999999999</v>
      </c>
      <c r="L94">
        <f t="shared" si="12"/>
        <v>0</v>
      </c>
      <c r="M94" s="40">
        <f t="shared" si="13"/>
        <v>0</v>
      </c>
      <c r="N94" s="40">
        <f t="shared" si="14"/>
        <v>0</v>
      </c>
      <c r="O94" s="39">
        <f t="shared" si="15"/>
        <v>0</v>
      </c>
    </row>
    <row r="95" spans="1:15">
      <c r="A95">
        <f t="shared" si="17"/>
        <v>24</v>
      </c>
      <c r="C95">
        <f t="shared" si="16"/>
        <v>2.5745499999999999</v>
      </c>
      <c r="D95">
        <f t="shared" si="16"/>
        <v>0.92169000000000001</v>
      </c>
      <c r="E95">
        <f t="shared" si="16"/>
        <v>1.7518900000000002</v>
      </c>
      <c r="F95">
        <f t="shared" si="16"/>
        <v>0</v>
      </c>
      <c r="G95">
        <f t="shared" si="16"/>
        <v>1.4999399999999998</v>
      </c>
      <c r="H95">
        <f t="shared" si="16"/>
        <v>1.1073999999999999</v>
      </c>
      <c r="I95">
        <f t="shared" si="16"/>
        <v>2.2312500000000002</v>
      </c>
      <c r="J95">
        <f t="shared" si="16"/>
        <v>1.3575899999999999</v>
      </c>
      <c r="L95">
        <f t="shared" si="12"/>
        <v>0</v>
      </c>
      <c r="M95" s="40">
        <f t="shared" si="13"/>
        <v>0</v>
      </c>
      <c r="N95" s="40">
        <f t="shared" si="14"/>
        <v>0</v>
      </c>
      <c r="O95" s="39">
        <f t="shared" si="15"/>
        <v>0</v>
      </c>
    </row>
    <row r="96" spans="1:15">
      <c r="A96">
        <f t="shared" si="17"/>
        <v>25</v>
      </c>
      <c r="C96">
        <f t="shared" si="16"/>
        <v>2.5745499999999999</v>
      </c>
      <c r="D96">
        <f t="shared" si="16"/>
        <v>0.92169000000000001</v>
      </c>
      <c r="E96">
        <f t="shared" si="16"/>
        <v>1.7518900000000002</v>
      </c>
      <c r="F96">
        <f t="shared" si="16"/>
        <v>0</v>
      </c>
      <c r="G96">
        <f t="shared" si="16"/>
        <v>1.4999399999999998</v>
      </c>
      <c r="H96">
        <f t="shared" si="16"/>
        <v>1.1073999999999999</v>
      </c>
      <c r="I96">
        <f t="shared" si="16"/>
        <v>2.2312500000000002</v>
      </c>
      <c r="J96">
        <f t="shared" si="16"/>
        <v>1.3575899999999999</v>
      </c>
      <c r="L96">
        <f t="shared" si="12"/>
        <v>0</v>
      </c>
      <c r="M96" s="40">
        <f t="shared" si="13"/>
        <v>0</v>
      </c>
      <c r="N96" s="40">
        <f t="shared" si="14"/>
        <v>0</v>
      </c>
      <c r="O96" s="39">
        <f t="shared" si="15"/>
        <v>0</v>
      </c>
    </row>
    <row r="97" spans="1:19">
      <c r="A97">
        <f t="shared" si="17"/>
        <v>26</v>
      </c>
      <c r="C97">
        <f t="shared" si="16"/>
        <v>2.5745499999999999</v>
      </c>
      <c r="D97">
        <f t="shared" si="16"/>
        <v>0.92169000000000001</v>
      </c>
      <c r="E97">
        <f t="shared" si="16"/>
        <v>1.7518900000000002</v>
      </c>
      <c r="F97">
        <f t="shared" si="16"/>
        <v>0</v>
      </c>
      <c r="G97">
        <f t="shared" si="16"/>
        <v>1.4999399999999998</v>
      </c>
      <c r="H97">
        <f t="shared" si="16"/>
        <v>1.1073999999999999</v>
      </c>
      <c r="I97">
        <f t="shared" si="16"/>
        <v>2.2312500000000002</v>
      </c>
      <c r="J97">
        <f t="shared" si="16"/>
        <v>1.3575899999999999</v>
      </c>
      <c r="L97">
        <f t="shared" si="12"/>
        <v>0</v>
      </c>
      <c r="M97" s="40">
        <f t="shared" si="13"/>
        <v>0</v>
      </c>
      <c r="N97" s="40">
        <f t="shared" si="14"/>
        <v>0</v>
      </c>
      <c r="O97" s="39">
        <f t="shared" si="15"/>
        <v>0</v>
      </c>
    </row>
    <row r="98" spans="1:19">
      <c r="A98">
        <f t="shared" si="17"/>
        <v>27</v>
      </c>
      <c r="C98">
        <f t="shared" si="16"/>
        <v>2.5745499999999999</v>
      </c>
      <c r="D98">
        <f t="shared" si="16"/>
        <v>0.92169000000000001</v>
      </c>
      <c r="E98">
        <f t="shared" si="16"/>
        <v>1.7518900000000002</v>
      </c>
      <c r="F98">
        <f t="shared" si="16"/>
        <v>0</v>
      </c>
      <c r="G98">
        <f t="shared" si="16"/>
        <v>1.4999399999999998</v>
      </c>
      <c r="H98">
        <f t="shared" si="16"/>
        <v>1.1073999999999999</v>
      </c>
      <c r="I98">
        <f t="shared" si="16"/>
        <v>2.2312500000000002</v>
      </c>
      <c r="J98">
        <f t="shared" si="16"/>
        <v>1.3575899999999999</v>
      </c>
      <c r="L98">
        <f t="shared" si="12"/>
        <v>0</v>
      </c>
      <c r="M98" s="40">
        <f t="shared" si="13"/>
        <v>0</v>
      </c>
      <c r="N98" s="40">
        <f t="shared" si="14"/>
        <v>0</v>
      </c>
      <c r="O98" s="39">
        <f t="shared" si="15"/>
        <v>0</v>
      </c>
    </row>
    <row r="99" spans="1:19">
      <c r="A99">
        <f t="shared" si="17"/>
        <v>28</v>
      </c>
      <c r="C99">
        <f t="shared" si="16"/>
        <v>2.5745499999999999</v>
      </c>
      <c r="D99">
        <f t="shared" si="16"/>
        <v>0.92169000000000001</v>
      </c>
      <c r="E99">
        <f t="shared" si="16"/>
        <v>1.7518900000000002</v>
      </c>
      <c r="F99">
        <f t="shared" si="16"/>
        <v>0</v>
      </c>
      <c r="G99">
        <f t="shared" si="16"/>
        <v>1.4999399999999998</v>
      </c>
      <c r="H99">
        <f t="shared" si="16"/>
        <v>1.1073999999999999</v>
      </c>
      <c r="I99">
        <f t="shared" si="16"/>
        <v>2.2312500000000002</v>
      </c>
      <c r="J99">
        <f t="shared" si="16"/>
        <v>1.3575899999999999</v>
      </c>
      <c r="L99">
        <f t="shared" si="12"/>
        <v>0</v>
      </c>
      <c r="M99" s="40">
        <f t="shared" si="13"/>
        <v>0</v>
      </c>
      <c r="N99" s="40">
        <f t="shared" si="14"/>
        <v>0</v>
      </c>
      <c r="O99" s="39">
        <f t="shared" si="15"/>
        <v>0</v>
      </c>
    </row>
    <row r="100" spans="1:19">
      <c r="A100">
        <f t="shared" si="17"/>
        <v>29</v>
      </c>
      <c r="C100">
        <f t="shared" si="16"/>
        <v>2.5745499999999999</v>
      </c>
      <c r="D100">
        <f t="shared" si="16"/>
        <v>0.92169000000000001</v>
      </c>
      <c r="E100">
        <f t="shared" si="16"/>
        <v>1.7518900000000002</v>
      </c>
      <c r="F100">
        <f t="shared" si="16"/>
        <v>0</v>
      </c>
      <c r="G100">
        <f t="shared" si="16"/>
        <v>1.4999399999999998</v>
      </c>
      <c r="H100">
        <f t="shared" si="16"/>
        <v>1.1073999999999999</v>
      </c>
      <c r="I100">
        <f t="shared" si="16"/>
        <v>2.2312500000000002</v>
      </c>
      <c r="J100">
        <f t="shared" si="16"/>
        <v>1.3575899999999999</v>
      </c>
      <c r="L100">
        <f t="shared" si="12"/>
        <v>0</v>
      </c>
      <c r="M100" s="40">
        <f t="shared" si="13"/>
        <v>0</v>
      </c>
      <c r="N100" s="40">
        <f t="shared" si="14"/>
        <v>0</v>
      </c>
      <c r="O100" s="39">
        <f t="shared" si="15"/>
        <v>0</v>
      </c>
    </row>
    <row r="101" spans="1:19">
      <c r="A101">
        <f t="shared" si="17"/>
        <v>30</v>
      </c>
      <c r="C101">
        <f t="shared" si="16"/>
        <v>2.5745499999999999</v>
      </c>
      <c r="D101">
        <f t="shared" si="16"/>
        <v>0.92169000000000001</v>
      </c>
      <c r="E101">
        <f t="shared" si="16"/>
        <v>1.7518900000000002</v>
      </c>
      <c r="F101">
        <f t="shared" si="16"/>
        <v>0</v>
      </c>
      <c r="G101">
        <f t="shared" si="16"/>
        <v>1.4999399999999998</v>
      </c>
      <c r="H101">
        <f t="shared" si="16"/>
        <v>1.1073999999999999</v>
      </c>
      <c r="I101">
        <f t="shared" si="16"/>
        <v>2.2312500000000002</v>
      </c>
      <c r="J101">
        <f t="shared" si="16"/>
        <v>1.3575899999999999</v>
      </c>
      <c r="L101">
        <f t="shared" si="12"/>
        <v>0</v>
      </c>
      <c r="M101" s="40">
        <f t="shared" si="13"/>
        <v>0</v>
      </c>
      <c r="N101" s="40">
        <f t="shared" si="14"/>
        <v>0</v>
      </c>
      <c r="O101" s="39">
        <f t="shared" si="15"/>
        <v>0</v>
      </c>
    </row>
    <row r="104" spans="1:19">
      <c r="A104" t="s">
        <v>51</v>
      </c>
    </row>
    <row r="105" spans="1:19">
      <c r="A105">
        <v>1</v>
      </c>
      <c r="B105">
        <v>1</v>
      </c>
      <c r="C105">
        <f>+C72*($B$105)^1</f>
        <v>1.8723999999999998</v>
      </c>
      <c r="D105">
        <f t="shared" ref="D105:J105" si="18">+D72*($B$105)^1</f>
        <v>0.6460300000000001</v>
      </c>
      <c r="E105">
        <f t="shared" si="18"/>
        <v>0.92161999999999999</v>
      </c>
      <c r="F105">
        <f t="shared" si="18"/>
        <v>0</v>
      </c>
      <c r="G105">
        <f t="shared" si="18"/>
        <v>0.95238</v>
      </c>
      <c r="H105">
        <f t="shared" si="18"/>
        <v>0.66500000000000004</v>
      </c>
      <c r="I105">
        <f t="shared" si="18"/>
        <v>1.4735</v>
      </c>
      <c r="J105">
        <f t="shared" si="18"/>
        <v>0.74870999999999988</v>
      </c>
      <c r="L105">
        <f>+L72*($B$105)^1</f>
        <v>0</v>
      </c>
      <c r="M105">
        <f>+M72*($B$105)^1</f>
        <v>0</v>
      </c>
      <c r="N105">
        <f>+N72*($B$105)^1</f>
        <v>0</v>
      </c>
      <c r="O105">
        <f>+O72*($B$105)^1</f>
        <v>0</v>
      </c>
      <c r="Q105">
        <f>SUM(C105:O105)</f>
        <v>7.2796399999999997</v>
      </c>
      <c r="R105">
        <v>1</v>
      </c>
    </row>
    <row r="106" spans="1:19">
      <c r="A106">
        <v>2</v>
      </c>
      <c r="B106" s="53">
        <f>+'Instructions and Input'!B8+1</f>
        <v>1.0682</v>
      </c>
      <c r="C106">
        <f>+C73*($B$106)^-1</f>
        <v>1.807994757536042</v>
      </c>
      <c r="D106">
        <f t="shared" ref="D106:J106" si="19">+D73*($B$106)^-1</f>
        <v>0.60766710353866316</v>
      </c>
      <c r="E106">
        <f t="shared" si="19"/>
        <v>0.85897771952817825</v>
      </c>
      <c r="F106">
        <f t="shared" si="19"/>
        <v>0</v>
      </c>
      <c r="G106">
        <f t="shared" si="19"/>
        <v>0.87185920239655479</v>
      </c>
      <c r="H106">
        <f t="shared" si="19"/>
        <v>0.60157273918741816</v>
      </c>
      <c r="I106">
        <f t="shared" si="19"/>
        <v>1.3335517693315859</v>
      </c>
      <c r="J106">
        <f t="shared" si="19"/>
        <v>0.6760531735630031</v>
      </c>
      <c r="L106">
        <f>+L73*($B$106)^-1</f>
        <v>0</v>
      </c>
      <c r="M106">
        <f>+M73*($B$106)^-1</f>
        <v>0</v>
      </c>
      <c r="N106">
        <f>+N73*($B$106)^-1</f>
        <v>0</v>
      </c>
      <c r="O106">
        <f>+O73*($B$106)^-1</f>
        <v>0</v>
      </c>
      <c r="Q106">
        <f t="shared" ref="Q106:Q134" si="20">SUM(C106:O106)</f>
        <v>6.7576764650814454</v>
      </c>
      <c r="R106">
        <v>2</v>
      </c>
    </row>
    <row r="107" spans="1:19">
      <c r="A107">
        <v>3</v>
      </c>
      <c r="B107" s="39">
        <f>+B106</f>
        <v>1.0682</v>
      </c>
      <c r="C107">
        <f>+C74*($B$107)^-2</f>
        <v>1.5675895501414991</v>
      </c>
      <c r="D107">
        <f t="shared" ref="D107:J107" si="21">+D74*($B$107)^-2</f>
        <v>0.58574056674264685</v>
      </c>
      <c r="E107">
        <f t="shared" si="21"/>
        <v>0.86996093181582257</v>
      </c>
      <c r="F107">
        <f t="shared" si="21"/>
        <v>0</v>
      </c>
      <c r="G107">
        <f t="shared" si="21"/>
        <v>0.85720953250092413</v>
      </c>
      <c r="H107">
        <f t="shared" si="21"/>
        <v>0.61469632161304155</v>
      </c>
      <c r="I107">
        <f t="shared" si="21"/>
        <v>1.3864408052350039</v>
      </c>
      <c r="J107">
        <f t="shared" si="21"/>
        <v>0.69648931804324565</v>
      </c>
      <c r="L107">
        <f>+L74*($B$107)^-2</f>
        <v>0</v>
      </c>
      <c r="M107">
        <f>+M74*($B$107)^-2</f>
        <v>0</v>
      </c>
      <c r="N107">
        <f>+N74*($B$107)^-2</f>
        <v>0</v>
      </c>
      <c r="O107">
        <f>+O74*($B$107)^-2</f>
        <v>0</v>
      </c>
      <c r="Q107">
        <f t="shared" si="20"/>
        <v>6.5781270260921838</v>
      </c>
      <c r="R107">
        <v>3</v>
      </c>
    </row>
    <row r="108" spans="1:19">
      <c r="A108">
        <v>4</v>
      </c>
      <c r="B108">
        <f t="shared" ref="B108:B116" si="22">+B107</f>
        <v>1.0682</v>
      </c>
      <c r="C108">
        <f>+C75*($B$108)^-3</f>
        <v>1.4229972598491198</v>
      </c>
      <c r="D108">
        <f t="shared" ref="D108:J108" si="23">+D75*($B$108)^-3</f>
        <v>0.48706551543983789</v>
      </c>
      <c r="E108">
        <f t="shared" si="23"/>
        <v>0.81441764820803464</v>
      </c>
      <c r="F108">
        <f t="shared" si="23"/>
        <v>0</v>
      </c>
      <c r="G108">
        <f t="shared" si="23"/>
        <v>0.76312427642691272</v>
      </c>
      <c r="H108">
        <f t="shared" si="23"/>
        <v>0.54673549192161974</v>
      </c>
      <c r="I108">
        <f t="shared" si="23"/>
        <v>1.2318777627855824</v>
      </c>
      <c r="J108">
        <f t="shared" si="23"/>
        <v>0.63023900087687557</v>
      </c>
      <c r="L108">
        <f>+L75*($B$108)^-3</f>
        <v>0</v>
      </c>
      <c r="M108">
        <f>+M75*($B$108)^-3</f>
        <v>0</v>
      </c>
      <c r="N108">
        <f>+N75*($B$108)^-3</f>
        <v>0</v>
      </c>
      <c r="O108">
        <f>+O75*($B$108)^-3</f>
        <v>0</v>
      </c>
      <c r="Q108">
        <f t="shared" si="20"/>
        <v>5.8964569555079827</v>
      </c>
      <c r="R108">
        <v>4</v>
      </c>
      <c r="S108" s="42">
        <f>SUM(Q105:Q108)</f>
        <v>26.511900446681611</v>
      </c>
    </row>
    <row r="109" spans="1:19">
      <c r="A109">
        <v>5</v>
      </c>
      <c r="B109">
        <f t="shared" si="22"/>
        <v>1.0682</v>
      </c>
      <c r="C109">
        <f>+C76*($B$109)^-4</f>
        <v>1.3511926220072976</v>
      </c>
      <c r="D109">
        <f t="shared" ref="D109:J109" si="24">+D76*($B$109)^-4</f>
        <v>0.45774266242086648</v>
      </c>
      <c r="E109">
        <f t="shared" si="24"/>
        <v>0.81231311798412864</v>
      </c>
      <c r="F109">
        <f t="shared" si="24"/>
        <v>0</v>
      </c>
      <c r="G109">
        <f t="shared" si="24"/>
        <v>0.7233882455805446</v>
      </c>
      <c r="H109">
        <f t="shared" si="24"/>
        <v>0.51828039296889272</v>
      </c>
      <c r="I109">
        <f t="shared" si="24"/>
        <v>1.1223136102931157</v>
      </c>
      <c r="J109">
        <f t="shared" si="24"/>
        <v>0.59000093697516887</v>
      </c>
      <c r="L109">
        <f>+L76*($B$109)^-4</f>
        <v>0</v>
      </c>
      <c r="M109">
        <f>+M76*($B$109)^-4</f>
        <v>0</v>
      </c>
      <c r="N109">
        <f>+N76*($B$109)^-4</f>
        <v>0</v>
      </c>
      <c r="O109">
        <f>+O76*($B$109)^-4</f>
        <v>0</v>
      </c>
      <c r="Q109">
        <f t="shared" si="20"/>
        <v>5.5752315882300145</v>
      </c>
      <c r="R109">
        <v>5</v>
      </c>
    </row>
    <row r="110" spans="1:19">
      <c r="A110">
        <v>6</v>
      </c>
      <c r="B110">
        <f t="shared" si="22"/>
        <v>1.0682</v>
      </c>
      <c r="C110">
        <f>+C77*($B$110)^-5</f>
        <v>1.2281472058904659</v>
      </c>
      <c r="D110">
        <f t="shared" ref="D110:J110" si="25">+D77*($B$110)^-5</f>
        <v>0.42796411124528078</v>
      </c>
      <c r="E110">
        <f t="shared" si="25"/>
        <v>0.7692079868471865</v>
      </c>
      <c r="F110">
        <f t="shared" si="25"/>
        <v>0</v>
      </c>
      <c r="G110">
        <f t="shared" si="25"/>
        <v>0.68393296862892672</v>
      </c>
      <c r="H110">
        <f t="shared" si="25"/>
        <v>0.48821026450420135</v>
      </c>
      <c r="I110">
        <f t="shared" si="25"/>
        <v>1.0594666049292203</v>
      </c>
      <c r="J110">
        <f t="shared" si="25"/>
        <v>0.54724128470419386</v>
      </c>
      <c r="L110">
        <f>+L77*($B$110)^-5</f>
        <v>0</v>
      </c>
      <c r="M110">
        <f>+M77*($B$110)^-5</f>
        <v>0</v>
      </c>
      <c r="N110">
        <f>+N77*($B$110)^-5</f>
        <v>0</v>
      </c>
      <c r="O110">
        <f>+O77*($B$110)^-5</f>
        <v>0</v>
      </c>
      <c r="Q110">
        <f t="shared" si="20"/>
        <v>5.2041704267494753</v>
      </c>
      <c r="R110">
        <v>6</v>
      </c>
      <c r="S110">
        <f>SUM(Q105:Q110)</f>
        <v>37.291302461661104</v>
      </c>
    </row>
    <row r="111" spans="1:19">
      <c r="A111">
        <v>7</v>
      </c>
      <c r="B111">
        <f t="shared" si="22"/>
        <v>1.0682</v>
      </c>
      <c r="C111">
        <f>+C78*($B$110)^-6</f>
        <v>1.1726882336288393</v>
      </c>
      <c r="D111">
        <f t="shared" ref="D111:J111" si="26">+D78*($B$110)^-6</f>
        <v>0.40893312052377967</v>
      </c>
      <c r="E111">
        <f t="shared" si="26"/>
        <v>0.72829579950870627</v>
      </c>
      <c r="F111">
        <f t="shared" si="26"/>
        <v>0</v>
      </c>
      <c r="G111">
        <f t="shared" si="26"/>
        <v>0.66625546286907222</v>
      </c>
      <c r="H111">
        <f t="shared" si="26"/>
        <v>0.48248359882054426</v>
      </c>
      <c r="I111">
        <f t="shared" si="26"/>
        <v>1.0424755492094278</v>
      </c>
      <c r="J111">
        <f t="shared" si="26"/>
        <v>0.56948950002526444</v>
      </c>
      <c r="L111">
        <f>+L78*($B$110)^-6</f>
        <v>0</v>
      </c>
      <c r="M111">
        <f>+M78*($B$110)^-6</f>
        <v>0</v>
      </c>
      <c r="N111">
        <f>+N78*($B$110)^-6</f>
        <v>0</v>
      </c>
      <c r="O111">
        <f>+O78*($B$110)^-6</f>
        <v>0</v>
      </c>
      <c r="Q111">
        <f t="shared" si="20"/>
        <v>5.0706212645856343</v>
      </c>
      <c r="R111">
        <v>7</v>
      </c>
    </row>
    <row r="112" spans="1:19">
      <c r="A112">
        <v>8</v>
      </c>
      <c r="B112">
        <f t="shared" si="22"/>
        <v>1.0682</v>
      </c>
      <c r="C112">
        <f>+C79*($B$110)^-7</f>
        <v>1.2228354251633831</v>
      </c>
      <c r="D112">
        <f t="shared" ref="D112:J112" si="27">+D79*($B$110)^-7</f>
        <v>0.41921465095985549</v>
      </c>
      <c r="E112">
        <f t="shared" si="27"/>
        <v>0.76622240128615826</v>
      </c>
      <c r="F112">
        <f t="shared" si="27"/>
        <v>0</v>
      </c>
      <c r="G112">
        <f t="shared" si="27"/>
        <v>0.67311400057393445</v>
      </c>
      <c r="H112">
        <f t="shared" si="27"/>
        <v>0.47638028518165387</v>
      </c>
      <c r="I112">
        <f t="shared" si="27"/>
        <v>1.0200272310023839</v>
      </c>
      <c r="J112">
        <f t="shared" si="27"/>
        <v>0.57885875843442147</v>
      </c>
      <c r="L112">
        <f>+L79*($B$110)^-7</f>
        <v>0</v>
      </c>
      <c r="M112">
        <f>+M79*($B$110)^-7</f>
        <v>0</v>
      </c>
      <c r="N112">
        <f>+N79*($B$110)^-7</f>
        <v>0</v>
      </c>
      <c r="O112">
        <f>+O79*($B$110)^-7</f>
        <v>0</v>
      </c>
      <c r="Q112">
        <f t="shared" si="20"/>
        <v>5.1566527526017909</v>
      </c>
      <c r="R112">
        <v>8</v>
      </c>
      <c r="S112">
        <f>SUM(Q105:Q112)</f>
        <v>47.51857647884853</v>
      </c>
    </row>
    <row r="113" spans="1:19">
      <c r="A113">
        <v>9</v>
      </c>
      <c r="B113">
        <f t="shared" si="22"/>
        <v>1.0682</v>
      </c>
      <c r="C113">
        <f>+C80*($B$110)^-8</f>
        <v>1.1493343505140865</v>
      </c>
      <c r="D113">
        <f t="shared" ref="D113:J113" si="28">+D80*($B$110)^-8</f>
        <v>0.41970303267059933</v>
      </c>
      <c r="E113">
        <f t="shared" si="28"/>
        <v>0.75202987317955083</v>
      </c>
      <c r="F113">
        <f t="shared" si="28"/>
        <v>0</v>
      </c>
      <c r="G113">
        <f t="shared" si="28"/>
        <v>0.6680987050674847</v>
      </c>
      <c r="H113">
        <f t="shared" si="28"/>
        <v>0.46826371413661916</v>
      </c>
      <c r="I113">
        <f t="shared" si="28"/>
        <v>1.0209718105844716</v>
      </c>
      <c r="J113">
        <f t="shared" si="28"/>
        <v>0.56800423918854592</v>
      </c>
      <c r="L113">
        <f>+L80*($B$110)^-8</f>
        <v>0</v>
      </c>
      <c r="M113">
        <f>+M80*($B$110)^-8</f>
        <v>0</v>
      </c>
      <c r="N113">
        <f>+N80*($B$110)^-8</f>
        <v>0</v>
      </c>
      <c r="O113">
        <f>+O80*($B$110)^-8</f>
        <v>0</v>
      </c>
      <c r="Q113">
        <f t="shared" si="20"/>
        <v>5.0464057253413577</v>
      </c>
      <c r="R113">
        <v>9</v>
      </c>
    </row>
    <row r="114" spans="1:19">
      <c r="A114">
        <v>10</v>
      </c>
      <c r="B114">
        <f t="shared" si="22"/>
        <v>1.0682</v>
      </c>
      <c r="C114">
        <f>+C81*($B$110)^-9</f>
        <v>1.0905057590654261</v>
      </c>
      <c r="D114">
        <f t="shared" ref="D114:J114" si="29">+D81*($B$110)^-9</f>
        <v>0.40268693697924646</v>
      </c>
      <c r="E114">
        <f t="shared" si="29"/>
        <v>0.7802470131505338</v>
      </c>
      <c r="F114">
        <f t="shared" si="29"/>
        <v>0</v>
      </c>
      <c r="G114">
        <f t="shared" si="29"/>
        <v>0.68940926953951842</v>
      </c>
      <c r="H114">
        <f t="shared" si="29"/>
        <v>0.48320886169152166</v>
      </c>
      <c r="I114">
        <f t="shared" si="29"/>
        <v>0.99347741963776848</v>
      </c>
      <c r="J114">
        <f t="shared" si="29"/>
        <v>0.58550003592137367</v>
      </c>
      <c r="L114">
        <f>+L81*($B$110)^-9</f>
        <v>0</v>
      </c>
      <c r="M114">
        <f>+M81*($B$110)^-9</f>
        <v>0</v>
      </c>
      <c r="N114">
        <f>+N81*($B$110)^-9</f>
        <v>0</v>
      </c>
      <c r="O114">
        <f>+O81*($B$110)^-9</f>
        <v>0</v>
      </c>
      <c r="Q114">
        <f t="shared" si="20"/>
        <v>5.0250352959853881</v>
      </c>
      <c r="R114">
        <v>10</v>
      </c>
      <c r="S114">
        <f>SUM(Q105:Q114)</f>
        <v>57.590017500175279</v>
      </c>
    </row>
    <row r="115" spans="1:19">
      <c r="A115">
        <v>11</v>
      </c>
      <c r="B115">
        <f t="shared" si="22"/>
        <v>1.0682</v>
      </c>
      <c r="C115">
        <f>+C82*($B$110)^-10</f>
        <v>1.055338390150574</v>
      </c>
      <c r="D115">
        <f t="shared" ref="D115:J115" si="30">+D82*($B$110)^-10</f>
        <v>0.38732705086570729</v>
      </c>
      <c r="E115">
        <f t="shared" si="30"/>
        <v>0.7440746980145575</v>
      </c>
      <c r="F115">
        <f t="shared" si="30"/>
        <v>0</v>
      </c>
      <c r="G115">
        <f t="shared" si="30"/>
        <v>0.65386157969517289</v>
      </c>
      <c r="H115">
        <f t="shared" si="30"/>
        <v>0.46249086331530775</v>
      </c>
      <c r="I115">
        <f t="shared" si="30"/>
        <v>0.9454283101809402</v>
      </c>
      <c r="J115">
        <f t="shared" si="30"/>
        <v>0.56184419900940108</v>
      </c>
      <c r="L115">
        <f>+L82*($B$110)^-10</f>
        <v>0</v>
      </c>
      <c r="M115">
        <f>+M82*($B$110)^-10</f>
        <v>0</v>
      </c>
      <c r="N115">
        <f>+N82*($B$110)^-10</f>
        <v>0</v>
      </c>
      <c r="O115">
        <f>+O82*($B$110)^-10</f>
        <v>0</v>
      </c>
      <c r="Q115">
        <f t="shared" si="20"/>
        <v>4.8103650912316605</v>
      </c>
      <c r="R115">
        <v>11</v>
      </c>
    </row>
    <row r="116" spans="1:19">
      <c r="A116">
        <v>12</v>
      </c>
      <c r="B116">
        <f t="shared" si="22"/>
        <v>1.0682</v>
      </c>
      <c r="C116">
        <f>+C83*($B$110)^-11</f>
        <v>1.0202163906787045</v>
      </c>
      <c r="D116">
        <f t="shared" ref="D116:J116" si="31">+D83*($B$110)^-11</f>
        <v>0.37265968729724974</v>
      </c>
      <c r="E116">
        <f t="shared" si="31"/>
        <v>0.70835830924529042</v>
      </c>
      <c r="F116">
        <f t="shared" si="31"/>
        <v>0</v>
      </c>
      <c r="G116">
        <f t="shared" si="31"/>
        <v>0.62004280309204085</v>
      </c>
      <c r="H116">
        <f t="shared" si="31"/>
        <v>0.44244868328200737</v>
      </c>
      <c r="I116">
        <f t="shared" si="31"/>
        <v>0.89946497252199831</v>
      </c>
      <c r="J116">
        <f t="shared" si="31"/>
        <v>0.53796571689887129</v>
      </c>
      <c r="L116">
        <f>+L83*($B$110)^-11</f>
        <v>0</v>
      </c>
      <c r="M116">
        <f>+M83*($B$110)^-11</f>
        <v>0</v>
      </c>
      <c r="N116">
        <f>+N83*($B$110)^-11</f>
        <v>0</v>
      </c>
      <c r="O116">
        <f>+O83*($B$110)^-11</f>
        <v>0</v>
      </c>
      <c r="Q116">
        <f t="shared" si="20"/>
        <v>4.601156563016163</v>
      </c>
      <c r="R116">
        <v>12</v>
      </c>
      <c r="S116" s="50">
        <f>SUM(Q105:Q116)</f>
        <v>67.001539154423099</v>
      </c>
    </row>
    <row r="117" spans="1:19">
      <c r="A117">
        <v>13</v>
      </c>
      <c r="C117">
        <f>+C84*($B$110)^-12</f>
        <v>0.98527731926868611</v>
      </c>
      <c r="D117">
        <f t="shared" ref="D117:J117" si="32">+D84*($B$110)^-12</f>
        <v>0.35828636852113416</v>
      </c>
      <c r="E117">
        <f t="shared" si="32"/>
        <v>0.67508928391084899</v>
      </c>
      <c r="F117">
        <f t="shared" si="32"/>
        <v>0</v>
      </c>
      <c r="G117">
        <f t="shared" si="32"/>
        <v>0.5878770745042643</v>
      </c>
      <c r="H117">
        <f t="shared" si="32"/>
        <v>0.423714781220001</v>
      </c>
      <c r="I117">
        <f t="shared" si="32"/>
        <v>0.85630981234581038</v>
      </c>
      <c r="J117">
        <f t="shared" si="32"/>
        <v>0.51564802144385724</v>
      </c>
      <c r="L117">
        <f>+L84*($B$110)^-12</f>
        <v>0</v>
      </c>
      <c r="M117">
        <f>+M84*($B$110)^-12</f>
        <v>0</v>
      </c>
      <c r="N117">
        <f>+N84*($B$110)^-12</f>
        <v>0</v>
      </c>
      <c r="O117">
        <f>+O84*($B$110)^-12</f>
        <v>0</v>
      </c>
      <c r="Q117">
        <f t="shared" si="20"/>
        <v>4.4022026612146021</v>
      </c>
      <c r="R117">
        <v>13</v>
      </c>
    </row>
    <row r="118" spans="1:19">
      <c r="A118">
        <v>14</v>
      </c>
      <c r="C118">
        <f>+C85*($B$110)^-13</f>
        <v>0.95064098454239121</v>
      </c>
      <c r="D118">
        <f t="shared" ref="D118:J118" si="33">+D85*($B$110)^-13</f>
        <v>0.3442293357582269</v>
      </c>
      <c r="E118">
        <f t="shared" si="33"/>
        <v>0.6423199456437364</v>
      </c>
      <c r="F118">
        <f t="shared" si="33"/>
        <v>0</v>
      </c>
      <c r="G118">
        <f t="shared" si="33"/>
        <v>0.55729116851831229</v>
      </c>
      <c r="H118">
        <f t="shared" si="33"/>
        <v>0.40497568912732579</v>
      </c>
      <c r="I118">
        <f t="shared" si="33"/>
        <v>0.81425647172411353</v>
      </c>
      <c r="J118">
        <f t="shared" si="33"/>
        <v>0.49323646745839539</v>
      </c>
      <c r="L118">
        <f>+L85*($B$110)^-13</f>
        <v>0</v>
      </c>
      <c r="M118">
        <f>+M85*($B$110)^-13</f>
        <v>0</v>
      </c>
      <c r="N118">
        <f>+N85*($B$110)^-13</f>
        <v>0</v>
      </c>
      <c r="O118">
        <f>+O85*($B$110)^-13</f>
        <v>0</v>
      </c>
      <c r="Q118">
        <f t="shared" si="20"/>
        <v>4.2069500627725009</v>
      </c>
      <c r="R118">
        <v>14</v>
      </c>
    </row>
    <row r="119" spans="1:19">
      <c r="A119">
        <v>15</v>
      </c>
      <c r="C119">
        <f>+C86*($B$110)^-14</f>
        <v>0.9164111509205134</v>
      </c>
      <c r="D119">
        <f t="shared" ref="D119:J119" si="34">+D86*($B$110)^-14</f>
        <v>0.33050679160801044</v>
      </c>
      <c r="E119">
        <f t="shared" si="34"/>
        <v>0.61178916744461509</v>
      </c>
      <c r="F119">
        <f t="shared" si="34"/>
        <v>0</v>
      </c>
      <c r="G119">
        <f t="shared" si="34"/>
        <v>0.52774990312245607</v>
      </c>
      <c r="H119">
        <f t="shared" si="34"/>
        <v>0.38690224028117937</v>
      </c>
      <c r="I119">
        <f t="shared" si="34"/>
        <v>0.7740824275740551</v>
      </c>
      <c r="J119">
        <f t="shared" si="34"/>
        <v>0.47228756227426733</v>
      </c>
      <c r="L119">
        <f>+L86*($B$110)^-14</f>
        <v>0</v>
      </c>
      <c r="M119">
        <f>+M86*($B$110)^-14</f>
        <v>0</v>
      </c>
      <c r="N119">
        <f>+N86*($B$110)^-14</f>
        <v>0</v>
      </c>
      <c r="O119">
        <f>+O86*($B$110)^-14</f>
        <v>0</v>
      </c>
      <c r="Q119">
        <f t="shared" si="20"/>
        <v>4.0197292432250968</v>
      </c>
      <c r="R119">
        <v>15</v>
      </c>
    </row>
    <row r="120" spans="1:19">
      <c r="A120">
        <v>16</v>
      </c>
      <c r="C120">
        <f>+C87*($B$110)^-15</f>
        <v>0.87806781906662845</v>
      </c>
      <c r="D120">
        <f t="shared" ref="D120:J120" si="35">+D87*($B$110)^-15</f>
        <v>0.31598843943449306</v>
      </c>
      <c r="E120">
        <f t="shared" si="35"/>
        <v>0.58857530467788477</v>
      </c>
      <c r="F120">
        <f t="shared" si="35"/>
        <v>0</v>
      </c>
      <c r="G120">
        <f t="shared" si="35"/>
        <v>0.50666765759832688</v>
      </c>
      <c r="H120">
        <f t="shared" si="35"/>
        <v>0.37208783629061676</v>
      </c>
      <c r="I120">
        <f t="shared" si="35"/>
        <v>0.74612718221212848</v>
      </c>
      <c r="J120">
        <f t="shared" si="35"/>
        <v>0.45463483509686781</v>
      </c>
      <c r="L120">
        <f>+L87*($B$110)^-15</f>
        <v>0</v>
      </c>
      <c r="M120">
        <f>+M87*($B$110)^-15</f>
        <v>0</v>
      </c>
      <c r="N120">
        <f>+N87*($B$110)^-15</f>
        <v>0</v>
      </c>
      <c r="O120">
        <f>+O87*($B$110)^-15</f>
        <v>0</v>
      </c>
      <c r="Q120">
        <f t="shared" si="20"/>
        <v>3.862149074376946</v>
      </c>
      <c r="R120">
        <v>16</v>
      </c>
    </row>
    <row r="121" spans="1:19">
      <c r="A121">
        <v>17</v>
      </c>
      <c r="C121">
        <f>+C88*($B$110)^-16</f>
        <v>0.84034568301779722</v>
      </c>
      <c r="D121">
        <f t="shared" ref="D121:J121" si="36">+D88*($B$110)^-16</f>
        <v>0.30197671964305528</v>
      </c>
      <c r="E121">
        <f t="shared" si="36"/>
        <v>0.56512542516083597</v>
      </c>
      <c r="F121">
        <f t="shared" si="36"/>
        <v>0</v>
      </c>
      <c r="G121">
        <f t="shared" si="36"/>
        <v>0.48612618007462105</v>
      </c>
      <c r="H121">
        <f t="shared" si="36"/>
        <v>0.35758798454142549</v>
      </c>
      <c r="I121">
        <f t="shared" si="36"/>
        <v>0.71797723735412233</v>
      </c>
      <c r="J121">
        <f t="shared" si="36"/>
        <v>0.43731103559090057</v>
      </c>
      <c r="L121">
        <f>+L88*($B$110)^-16</f>
        <v>0</v>
      </c>
      <c r="M121">
        <f>+M88*($B$110)^-16</f>
        <v>0</v>
      </c>
      <c r="N121">
        <f>+N88*($B$110)^-16</f>
        <v>0</v>
      </c>
      <c r="O121">
        <f>+O88*($B$110)^-16</f>
        <v>0</v>
      </c>
      <c r="Q121">
        <f t="shared" si="20"/>
        <v>3.7064502653827578</v>
      </c>
      <c r="R121">
        <v>17</v>
      </c>
    </row>
    <row r="122" spans="1:19">
      <c r="A122">
        <v>18</v>
      </c>
      <c r="C122">
        <f>+C89*($B$110)^-17</f>
        <v>0.80436603190480527</v>
      </c>
      <c r="D122">
        <f t="shared" ref="D122:J122" si="37">+D89*($B$110)^-17</f>
        <v>0.28846612042674807</v>
      </c>
      <c r="E122">
        <f t="shared" si="37"/>
        <v>0.5429320048411419</v>
      </c>
      <c r="F122">
        <f t="shared" si="37"/>
        <v>0</v>
      </c>
      <c r="G122">
        <f t="shared" si="37"/>
        <v>0.46652350281280341</v>
      </c>
      <c r="H122">
        <f t="shared" si="37"/>
        <v>0.34342290700607325</v>
      </c>
      <c r="I122">
        <f t="shared" si="37"/>
        <v>0.69038037912409478</v>
      </c>
      <c r="J122">
        <f t="shared" si="37"/>
        <v>0.42034611989864024</v>
      </c>
      <c r="L122">
        <f>+L89*($B$110)^-17</f>
        <v>0</v>
      </c>
      <c r="M122">
        <f>+M89*($B$110)^-17</f>
        <v>0</v>
      </c>
      <c r="N122">
        <f>+N89*($B$110)^-17</f>
        <v>0</v>
      </c>
      <c r="O122">
        <f>+O89*($B$110)^-17</f>
        <v>0</v>
      </c>
      <c r="Q122">
        <f t="shared" si="20"/>
        <v>3.5564370660143072</v>
      </c>
      <c r="R122">
        <v>18</v>
      </c>
      <c r="S122" s="42">
        <f>SUM(Q105:Q122)</f>
        <v>90.75545752740932</v>
      </c>
    </row>
    <row r="123" spans="1:19">
      <c r="A123">
        <v>19</v>
      </c>
      <c r="C123">
        <f>+C90*($B$110)^-18</f>
        <v>0.76908249353249503</v>
      </c>
      <c r="D123">
        <f t="shared" ref="D123:J123" si="38">+D90*($B$110)^-18</f>
        <v>0.27544976861569281</v>
      </c>
      <c r="E123">
        <f t="shared" si="38"/>
        <v>0.52126888708501806</v>
      </c>
      <c r="F123">
        <f t="shared" si="38"/>
        <v>0</v>
      </c>
      <c r="G123">
        <f t="shared" si="38"/>
        <v>0.44708552306583388</v>
      </c>
      <c r="H123">
        <f t="shared" si="38"/>
        <v>0.32960896128236045</v>
      </c>
      <c r="I123">
        <f t="shared" si="38"/>
        <v>0.66338073004205644</v>
      </c>
      <c r="J123">
        <f t="shared" si="38"/>
        <v>0.40376487821927637</v>
      </c>
      <c r="L123">
        <f>+L90*($B$110)^-18</f>
        <v>0</v>
      </c>
      <c r="M123">
        <f>+M90*($B$110)^-18</f>
        <v>0</v>
      </c>
      <c r="N123">
        <f>+N90*($B$110)^-18</f>
        <v>0</v>
      </c>
      <c r="O123">
        <f>+O90*($B$110)^-18</f>
        <v>0</v>
      </c>
      <c r="Q123">
        <f t="shared" si="20"/>
        <v>3.4096412418427327</v>
      </c>
      <c r="R123">
        <v>19</v>
      </c>
      <c r="S123">
        <f>SUM(Q105:Q123)</f>
        <v>94.165098769252054</v>
      </c>
    </row>
    <row r="124" spans="1:19">
      <c r="A124">
        <f>+A123+1</f>
        <v>20</v>
      </c>
      <c r="C124">
        <f t="shared" ref="C124:O134" si="39">+C91*($B$110)^-(+$A124-1)</f>
        <v>0.73502554300542811</v>
      </c>
      <c r="D124">
        <f t="shared" si="39"/>
        <v>0.26313945844231929</v>
      </c>
      <c r="E124">
        <f t="shared" si="39"/>
        <v>0.50015882330340433</v>
      </c>
      <c r="F124">
        <f t="shared" si="39"/>
        <v>0</v>
      </c>
      <c r="G124">
        <f t="shared" si="39"/>
        <v>0.42822792836634044</v>
      </c>
      <c r="H124">
        <f t="shared" si="39"/>
        <v>0.31615905161065472</v>
      </c>
      <c r="I124">
        <f t="shared" si="39"/>
        <v>0.63701452402589254</v>
      </c>
      <c r="J124">
        <f t="shared" si="39"/>
        <v>0.38758747234613394</v>
      </c>
      <c r="L124">
        <f t="shared" si="39"/>
        <v>0</v>
      </c>
      <c r="M124">
        <f t="shared" si="39"/>
        <v>0</v>
      </c>
      <c r="N124">
        <f t="shared" si="39"/>
        <v>0</v>
      </c>
      <c r="O124">
        <f t="shared" si="39"/>
        <v>0</v>
      </c>
      <c r="Q124">
        <f t="shared" si="20"/>
        <v>3.2673128011001737</v>
      </c>
      <c r="R124">
        <f>+R123+1</f>
        <v>20</v>
      </c>
      <c r="S124">
        <f>SUM(Q105:Q124)</f>
        <v>97.43241157035223</v>
      </c>
    </row>
    <row r="125" spans="1:19">
      <c r="A125">
        <f t="shared" ref="A125:A134" si="40">+A124+1</f>
        <v>21</v>
      </c>
      <c r="C125">
        <f t="shared" si="39"/>
        <v>0.68809730668922309</v>
      </c>
      <c r="D125">
        <f t="shared" si="39"/>
        <v>0.24633912979060033</v>
      </c>
      <c r="E125">
        <f t="shared" si="39"/>
        <v>0.46822582222748954</v>
      </c>
      <c r="F125">
        <f t="shared" si="39"/>
        <v>0</v>
      </c>
      <c r="G125">
        <f t="shared" si="39"/>
        <v>0.40088740719560045</v>
      </c>
      <c r="H125">
        <f t="shared" si="39"/>
        <v>0.29597364876488924</v>
      </c>
      <c r="I125">
        <f t="shared" si="39"/>
        <v>0.59634387195833416</v>
      </c>
      <c r="J125">
        <f t="shared" si="39"/>
        <v>0.36284167042326709</v>
      </c>
      <c r="L125">
        <f t="shared" si="39"/>
        <v>0</v>
      </c>
      <c r="M125">
        <f t="shared" si="39"/>
        <v>0</v>
      </c>
      <c r="N125">
        <f t="shared" si="39"/>
        <v>0</v>
      </c>
      <c r="O125">
        <f t="shared" si="39"/>
        <v>0</v>
      </c>
      <c r="Q125">
        <f t="shared" si="20"/>
        <v>3.0587088570494041</v>
      </c>
      <c r="R125">
        <f t="shared" ref="R125:R134" si="41">+R124+1</f>
        <v>21</v>
      </c>
    </row>
    <row r="126" spans="1:19">
      <c r="A126">
        <f t="shared" si="40"/>
        <v>22</v>
      </c>
      <c r="C126">
        <f t="shared" si="39"/>
        <v>0.64416523749225141</v>
      </c>
      <c r="D126">
        <f t="shared" si="39"/>
        <v>0.23061143024770669</v>
      </c>
      <c r="E126">
        <f t="shared" si="39"/>
        <v>0.43833160665370668</v>
      </c>
      <c r="F126">
        <f t="shared" si="39"/>
        <v>0</v>
      </c>
      <c r="G126">
        <f t="shared" si="39"/>
        <v>0.3752924613327096</v>
      </c>
      <c r="H126">
        <f t="shared" si="39"/>
        <v>0.27707699753312975</v>
      </c>
      <c r="I126">
        <f t="shared" si="39"/>
        <v>0.5582698670270867</v>
      </c>
      <c r="J126">
        <f t="shared" si="39"/>
        <v>0.33967578208506555</v>
      </c>
      <c r="L126">
        <f t="shared" si="39"/>
        <v>0</v>
      </c>
      <c r="M126">
        <f t="shared" si="39"/>
        <v>0</v>
      </c>
      <c r="N126">
        <f t="shared" si="39"/>
        <v>0</v>
      </c>
      <c r="O126">
        <f t="shared" si="39"/>
        <v>0</v>
      </c>
      <c r="Q126">
        <f t="shared" si="20"/>
        <v>2.8634233823716562</v>
      </c>
      <c r="R126">
        <f t="shared" si="41"/>
        <v>22</v>
      </c>
    </row>
    <row r="127" spans="1:19">
      <c r="A127">
        <f t="shared" si="40"/>
        <v>23</v>
      </c>
      <c r="C127">
        <f t="shared" si="39"/>
        <v>0.60303804296222752</v>
      </c>
      <c r="D127">
        <f t="shared" si="39"/>
        <v>0.21588787703398865</v>
      </c>
      <c r="E127">
        <f t="shared" si="39"/>
        <v>0.41034600885012795</v>
      </c>
      <c r="F127">
        <f t="shared" si="39"/>
        <v>0</v>
      </c>
      <c r="G127">
        <f t="shared" si="39"/>
        <v>0.35133164326222582</v>
      </c>
      <c r="H127">
        <f t="shared" si="39"/>
        <v>0.25938681663839147</v>
      </c>
      <c r="I127">
        <f t="shared" si="39"/>
        <v>0.5226267244215379</v>
      </c>
      <c r="J127">
        <f t="shared" si="39"/>
        <v>0.31798893660837441</v>
      </c>
      <c r="L127">
        <f t="shared" si="39"/>
        <v>0</v>
      </c>
      <c r="M127">
        <f t="shared" si="39"/>
        <v>0</v>
      </c>
      <c r="N127">
        <f t="shared" si="39"/>
        <v>0</v>
      </c>
      <c r="O127">
        <f t="shared" si="39"/>
        <v>0</v>
      </c>
      <c r="Q127">
        <f t="shared" si="20"/>
        <v>2.6806060497768738</v>
      </c>
      <c r="R127">
        <f t="shared" si="41"/>
        <v>23</v>
      </c>
    </row>
    <row r="128" spans="1:19">
      <c r="A128">
        <f t="shared" si="40"/>
        <v>24</v>
      </c>
      <c r="C128">
        <f t="shared" si="39"/>
        <v>0.56453664385155167</v>
      </c>
      <c r="D128">
        <f t="shared" si="39"/>
        <v>0.20210435970229232</v>
      </c>
      <c r="E128">
        <f t="shared" si="39"/>
        <v>0.38414717173762214</v>
      </c>
      <c r="F128">
        <f t="shared" si="39"/>
        <v>0</v>
      </c>
      <c r="G128">
        <f t="shared" si="39"/>
        <v>0.32890062091577027</v>
      </c>
      <c r="H128">
        <f t="shared" si="39"/>
        <v>0.24282607811120713</v>
      </c>
      <c r="I128">
        <f t="shared" si="39"/>
        <v>0.48925924398196768</v>
      </c>
      <c r="J128">
        <f t="shared" si="39"/>
        <v>0.29768670343416442</v>
      </c>
      <c r="L128">
        <f t="shared" si="39"/>
        <v>0</v>
      </c>
      <c r="M128">
        <f t="shared" si="39"/>
        <v>0</v>
      </c>
      <c r="N128">
        <f t="shared" si="39"/>
        <v>0</v>
      </c>
      <c r="O128">
        <f t="shared" si="39"/>
        <v>0</v>
      </c>
      <c r="Q128">
        <f t="shared" si="20"/>
        <v>2.5094608217345757</v>
      </c>
      <c r="R128">
        <f t="shared" si="41"/>
        <v>24</v>
      </c>
    </row>
    <row r="129" spans="1:19">
      <c r="A129">
        <f t="shared" si="40"/>
        <v>25</v>
      </c>
      <c r="C129">
        <f t="shared" si="39"/>
        <v>0.52849339435644227</v>
      </c>
      <c r="D129">
        <f t="shared" si="39"/>
        <v>0.18920086098323563</v>
      </c>
      <c r="E129">
        <f t="shared" si="39"/>
        <v>0.35962101829022847</v>
      </c>
      <c r="F129">
        <f t="shared" si="39"/>
        <v>0</v>
      </c>
      <c r="G129">
        <f t="shared" si="39"/>
        <v>0.30790172338117416</v>
      </c>
      <c r="H129">
        <f t="shared" si="39"/>
        <v>0.22732267188841707</v>
      </c>
      <c r="I129">
        <f t="shared" si="39"/>
        <v>0.45802213441487322</v>
      </c>
      <c r="J129">
        <f t="shared" si="39"/>
        <v>0.27868068099060511</v>
      </c>
      <c r="L129">
        <f t="shared" si="39"/>
        <v>0</v>
      </c>
      <c r="M129">
        <f t="shared" si="39"/>
        <v>0</v>
      </c>
      <c r="N129">
        <f t="shared" si="39"/>
        <v>0</v>
      </c>
      <c r="O129">
        <f t="shared" si="39"/>
        <v>0</v>
      </c>
      <c r="Q129">
        <f t="shared" si="20"/>
        <v>2.3492424843049764</v>
      </c>
      <c r="R129">
        <f t="shared" si="41"/>
        <v>25</v>
      </c>
      <c r="S129" s="42">
        <f>SUM(Q105:Q129)</f>
        <v>110.89385316558972</v>
      </c>
    </row>
    <row r="130" spans="1:19">
      <c r="A130">
        <f t="shared" si="40"/>
        <v>26</v>
      </c>
      <c r="C130">
        <f t="shared" si="39"/>
        <v>0.49475135214046273</v>
      </c>
      <c r="D130">
        <f t="shared" si="39"/>
        <v>0.17712119545331928</v>
      </c>
      <c r="E130">
        <f t="shared" si="39"/>
        <v>0.33666075481204694</v>
      </c>
      <c r="F130">
        <f t="shared" si="39"/>
        <v>0</v>
      </c>
      <c r="G130">
        <f t="shared" si="39"/>
        <v>0.28824351561615258</v>
      </c>
      <c r="H130">
        <f t="shared" si="39"/>
        <v>0.21280909182589131</v>
      </c>
      <c r="I130">
        <f t="shared" si="39"/>
        <v>0.42877938065425319</v>
      </c>
      <c r="J130">
        <f t="shared" si="39"/>
        <v>0.26088811176802579</v>
      </c>
      <c r="L130">
        <f t="shared" si="39"/>
        <v>0</v>
      </c>
      <c r="M130">
        <f t="shared" si="39"/>
        <v>0</v>
      </c>
      <c r="N130">
        <f t="shared" si="39"/>
        <v>0</v>
      </c>
      <c r="O130">
        <f t="shared" si="39"/>
        <v>0</v>
      </c>
      <c r="Q130">
        <f t="shared" si="20"/>
        <v>2.199253402270152</v>
      </c>
      <c r="R130">
        <f t="shared" si="41"/>
        <v>26</v>
      </c>
    </row>
    <row r="131" spans="1:19">
      <c r="A131">
        <f t="shared" si="40"/>
        <v>27</v>
      </c>
      <c r="C131">
        <f t="shared" si="39"/>
        <v>0.46316359496392306</v>
      </c>
      <c r="D131">
        <f t="shared" si="39"/>
        <v>0.16581276488796035</v>
      </c>
      <c r="E131">
        <f t="shared" si="39"/>
        <v>0.31516640592777273</v>
      </c>
      <c r="F131">
        <f t="shared" si="39"/>
        <v>0</v>
      </c>
      <c r="G131">
        <f t="shared" si="39"/>
        <v>0.26984040031469059</v>
      </c>
      <c r="H131">
        <f t="shared" si="39"/>
        <v>0.19922214175799594</v>
      </c>
      <c r="I131">
        <f t="shared" si="39"/>
        <v>0.40140365161416691</v>
      </c>
      <c r="J131">
        <f t="shared" si="39"/>
        <v>0.24423152196969267</v>
      </c>
      <c r="L131">
        <f t="shared" si="39"/>
        <v>0</v>
      </c>
      <c r="M131">
        <f t="shared" si="39"/>
        <v>0</v>
      </c>
      <c r="N131">
        <f t="shared" si="39"/>
        <v>0</v>
      </c>
      <c r="O131">
        <f t="shared" si="39"/>
        <v>0</v>
      </c>
      <c r="Q131">
        <f t="shared" si="20"/>
        <v>2.058840481436202</v>
      </c>
      <c r="R131">
        <f t="shared" si="41"/>
        <v>27</v>
      </c>
    </row>
    <row r="132" spans="1:19">
      <c r="A132">
        <f t="shared" si="40"/>
        <v>28</v>
      </c>
      <c r="C132">
        <f t="shared" si="39"/>
        <v>0.43359258094357156</v>
      </c>
      <c r="D132">
        <f t="shared" si="39"/>
        <v>0.15522632923418869</v>
      </c>
      <c r="E132">
        <f t="shared" si="39"/>
        <v>0.2950443792620977</v>
      </c>
      <c r="F132">
        <f t="shared" si="39"/>
        <v>0</v>
      </c>
      <c r="G132">
        <f t="shared" si="39"/>
        <v>0.2526122451925582</v>
      </c>
      <c r="H132">
        <f t="shared" si="39"/>
        <v>0.18650266032390558</v>
      </c>
      <c r="I132">
        <f t="shared" si="39"/>
        <v>0.37577574575376055</v>
      </c>
      <c r="J132">
        <f t="shared" si="39"/>
        <v>0.22863838416934348</v>
      </c>
      <c r="L132">
        <f t="shared" si="39"/>
        <v>0</v>
      </c>
      <c r="M132">
        <f t="shared" si="39"/>
        <v>0</v>
      </c>
      <c r="N132">
        <f t="shared" si="39"/>
        <v>0</v>
      </c>
      <c r="O132">
        <f t="shared" si="39"/>
        <v>0</v>
      </c>
      <c r="Q132">
        <f t="shared" si="20"/>
        <v>1.9273923248794256</v>
      </c>
      <c r="R132">
        <f t="shared" si="41"/>
        <v>28</v>
      </c>
    </row>
    <row r="133" spans="1:19">
      <c r="A133">
        <f t="shared" si="40"/>
        <v>29</v>
      </c>
      <c r="C133">
        <f t="shared" si="39"/>
        <v>0.40590954965696641</v>
      </c>
      <c r="D133">
        <f t="shared" si="39"/>
        <v>0.14531579220575611</v>
      </c>
      <c r="E133">
        <f t="shared" si="39"/>
        <v>0.27620705791246741</v>
      </c>
      <c r="F133">
        <f t="shared" si="39"/>
        <v>0</v>
      </c>
      <c r="G133">
        <f t="shared" si="39"/>
        <v>0.236484034069049</v>
      </c>
      <c r="H133">
        <f t="shared" si="39"/>
        <v>0.17459526336257777</v>
      </c>
      <c r="I133">
        <f t="shared" si="39"/>
        <v>0.35178407204059209</v>
      </c>
      <c r="J133">
        <f t="shared" si="39"/>
        <v>0.21404080150659377</v>
      </c>
      <c r="L133">
        <f t="shared" si="39"/>
        <v>0</v>
      </c>
      <c r="M133">
        <f t="shared" si="39"/>
        <v>0</v>
      </c>
      <c r="N133">
        <f t="shared" si="39"/>
        <v>0</v>
      </c>
      <c r="O133">
        <f t="shared" si="39"/>
        <v>0</v>
      </c>
      <c r="Q133">
        <f t="shared" si="20"/>
        <v>1.8043365707540027</v>
      </c>
      <c r="R133">
        <f t="shared" si="41"/>
        <v>29</v>
      </c>
    </row>
    <row r="134" spans="1:19">
      <c r="A134">
        <f t="shared" si="40"/>
        <v>30</v>
      </c>
      <c r="C134">
        <f t="shared" si="39"/>
        <v>0.37999396148377301</v>
      </c>
      <c r="D134">
        <f t="shared" si="39"/>
        <v>0.13603800056708112</v>
      </c>
      <c r="E134">
        <f t="shared" si="39"/>
        <v>0.25857241894071087</v>
      </c>
      <c r="F134">
        <f t="shared" si="39"/>
        <v>0</v>
      </c>
      <c r="G134">
        <f t="shared" si="39"/>
        <v>0.22138554022565901</v>
      </c>
      <c r="H134">
        <f t="shared" si="39"/>
        <v>0.16344810275470673</v>
      </c>
      <c r="I134">
        <f t="shared" si="39"/>
        <v>0.32932416405222992</v>
      </c>
      <c r="J134">
        <f t="shared" si="39"/>
        <v>0.20037521204511674</v>
      </c>
      <c r="L134">
        <f t="shared" si="39"/>
        <v>0</v>
      </c>
      <c r="M134">
        <f t="shared" si="39"/>
        <v>0</v>
      </c>
      <c r="N134">
        <f t="shared" si="39"/>
        <v>0</v>
      </c>
      <c r="O134">
        <f t="shared" si="39"/>
        <v>0</v>
      </c>
      <c r="Q134">
        <f t="shared" si="20"/>
        <v>1.6891374000692776</v>
      </c>
      <c r="R134">
        <f t="shared" si="41"/>
        <v>30</v>
      </c>
      <c r="S134" s="42">
        <f>SUM(Q105:Q134)</f>
        <v>120.57281334499878</v>
      </c>
    </row>
    <row r="150" spans="1:20" ht="12.75" customHeight="1">
      <c r="B150" s="100" t="s">
        <v>29</v>
      </c>
      <c r="C150" s="100"/>
      <c r="D150" s="100"/>
      <c r="E150" s="100"/>
      <c r="F150" s="100"/>
      <c r="G150" s="100" t="str">
        <f>+'[1]Product Input'!A6</f>
        <v>SLED 5w</v>
      </c>
      <c r="H150" s="100"/>
      <c r="I150" s="100"/>
      <c r="J150" s="42">
        <f>+O184</f>
        <v>55.224382675392306</v>
      </c>
    </row>
    <row r="151" spans="1:20">
      <c r="B151" s="41"/>
      <c r="C151" s="41"/>
      <c r="D151" s="41"/>
      <c r="E151" s="41"/>
      <c r="F151" s="41"/>
      <c r="G151" s="41"/>
      <c r="H151" s="41"/>
      <c r="I151" s="41"/>
    </row>
    <row r="152" spans="1:20" ht="26.25" thickBot="1">
      <c r="B152" s="41" t="s">
        <v>30</v>
      </c>
      <c r="C152" s="41"/>
      <c r="D152" s="41"/>
      <c r="E152" s="41"/>
      <c r="F152" s="41"/>
      <c r="G152" s="41"/>
      <c r="H152" s="41"/>
      <c r="I152" s="41"/>
    </row>
    <row r="153" spans="1:20" ht="26.25" thickBot="1">
      <c r="B153" s="43">
        <v>1.04</v>
      </c>
      <c r="C153" s="101" t="s">
        <v>31</v>
      </c>
      <c r="D153" s="101"/>
      <c r="E153" s="101"/>
      <c r="F153" s="101" t="s">
        <v>32</v>
      </c>
      <c r="G153" s="101"/>
      <c r="H153" s="101"/>
      <c r="I153" s="101" t="s">
        <v>33</v>
      </c>
      <c r="J153" s="101"/>
      <c r="L153" s="44" t="s">
        <v>34</v>
      </c>
      <c r="M153" s="44" t="s">
        <v>35</v>
      </c>
      <c r="O153" s="37" t="s">
        <v>36</v>
      </c>
      <c r="P153" s="42" t="s">
        <v>37</v>
      </c>
    </row>
    <row r="154" spans="1:20">
      <c r="C154" t="s">
        <v>38</v>
      </c>
      <c r="D154" t="s">
        <v>39</v>
      </c>
      <c r="E154" t="s">
        <v>40</v>
      </c>
      <c r="F154" t="s">
        <v>41</v>
      </c>
      <c r="G154" t="s">
        <v>39</v>
      </c>
      <c r="H154" t="s">
        <v>40</v>
      </c>
      <c r="I154" t="s">
        <v>39</v>
      </c>
      <c r="J154" t="s">
        <v>40</v>
      </c>
      <c r="L154" s="44" t="s">
        <v>42</v>
      </c>
      <c r="M154" s="44" t="s">
        <v>43</v>
      </c>
    </row>
    <row r="155" spans="1:20">
      <c r="A155">
        <v>1</v>
      </c>
      <c r="C155">
        <f>+'[1]Product Input'!B6</f>
        <v>13.4</v>
      </c>
      <c r="D155">
        <f>+'[1]Product Input'!C6</f>
        <v>8.9</v>
      </c>
      <c r="E155">
        <f>+'[1]Product Input'!D6</f>
        <v>22.3</v>
      </c>
      <c r="F155">
        <f>+'[1]Product Input'!E6</f>
        <v>0</v>
      </c>
      <c r="G155">
        <f>+'[1]Product Input'!F6</f>
        <v>0</v>
      </c>
      <c r="H155">
        <f>+'[1]Product Input'!G6</f>
        <v>0</v>
      </c>
      <c r="I155">
        <f>+'[1]Product Input'!H6</f>
        <v>0</v>
      </c>
      <c r="J155">
        <f>+'[1]Product Input'!I6</f>
        <v>0</v>
      </c>
      <c r="L155">
        <f>+'[1]Product Input'!K6</f>
        <v>0</v>
      </c>
      <c r="M155">
        <f>+'[1]Product Input'!L6</f>
        <v>0</v>
      </c>
      <c r="O155">
        <f>+S254</f>
        <v>0</v>
      </c>
      <c r="P155">
        <v>1</v>
      </c>
      <c r="Q155" s="45"/>
      <c r="R155" s="45"/>
      <c r="S155" s="45"/>
      <c r="T155" s="45"/>
    </row>
    <row r="156" spans="1:20">
      <c r="A156">
        <v>2</v>
      </c>
      <c r="C156">
        <f t="shared" ref="C156:M172" si="42">+C$155</f>
        <v>13.4</v>
      </c>
      <c r="D156">
        <f t="shared" si="42"/>
        <v>8.9</v>
      </c>
      <c r="E156">
        <f t="shared" si="42"/>
        <v>22.3</v>
      </c>
      <c r="F156">
        <f t="shared" si="42"/>
        <v>0</v>
      </c>
      <c r="G156">
        <f t="shared" si="42"/>
        <v>0</v>
      </c>
      <c r="H156">
        <f t="shared" si="42"/>
        <v>0</v>
      </c>
      <c r="I156">
        <f t="shared" si="42"/>
        <v>0</v>
      </c>
      <c r="J156">
        <f t="shared" si="42"/>
        <v>0</v>
      </c>
      <c r="L156">
        <f t="shared" si="42"/>
        <v>0</v>
      </c>
      <c r="M156">
        <f t="shared" si="42"/>
        <v>0</v>
      </c>
      <c r="O156">
        <f t="shared" ref="O156:O184" si="43">+S255</f>
        <v>0</v>
      </c>
      <c r="P156">
        <v>2</v>
      </c>
      <c r="Q156" s="45"/>
      <c r="R156" s="46"/>
      <c r="S156" s="46"/>
      <c r="T156" s="46"/>
    </row>
    <row r="157" spans="1:20">
      <c r="A157">
        <v>3</v>
      </c>
      <c r="C157">
        <f t="shared" si="42"/>
        <v>13.4</v>
      </c>
      <c r="D157">
        <f t="shared" si="42"/>
        <v>8.9</v>
      </c>
      <c r="E157">
        <f t="shared" si="42"/>
        <v>22.3</v>
      </c>
      <c r="F157">
        <f t="shared" si="42"/>
        <v>0</v>
      </c>
      <c r="G157">
        <f t="shared" si="42"/>
        <v>0</v>
      </c>
      <c r="H157">
        <f t="shared" si="42"/>
        <v>0</v>
      </c>
      <c r="I157">
        <f t="shared" si="42"/>
        <v>0</v>
      </c>
      <c r="J157">
        <f t="shared" si="42"/>
        <v>0</v>
      </c>
      <c r="L157">
        <f t="shared" si="42"/>
        <v>0</v>
      </c>
      <c r="M157">
        <f t="shared" si="42"/>
        <v>0</v>
      </c>
      <c r="O157">
        <f t="shared" si="43"/>
        <v>0</v>
      </c>
      <c r="P157">
        <v>3</v>
      </c>
      <c r="Q157" s="45"/>
      <c r="R157" s="45"/>
      <c r="S157" s="45"/>
      <c r="T157" s="45"/>
    </row>
    <row r="158" spans="1:20">
      <c r="A158">
        <v>4</v>
      </c>
      <c r="C158">
        <f t="shared" si="42"/>
        <v>13.4</v>
      </c>
      <c r="D158">
        <f t="shared" si="42"/>
        <v>8.9</v>
      </c>
      <c r="E158">
        <f t="shared" si="42"/>
        <v>22.3</v>
      </c>
      <c r="F158">
        <f t="shared" si="42"/>
        <v>0</v>
      </c>
      <c r="G158">
        <f t="shared" si="42"/>
        <v>0</v>
      </c>
      <c r="H158">
        <f t="shared" si="42"/>
        <v>0</v>
      </c>
      <c r="I158">
        <f t="shared" si="42"/>
        <v>0</v>
      </c>
      <c r="J158">
        <f t="shared" si="42"/>
        <v>0</v>
      </c>
      <c r="L158">
        <f t="shared" si="42"/>
        <v>0</v>
      </c>
      <c r="M158">
        <f t="shared" si="42"/>
        <v>0</v>
      </c>
      <c r="O158">
        <f t="shared" si="43"/>
        <v>12.26259954724965</v>
      </c>
      <c r="P158">
        <v>4</v>
      </c>
      <c r="Q158" s="45"/>
      <c r="R158" s="45"/>
      <c r="S158" s="45"/>
      <c r="T158" s="45"/>
    </row>
    <row r="159" spans="1:20">
      <c r="A159">
        <v>5</v>
      </c>
      <c r="C159">
        <f t="shared" si="42"/>
        <v>13.4</v>
      </c>
      <c r="D159">
        <f t="shared" si="42"/>
        <v>8.9</v>
      </c>
      <c r="E159">
        <f t="shared" si="42"/>
        <v>22.3</v>
      </c>
      <c r="F159">
        <f t="shared" si="42"/>
        <v>0</v>
      </c>
      <c r="G159">
        <f t="shared" si="42"/>
        <v>0</v>
      </c>
      <c r="H159">
        <f t="shared" si="42"/>
        <v>0</v>
      </c>
      <c r="I159">
        <f t="shared" si="42"/>
        <v>0</v>
      </c>
      <c r="J159">
        <f t="shared" si="42"/>
        <v>0</v>
      </c>
      <c r="L159">
        <f t="shared" si="42"/>
        <v>0</v>
      </c>
      <c r="M159">
        <f t="shared" si="42"/>
        <v>0</v>
      </c>
      <c r="O159">
        <f t="shared" si="43"/>
        <v>0</v>
      </c>
      <c r="P159">
        <v>5</v>
      </c>
      <c r="Q159" s="45"/>
      <c r="R159" s="45"/>
      <c r="S159" s="45"/>
      <c r="T159" s="45"/>
    </row>
    <row r="160" spans="1:20">
      <c r="A160">
        <v>6</v>
      </c>
      <c r="C160">
        <f t="shared" si="42"/>
        <v>13.4</v>
      </c>
      <c r="D160">
        <f t="shared" si="42"/>
        <v>8.9</v>
      </c>
      <c r="E160">
        <f t="shared" si="42"/>
        <v>22.3</v>
      </c>
      <c r="F160">
        <f t="shared" si="42"/>
        <v>0</v>
      </c>
      <c r="G160">
        <f t="shared" si="42"/>
        <v>0</v>
      </c>
      <c r="H160">
        <f t="shared" si="42"/>
        <v>0</v>
      </c>
      <c r="I160">
        <f t="shared" si="42"/>
        <v>0</v>
      </c>
      <c r="J160">
        <f t="shared" si="42"/>
        <v>0</v>
      </c>
      <c r="L160">
        <f t="shared" si="42"/>
        <v>0</v>
      </c>
      <c r="M160">
        <f t="shared" si="42"/>
        <v>0</v>
      </c>
      <c r="O160">
        <f t="shared" si="43"/>
        <v>17.253555420862966</v>
      </c>
      <c r="P160">
        <v>6</v>
      </c>
    </row>
    <row r="161" spans="1:20">
      <c r="A161">
        <v>7</v>
      </c>
      <c r="C161">
        <f t="shared" si="42"/>
        <v>13.4</v>
      </c>
      <c r="D161">
        <f t="shared" si="42"/>
        <v>8.9</v>
      </c>
      <c r="E161">
        <f t="shared" si="42"/>
        <v>22.3</v>
      </c>
      <c r="F161">
        <f t="shared" si="42"/>
        <v>0</v>
      </c>
      <c r="G161">
        <f t="shared" si="42"/>
        <v>0</v>
      </c>
      <c r="H161">
        <f t="shared" si="42"/>
        <v>0</v>
      </c>
      <c r="I161">
        <f t="shared" si="42"/>
        <v>0</v>
      </c>
      <c r="J161">
        <f t="shared" si="42"/>
        <v>0</v>
      </c>
      <c r="L161">
        <f t="shared" si="42"/>
        <v>0</v>
      </c>
      <c r="M161">
        <f t="shared" si="42"/>
        <v>0</v>
      </c>
      <c r="O161">
        <f t="shared" si="43"/>
        <v>0</v>
      </c>
      <c r="P161">
        <v>7</v>
      </c>
    </row>
    <row r="162" spans="1:20">
      <c r="A162">
        <v>8</v>
      </c>
      <c r="C162">
        <f t="shared" si="42"/>
        <v>13.4</v>
      </c>
      <c r="D162">
        <f t="shared" si="42"/>
        <v>8.9</v>
      </c>
      <c r="E162">
        <f t="shared" si="42"/>
        <v>22.3</v>
      </c>
      <c r="F162">
        <f t="shared" si="42"/>
        <v>0</v>
      </c>
      <c r="G162">
        <f t="shared" si="42"/>
        <v>0</v>
      </c>
      <c r="H162">
        <f t="shared" si="42"/>
        <v>0</v>
      </c>
      <c r="I162">
        <f t="shared" si="42"/>
        <v>0</v>
      </c>
      <c r="J162">
        <f t="shared" si="42"/>
        <v>0</v>
      </c>
      <c r="L162">
        <f t="shared" si="42"/>
        <v>0</v>
      </c>
      <c r="M162">
        <f t="shared" si="42"/>
        <v>0</v>
      </c>
      <c r="O162">
        <f t="shared" si="43"/>
        <v>21.9234953964989</v>
      </c>
      <c r="P162">
        <v>8</v>
      </c>
    </row>
    <row r="163" spans="1:20">
      <c r="A163">
        <v>9</v>
      </c>
      <c r="C163">
        <f t="shared" si="42"/>
        <v>13.4</v>
      </c>
      <c r="D163">
        <f t="shared" si="42"/>
        <v>8.9</v>
      </c>
      <c r="E163">
        <f t="shared" si="42"/>
        <v>22.3</v>
      </c>
      <c r="F163">
        <f t="shared" si="42"/>
        <v>0</v>
      </c>
      <c r="G163">
        <f t="shared" si="42"/>
        <v>0</v>
      </c>
      <c r="H163">
        <f t="shared" si="42"/>
        <v>0</v>
      </c>
      <c r="I163">
        <f t="shared" si="42"/>
        <v>0</v>
      </c>
      <c r="J163">
        <f t="shared" si="42"/>
        <v>0</v>
      </c>
      <c r="L163">
        <f t="shared" si="42"/>
        <v>0</v>
      </c>
      <c r="M163">
        <f t="shared" si="42"/>
        <v>0</v>
      </c>
      <c r="O163">
        <f t="shared" si="43"/>
        <v>0</v>
      </c>
      <c r="P163">
        <v>9</v>
      </c>
    </row>
    <row r="164" spans="1:20">
      <c r="A164">
        <v>10</v>
      </c>
      <c r="C164">
        <f t="shared" si="42"/>
        <v>13.4</v>
      </c>
      <c r="D164">
        <f t="shared" si="42"/>
        <v>8.9</v>
      </c>
      <c r="E164">
        <f t="shared" si="42"/>
        <v>22.3</v>
      </c>
      <c r="F164">
        <f t="shared" si="42"/>
        <v>0</v>
      </c>
      <c r="G164">
        <f t="shared" si="42"/>
        <v>0</v>
      </c>
      <c r="H164">
        <f t="shared" si="42"/>
        <v>0</v>
      </c>
      <c r="I164">
        <f t="shared" si="42"/>
        <v>0</v>
      </c>
      <c r="J164">
        <f t="shared" si="42"/>
        <v>0</v>
      </c>
      <c r="L164">
        <f t="shared" si="42"/>
        <v>0</v>
      </c>
      <c r="M164">
        <f t="shared" si="42"/>
        <v>0</v>
      </c>
      <c r="O164">
        <f t="shared" si="43"/>
        <v>26.493668064291001</v>
      </c>
      <c r="P164">
        <v>10</v>
      </c>
    </row>
    <row r="165" spans="1:20">
      <c r="A165">
        <v>11</v>
      </c>
      <c r="C165">
        <f t="shared" si="42"/>
        <v>13.4</v>
      </c>
      <c r="D165">
        <f t="shared" si="42"/>
        <v>8.9</v>
      </c>
      <c r="E165">
        <f t="shared" si="42"/>
        <v>22.3</v>
      </c>
      <c r="F165">
        <f t="shared" si="42"/>
        <v>0</v>
      </c>
      <c r="G165">
        <f t="shared" si="42"/>
        <v>0</v>
      </c>
      <c r="H165">
        <f t="shared" si="42"/>
        <v>0</v>
      </c>
      <c r="I165">
        <f t="shared" si="42"/>
        <v>0</v>
      </c>
      <c r="J165">
        <f t="shared" si="42"/>
        <v>0</v>
      </c>
      <c r="L165">
        <f t="shared" si="42"/>
        <v>0</v>
      </c>
      <c r="M165">
        <f t="shared" si="42"/>
        <v>0</v>
      </c>
      <c r="O165">
        <f t="shared" si="43"/>
        <v>0</v>
      </c>
      <c r="P165">
        <v>11</v>
      </c>
    </row>
    <row r="166" spans="1:20">
      <c r="A166">
        <v>12</v>
      </c>
      <c r="C166">
        <f t="shared" si="42"/>
        <v>13.4</v>
      </c>
      <c r="D166">
        <f t="shared" si="42"/>
        <v>8.9</v>
      </c>
      <c r="E166">
        <f t="shared" si="42"/>
        <v>22.3</v>
      </c>
      <c r="F166">
        <f t="shared" si="42"/>
        <v>0</v>
      </c>
      <c r="G166">
        <f t="shared" si="42"/>
        <v>0</v>
      </c>
      <c r="H166">
        <f t="shared" si="42"/>
        <v>0</v>
      </c>
      <c r="I166">
        <f t="shared" si="42"/>
        <v>0</v>
      </c>
      <c r="J166">
        <f t="shared" si="42"/>
        <v>0</v>
      </c>
      <c r="L166">
        <f t="shared" si="42"/>
        <v>0</v>
      </c>
      <c r="M166">
        <f t="shared" si="42"/>
        <v>0</v>
      </c>
      <c r="O166">
        <f t="shared" si="43"/>
        <v>30.761974734098388</v>
      </c>
      <c r="P166">
        <v>12</v>
      </c>
    </row>
    <row r="167" spans="1:20">
      <c r="A167">
        <v>13</v>
      </c>
      <c r="C167">
        <f t="shared" si="42"/>
        <v>13.4</v>
      </c>
      <c r="D167">
        <f t="shared" si="42"/>
        <v>8.9</v>
      </c>
      <c r="E167">
        <f t="shared" si="42"/>
        <v>22.3</v>
      </c>
      <c r="F167">
        <f t="shared" si="42"/>
        <v>0</v>
      </c>
      <c r="G167">
        <f t="shared" si="42"/>
        <v>0</v>
      </c>
      <c r="H167">
        <f t="shared" si="42"/>
        <v>0</v>
      </c>
      <c r="I167">
        <f t="shared" si="42"/>
        <v>0</v>
      </c>
      <c r="J167">
        <f t="shared" si="42"/>
        <v>0</v>
      </c>
      <c r="L167">
        <f t="shared" si="42"/>
        <v>0</v>
      </c>
      <c r="M167">
        <f t="shared" si="42"/>
        <v>0</v>
      </c>
      <c r="O167">
        <f t="shared" si="43"/>
        <v>0</v>
      </c>
      <c r="P167">
        <v>13</v>
      </c>
    </row>
    <row r="168" spans="1:20">
      <c r="A168">
        <v>14</v>
      </c>
      <c r="C168">
        <f t="shared" si="42"/>
        <v>13.4</v>
      </c>
      <c r="D168">
        <f t="shared" si="42"/>
        <v>8.9</v>
      </c>
      <c r="E168">
        <f t="shared" si="42"/>
        <v>22.3</v>
      </c>
      <c r="F168">
        <f t="shared" si="42"/>
        <v>0</v>
      </c>
      <c r="G168">
        <f t="shared" si="42"/>
        <v>0</v>
      </c>
      <c r="H168">
        <f t="shared" si="42"/>
        <v>0</v>
      </c>
      <c r="I168">
        <f t="shared" si="42"/>
        <v>0</v>
      </c>
      <c r="J168">
        <f t="shared" si="42"/>
        <v>0</v>
      </c>
      <c r="L168">
        <f t="shared" si="42"/>
        <v>0</v>
      </c>
      <c r="M168">
        <f t="shared" si="42"/>
        <v>0</v>
      </c>
      <c r="O168">
        <f t="shared" si="43"/>
        <v>0</v>
      </c>
      <c r="P168">
        <v>14</v>
      </c>
    </row>
    <row r="169" spans="1:20">
      <c r="A169">
        <v>15</v>
      </c>
      <c r="C169">
        <f t="shared" si="42"/>
        <v>13.4</v>
      </c>
      <c r="D169">
        <f t="shared" si="42"/>
        <v>8.9</v>
      </c>
      <c r="E169">
        <f t="shared" si="42"/>
        <v>22.3</v>
      </c>
      <c r="F169">
        <f t="shared" si="42"/>
        <v>0</v>
      </c>
      <c r="G169">
        <f t="shared" si="42"/>
        <v>0</v>
      </c>
      <c r="H169">
        <f t="shared" si="42"/>
        <v>0</v>
      </c>
      <c r="I169">
        <f t="shared" si="42"/>
        <v>0</v>
      </c>
      <c r="J169">
        <f t="shared" si="42"/>
        <v>0</v>
      </c>
      <c r="L169">
        <f t="shared" si="42"/>
        <v>0</v>
      </c>
      <c r="M169">
        <f t="shared" si="42"/>
        <v>0</v>
      </c>
      <c r="O169">
        <f t="shared" si="43"/>
        <v>0</v>
      </c>
      <c r="P169">
        <v>15</v>
      </c>
    </row>
    <row r="170" spans="1:20">
      <c r="A170">
        <v>16</v>
      </c>
      <c r="C170">
        <f t="shared" si="42"/>
        <v>13.4</v>
      </c>
      <c r="D170">
        <f t="shared" si="42"/>
        <v>8.9</v>
      </c>
      <c r="E170">
        <f t="shared" si="42"/>
        <v>22.3</v>
      </c>
      <c r="F170">
        <f t="shared" si="42"/>
        <v>0</v>
      </c>
      <c r="G170">
        <f t="shared" si="42"/>
        <v>0</v>
      </c>
      <c r="H170">
        <f t="shared" si="42"/>
        <v>0</v>
      </c>
      <c r="I170">
        <f t="shared" si="42"/>
        <v>0</v>
      </c>
      <c r="J170">
        <f t="shared" si="42"/>
        <v>0</v>
      </c>
      <c r="L170">
        <f t="shared" si="42"/>
        <v>0</v>
      </c>
      <c r="M170">
        <f t="shared" si="42"/>
        <v>0</v>
      </c>
      <c r="O170">
        <f t="shared" si="43"/>
        <v>0</v>
      </c>
      <c r="P170">
        <v>16</v>
      </c>
    </row>
    <row r="171" spans="1:20">
      <c r="A171">
        <v>17</v>
      </c>
      <c r="C171">
        <f t="shared" si="42"/>
        <v>13.4</v>
      </c>
      <c r="D171">
        <f t="shared" si="42"/>
        <v>8.9</v>
      </c>
      <c r="E171">
        <f t="shared" si="42"/>
        <v>22.3</v>
      </c>
      <c r="F171">
        <f t="shared" si="42"/>
        <v>0</v>
      </c>
      <c r="G171">
        <f t="shared" si="42"/>
        <v>0</v>
      </c>
      <c r="H171">
        <f t="shared" si="42"/>
        <v>0</v>
      </c>
      <c r="I171">
        <f t="shared" si="42"/>
        <v>0</v>
      </c>
      <c r="J171">
        <f t="shared" si="42"/>
        <v>0</v>
      </c>
      <c r="L171">
        <f t="shared" si="42"/>
        <v>0</v>
      </c>
      <c r="M171">
        <f t="shared" si="42"/>
        <v>0</v>
      </c>
      <c r="O171">
        <f t="shared" si="43"/>
        <v>0</v>
      </c>
      <c r="P171">
        <v>17</v>
      </c>
    </row>
    <row r="172" spans="1:20">
      <c r="A172">
        <v>18</v>
      </c>
      <c r="C172">
        <f t="shared" si="42"/>
        <v>13.4</v>
      </c>
      <c r="D172">
        <f t="shared" si="42"/>
        <v>8.9</v>
      </c>
      <c r="E172">
        <f t="shared" si="42"/>
        <v>22.3</v>
      </c>
      <c r="F172">
        <f t="shared" si="42"/>
        <v>0</v>
      </c>
      <c r="G172">
        <f t="shared" si="42"/>
        <v>0</v>
      </c>
      <c r="H172">
        <f t="shared" si="42"/>
        <v>0</v>
      </c>
      <c r="I172">
        <f t="shared" si="42"/>
        <v>0</v>
      </c>
      <c r="J172">
        <f t="shared" si="42"/>
        <v>0</v>
      </c>
      <c r="L172">
        <f>+L$155</f>
        <v>0</v>
      </c>
      <c r="M172">
        <f>+M$155</f>
        <v>0</v>
      </c>
      <c r="O172">
        <f t="shared" si="43"/>
        <v>41.633605335686561</v>
      </c>
      <c r="P172">
        <v>18</v>
      </c>
    </row>
    <row r="173" spans="1:20">
      <c r="A173">
        <v>19</v>
      </c>
      <c r="C173">
        <f t="shared" ref="C173:M184" si="44">+C$155</f>
        <v>13.4</v>
      </c>
      <c r="D173">
        <f t="shared" si="44"/>
        <v>8.9</v>
      </c>
      <c r="E173">
        <f t="shared" si="44"/>
        <v>22.3</v>
      </c>
      <c r="F173">
        <f t="shared" si="44"/>
        <v>0</v>
      </c>
      <c r="G173">
        <f t="shared" si="44"/>
        <v>0</v>
      </c>
      <c r="H173">
        <f t="shared" si="44"/>
        <v>0</v>
      </c>
      <c r="I173">
        <f t="shared" si="44"/>
        <v>0</v>
      </c>
      <c r="J173">
        <f t="shared" si="44"/>
        <v>0</v>
      </c>
      <c r="L173">
        <f t="shared" si="44"/>
        <v>0</v>
      </c>
      <c r="M173">
        <f t="shared" si="44"/>
        <v>0</v>
      </c>
      <c r="O173">
        <f t="shared" si="43"/>
        <v>43.189491988869349</v>
      </c>
      <c r="P173">
        <v>19</v>
      </c>
    </row>
    <row r="174" spans="1:20">
      <c r="A174">
        <v>20</v>
      </c>
      <c r="C174">
        <f t="shared" si="44"/>
        <v>13.4</v>
      </c>
      <c r="D174">
        <f t="shared" si="44"/>
        <v>8.9</v>
      </c>
      <c r="E174">
        <f t="shared" si="44"/>
        <v>22.3</v>
      </c>
      <c r="F174">
        <f t="shared" si="44"/>
        <v>0</v>
      </c>
      <c r="G174">
        <f t="shared" si="44"/>
        <v>0</v>
      </c>
      <c r="H174">
        <f t="shared" si="44"/>
        <v>0</v>
      </c>
      <c r="I174">
        <f t="shared" si="44"/>
        <v>0</v>
      </c>
      <c r="J174">
        <f t="shared" si="44"/>
        <v>0</v>
      </c>
      <c r="L174">
        <f t="shared" si="44"/>
        <v>0</v>
      </c>
      <c r="M174">
        <f t="shared" si="44"/>
        <v>0</v>
      </c>
      <c r="O174">
        <f t="shared" si="43"/>
        <v>44.678517185924129</v>
      </c>
      <c r="P174">
        <v>20</v>
      </c>
      <c r="S174" s="47"/>
      <c r="T174" s="47"/>
    </row>
    <row r="175" spans="1:20">
      <c r="A175">
        <v>21</v>
      </c>
      <c r="C175">
        <f t="shared" si="44"/>
        <v>13.4</v>
      </c>
      <c r="D175">
        <f t="shared" si="44"/>
        <v>8.9</v>
      </c>
      <c r="E175">
        <f t="shared" si="44"/>
        <v>22.3</v>
      </c>
      <c r="F175">
        <f t="shared" si="44"/>
        <v>0</v>
      </c>
      <c r="G175">
        <f t="shared" si="44"/>
        <v>0</v>
      </c>
      <c r="H175">
        <f t="shared" si="44"/>
        <v>0</v>
      </c>
      <c r="I175">
        <f t="shared" si="44"/>
        <v>0</v>
      </c>
      <c r="J175">
        <f t="shared" si="44"/>
        <v>0</v>
      </c>
      <c r="L175">
        <f t="shared" si="44"/>
        <v>0</v>
      </c>
      <c r="M175">
        <f t="shared" si="44"/>
        <v>0</v>
      </c>
      <c r="O175">
        <f t="shared" si="43"/>
        <v>0</v>
      </c>
      <c r="P175">
        <v>21</v>
      </c>
      <c r="S175" s="48"/>
      <c r="T175" s="48"/>
    </row>
    <row r="176" spans="1:20">
      <c r="A176">
        <v>22</v>
      </c>
      <c r="C176">
        <f t="shared" si="44"/>
        <v>13.4</v>
      </c>
      <c r="D176">
        <f t="shared" si="44"/>
        <v>8.9</v>
      </c>
      <c r="E176">
        <f t="shared" si="44"/>
        <v>22.3</v>
      </c>
      <c r="F176">
        <f t="shared" si="44"/>
        <v>0</v>
      </c>
      <c r="G176">
        <f t="shared" si="44"/>
        <v>0</v>
      </c>
      <c r="H176">
        <f t="shared" si="44"/>
        <v>0</v>
      </c>
      <c r="I176">
        <f t="shared" si="44"/>
        <v>0</v>
      </c>
      <c r="J176">
        <f t="shared" si="44"/>
        <v>0</v>
      </c>
      <c r="L176">
        <f t="shared" si="44"/>
        <v>0</v>
      </c>
      <c r="M176">
        <f t="shared" si="44"/>
        <v>0</v>
      </c>
      <c r="O176">
        <f t="shared" si="43"/>
        <v>0</v>
      </c>
      <c r="P176">
        <v>22</v>
      </c>
      <c r="S176" s="47"/>
      <c r="T176" s="47"/>
    </row>
    <row r="177" spans="1:20">
      <c r="A177">
        <v>23</v>
      </c>
      <c r="C177">
        <f t="shared" si="44"/>
        <v>13.4</v>
      </c>
      <c r="D177">
        <f t="shared" si="44"/>
        <v>8.9</v>
      </c>
      <c r="E177">
        <f t="shared" si="44"/>
        <v>22.3</v>
      </c>
      <c r="F177">
        <f t="shared" si="44"/>
        <v>0</v>
      </c>
      <c r="G177">
        <f t="shared" si="44"/>
        <v>0</v>
      </c>
      <c r="H177">
        <f t="shared" si="44"/>
        <v>0</v>
      </c>
      <c r="I177">
        <f t="shared" si="44"/>
        <v>0</v>
      </c>
      <c r="J177">
        <f t="shared" si="44"/>
        <v>0</v>
      </c>
      <c r="L177">
        <f t="shared" si="44"/>
        <v>0</v>
      </c>
      <c r="M177">
        <f t="shared" si="44"/>
        <v>0</v>
      </c>
      <c r="O177">
        <f t="shared" si="43"/>
        <v>0</v>
      </c>
      <c r="P177">
        <v>23</v>
      </c>
      <c r="S177" s="47"/>
      <c r="T177" s="47"/>
    </row>
    <row r="178" spans="1:20">
      <c r="A178">
        <v>24</v>
      </c>
      <c r="C178">
        <f t="shared" si="44"/>
        <v>13.4</v>
      </c>
      <c r="D178">
        <f t="shared" si="44"/>
        <v>8.9</v>
      </c>
      <c r="E178">
        <f t="shared" si="44"/>
        <v>22.3</v>
      </c>
      <c r="F178">
        <f t="shared" si="44"/>
        <v>0</v>
      </c>
      <c r="G178">
        <f t="shared" si="44"/>
        <v>0</v>
      </c>
      <c r="H178">
        <f t="shared" si="44"/>
        <v>0</v>
      </c>
      <c r="I178">
        <f t="shared" si="44"/>
        <v>0</v>
      </c>
      <c r="J178">
        <f t="shared" si="44"/>
        <v>0</v>
      </c>
      <c r="L178">
        <f t="shared" si="44"/>
        <v>0</v>
      </c>
      <c r="M178">
        <f t="shared" si="44"/>
        <v>0</v>
      </c>
      <c r="O178">
        <f t="shared" si="43"/>
        <v>0</v>
      </c>
      <c r="P178">
        <v>24</v>
      </c>
    </row>
    <row r="179" spans="1:20">
      <c r="A179">
        <v>25</v>
      </c>
      <c r="C179">
        <f t="shared" si="44"/>
        <v>13.4</v>
      </c>
      <c r="D179">
        <f t="shared" si="44"/>
        <v>8.9</v>
      </c>
      <c r="E179">
        <f t="shared" si="44"/>
        <v>22.3</v>
      </c>
      <c r="F179">
        <f t="shared" si="44"/>
        <v>0</v>
      </c>
      <c r="G179">
        <f t="shared" si="44"/>
        <v>0</v>
      </c>
      <c r="H179">
        <f t="shared" si="44"/>
        <v>0</v>
      </c>
      <c r="I179">
        <f t="shared" si="44"/>
        <v>0</v>
      </c>
      <c r="J179">
        <f t="shared" si="44"/>
        <v>0</v>
      </c>
      <c r="L179">
        <f t="shared" si="44"/>
        <v>0</v>
      </c>
      <c r="M179">
        <f t="shared" si="44"/>
        <v>0</v>
      </c>
      <c r="O179">
        <f t="shared" si="43"/>
        <v>50.813352429504285</v>
      </c>
      <c r="P179">
        <v>25</v>
      </c>
    </row>
    <row r="180" spans="1:20">
      <c r="A180">
        <v>26</v>
      </c>
      <c r="C180">
        <f t="shared" si="44"/>
        <v>13.4</v>
      </c>
      <c r="D180">
        <f t="shared" si="44"/>
        <v>8.9</v>
      </c>
      <c r="E180">
        <f t="shared" si="44"/>
        <v>22.3</v>
      </c>
      <c r="F180">
        <f t="shared" si="44"/>
        <v>0</v>
      </c>
      <c r="G180">
        <f t="shared" si="44"/>
        <v>0</v>
      </c>
      <c r="H180">
        <f t="shared" si="44"/>
        <v>0</v>
      </c>
      <c r="I180">
        <f t="shared" si="44"/>
        <v>0</v>
      </c>
      <c r="J180">
        <f t="shared" si="44"/>
        <v>0</v>
      </c>
      <c r="L180">
        <f t="shared" si="44"/>
        <v>0</v>
      </c>
      <c r="M180">
        <f t="shared" si="44"/>
        <v>0</v>
      </c>
      <c r="O180">
        <f t="shared" si="43"/>
        <v>0</v>
      </c>
      <c r="P180">
        <v>26</v>
      </c>
    </row>
    <row r="181" spans="1:20">
      <c r="A181">
        <v>27</v>
      </c>
      <c r="C181">
        <f t="shared" si="44"/>
        <v>13.4</v>
      </c>
      <c r="D181">
        <f t="shared" si="44"/>
        <v>8.9</v>
      </c>
      <c r="E181">
        <f t="shared" si="44"/>
        <v>22.3</v>
      </c>
      <c r="F181">
        <f t="shared" si="44"/>
        <v>0</v>
      </c>
      <c r="G181">
        <f t="shared" si="44"/>
        <v>0</v>
      </c>
      <c r="H181">
        <f t="shared" si="44"/>
        <v>0</v>
      </c>
      <c r="I181">
        <f t="shared" si="44"/>
        <v>0</v>
      </c>
      <c r="J181">
        <f t="shared" si="44"/>
        <v>0</v>
      </c>
      <c r="L181">
        <f t="shared" si="44"/>
        <v>0</v>
      </c>
      <c r="M181">
        <f t="shared" si="44"/>
        <v>0</v>
      </c>
      <c r="O181">
        <f t="shared" si="43"/>
        <v>0</v>
      </c>
      <c r="P181">
        <v>27</v>
      </c>
    </row>
    <row r="182" spans="1:20">
      <c r="A182">
        <v>28</v>
      </c>
      <c r="C182">
        <f t="shared" si="44"/>
        <v>13.4</v>
      </c>
      <c r="D182">
        <f t="shared" si="44"/>
        <v>8.9</v>
      </c>
      <c r="E182">
        <f t="shared" si="44"/>
        <v>22.3</v>
      </c>
      <c r="F182">
        <f t="shared" si="44"/>
        <v>0</v>
      </c>
      <c r="G182">
        <f t="shared" si="44"/>
        <v>0</v>
      </c>
      <c r="H182">
        <f t="shared" si="44"/>
        <v>0</v>
      </c>
      <c r="I182">
        <f t="shared" si="44"/>
        <v>0</v>
      </c>
      <c r="J182">
        <f t="shared" si="44"/>
        <v>0</v>
      </c>
      <c r="L182">
        <f t="shared" si="44"/>
        <v>0</v>
      </c>
      <c r="M182">
        <f t="shared" si="44"/>
        <v>0</v>
      </c>
      <c r="O182">
        <f t="shared" si="43"/>
        <v>0</v>
      </c>
      <c r="P182">
        <v>28</v>
      </c>
    </row>
    <row r="183" spans="1:20">
      <c r="A183">
        <v>29</v>
      </c>
      <c r="C183">
        <f t="shared" si="44"/>
        <v>13.4</v>
      </c>
      <c r="D183">
        <f t="shared" si="44"/>
        <v>8.9</v>
      </c>
      <c r="E183">
        <f t="shared" si="44"/>
        <v>22.3</v>
      </c>
      <c r="F183">
        <f t="shared" si="44"/>
        <v>0</v>
      </c>
      <c r="G183">
        <f t="shared" si="44"/>
        <v>0</v>
      </c>
      <c r="H183">
        <f t="shared" si="44"/>
        <v>0</v>
      </c>
      <c r="I183">
        <f t="shared" si="44"/>
        <v>0</v>
      </c>
      <c r="J183">
        <f t="shared" si="44"/>
        <v>0</v>
      </c>
      <c r="L183">
        <f t="shared" si="44"/>
        <v>0</v>
      </c>
      <c r="M183">
        <f t="shared" si="44"/>
        <v>0</v>
      </c>
      <c r="O183">
        <f t="shared" si="43"/>
        <v>0</v>
      </c>
      <c r="P183">
        <v>29</v>
      </c>
    </row>
    <row r="184" spans="1:20">
      <c r="A184">
        <v>30</v>
      </c>
      <c r="C184">
        <f t="shared" si="44"/>
        <v>13.4</v>
      </c>
      <c r="D184">
        <f t="shared" si="44"/>
        <v>8.9</v>
      </c>
      <c r="E184">
        <f t="shared" si="44"/>
        <v>22.3</v>
      </c>
      <c r="F184">
        <f t="shared" si="44"/>
        <v>0</v>
      </c>
      <c r="G184">
        <f t="shared" si="44"/>
        <v>0</v>
      </c>
      <c r="H184">
        <f t="shared" si="44"/>
        <v>0</v>
      </c>
      <c r="I184">
        <f t="shared" si="44"/>
        <v>0</v>
      </c>
      <c r="J184">
        <f t="shared" si="44"/>
        <v>0</v>
      </c>
      <c r="L184">
        <f t="shared" si="44"/>
        <v>0</v>
      </c>
      <c r="M184">
        <f t="shared" si="44"/>
        <v>0</v>
      </c>
      <c r="O184" s="42">
        <f t="shared" si="43"/>
        <v>55.224382675392306</v>
      </c>
      <c r="P184">
        <v>30</v>
      </c>
    </row>
    <row r="185" spans="1:20">
      <c r="O185" s="44"/>
    </row>
    <row r="186" spans="1:20">
      <c r="O186" s="44" t="s">
        <v>44</v>
      </c>
    </row>
    <row r="187" spans="1:20">
      <c r="A187" t="s">
        <v>45</v>
      </c>
      <c r="L187" t="s">
        <v>46</v>
      </c>
      <c r="M187" t="s">
        <v>47</v>
      </c>
      <c r="N187" t="s">
        <v>48</v>
      </c>
      <c r="O187" s="44" t="s">
        <v>49</v>
      </c>
    </row>
    <row r="188" spans="1:20">
      <c r="A188">
        <v>1</v>
      </c>
      <c r="C188">
        <v>120.8</v>
      </c>
      <c r="D188">
        <v>83.9</v>
      </c>
      <c r="E188">
        <v>45.4</v>
      </c>
      <c r="F188">
        <v>112.9</v>
      </c>
      <c r="G188">
        <v>81.400000000000006</v>
      </c>
      <c r="H188">
        <v>47.5</v>
      </c>
      <c r="I188">
        <v>84.2</v>
      </c>
      <c r="J188">
        <v>42.3</v>
      </c>
      <c r="L188">
        <v>0</v>
      </c>
      <c r="M188">
        <v>0</v>
      </c>
      <c r="N188">
        <v>0</v>
      </c>
      <c r="O188">
        <v>0.76600000000000001</v>
      </c>
    </row>
    <row r="189" spans="1:20">
      <c r="A189">
        <v>2</v>
      </c>
      <c r="C189">
        <v>124.6</v>
      </c>
      <c r="D189">
        <v>84.3</v>
      </c>
      <c r="E189">
        <v>45.2</v>
      </c>
      <c r="F189">
        <v>111.5</v>
      </c>
      <c r="G189">
        <v>79.599999999999994</v>
      </c>
      <c r="H189">
        <v>45.9</v>
      </c>
      <c r="I189">
        <v>81.400000000000006</v>
      </c>
      <c r="J189">
        <v>40.799999999999997</v>
      </c>
      <c r="L189">
        <v>0</v>
      </c>
      <c r="M189">
        <v>0</v>
      </c>
      <c r="N189">
        <v>0</v>
      </c>
      <c r="O189">
        <v>0.78500000000000003</v>
      </c>
    </row>
    <row r="190" spans="1:20">
      <c r="A190">
        <v>3</v>
      </c>
      <c r="C190">
        <v>115.4</v>
      </c>
      <c r="D190">
        <v>86.8</v>
      </c>
      <c r="E190">
        <v>48.9</v>
      </c>
      <c r="F190">
        <v>110.6</v>
      </c>
      <c r="G190">
        <v>83.6</v>
      </c>
      <c r="H190">
        <v>50.1</v>
      </c>
      <c r="I190">
        <v>90.4</v>
      </c>
      <c r="J190">
        <v>44.9</v>
      </c>
      <c r="L190">
        <v>74.650000000000006</v>
      </c>
      <c r="M190">
        <v>5.62</v>
      </c>
      <c r="N190">
        <v>0</v>
      </c>
      <c r="O190">
        <v>0.80400000000000005</v>
      </c>
    </row>
    <row r="191" spans="1:20">
      <c r="A191">
        <v>4</v>
      </c>
      <c r="C191">
        <v>111.9</v>
      </c>
      <c r="D191">
        <v>77.099999999999994</v>
      </c>
      <c r="E191">
        <v>48.9</v>
      </c>
      <c r="F191">
        <v>104.5</v>
      </c>
      <c r="G191">
        <v>79.5</v>
      </c>
      <c r="H191">
        <v>47.6</v>
      </c>
      <c r="I191">
        <v>85.8</v>
      </c>
      <c r="J191">
        <v>43.4</v>
      </c>
      <c r="L191">
        <v>83.57</v>
      </c>
      <c r="M191" s="39">
        <v>5.76</v>
      </c>
      <c r="N191">
        <v>7.1747837890624986</v>
      </c>
      <c r="O191">
        <v>0.82499999999999996</v>
      </c>
    </row>
    <row r="192" spans="1:20">
      <c r="A192">
        <v>5</v>
      </c>
      <c r="C192">
        <v>113.5</v>
      </c>
      <c r="D192">
        <v>77.400000000000006</v>
      </c>
      <c r="E192">
        <v>52.1</v>
      </c>
      <c r="F192">
        <v>107</v>
      </c>
      <c r="G192">
        <v>80.5</v>
      </c>
      <c r="H192">
        <v>48.2</v>
      </c>
      <c r="I192">
        <v>83.5</v>
      </c>
      <c r="J192">
        <v>43.4</v>
      </c>
      <c r="L192">
        <v>71.489999999999995</v>
      </c>
      <c r="M192" s="39">
        <v>5.9</v>
      </c>
      <c r="N192">
        <v>7.3541533837890602</v>
      </c>
      <c r="O192">
        <v>0.84499999999999997</v>
      </c>
    </row>
    <row r="193" spans="1:20">
      <c r="A193">
        <v>6</v>
      </c>
      <c r="C193">
        <v>110.2</v>
      </c>
      <c r="D193">
        <v>77.3</v>
      </c>
      <c r="E193">
        <v>52.7</v>
      </c>
      <c r="F193">
        <v>103.2</v>
      </c>
      <c r="G193">
        <v>81.3</v>
      </c>
      <c r="H193">
        <v>48.5</v>
      </c>
      <c r="I193">
        <v>84.2</v>
      </c>
      <c r="J193">
        <v>43</v>
      </c>
      <c r="L193">
        <v>85.42</v>
      </c>
      <c r="M193" s="39">
        <v>6.05</v>
      </c>
      <c r="N193">
        <v>7.5380072183837861</v>
      </c>
      <c r="O193">
        <v>0.86599999999999999</v>
      </c>
    </row>
    <row r="194" spans="1:20">
      <c r="A194">
        <v>7</v>
      </c>
      <c r="C194">
        <v>112.4</v>
      </c>
      <c r="D194">
        <v>78.900000000000006</v>
      </c>
      <c r="E194">
        <v>53.3</v>
      </c>
      <c r="F194">
        <v>113.1</v>
      </c>
      <c r="G194">
        <v>84.6</v>
      </c>
      <c r="H194">
        <v>51.2</v>
      </c>
      <c r="I194">
        <v>88.5</v>
      </c>
      <c r="J194">
        <v>47.8</v>
      </c>
      <c r="L194">
        <v>81.2</v>
      </c>
      <c r="M194" s="39">
        <v>6.2</v>
      </c>
      <c r="N194">
        <v>7.7264573988433813</v>
      </c>
      <c r="O194">
        <v>0.88800000000000001</v>
      </c>
      <c r="Q194" s="45"/>
      <c r="R194" s="49"/>
      <c r="S194" s="49"/>
      <c r="T194" s="49"/>
    </row>
    <row r="195" spans="1:20">
      <c r="A195">
        <v>8</v>
      </c>
      <c r="C195">
        <v>125.2</v>
      </c>
      <c r="D195">
        <v>86.4</v>
      </c>
      <c r="E195">
        <v>59.9</v>
      </c>
      <c r="F195">
        <v>116.9</v>
      </c>
      <c r="G195">
        <v>91.3</v>
      </c>
      <c r="H195">
        <v>54</v>
      </c>
      <c r="I195">
        <v>92.5</v>
      </c>
      <c r="J195">
        <v>51.9</v>
      </c>
      <c r="L195">
        <v>61.6</v>
      </c>
      <c r="M195" s="39">
        <v>6.36</v>
      </c>
      <c r="N195">
        <v>7.9196188338144653</v>
      </c>
      <c r="O195">
        <v>0.91</v>
      </c>
      <c r="Q195" s="45"/>
      <c r="R195" s="49"/>
      <c r="S195" s="49"/>
      <c r="T195" s="49"/>
    </row>
    <row r="196" spans="1:20">
      <c r="A196">
        <v>9</v>
      </c>
      <c r="C196">
        <v>125.7</v>
      </c>
      <c r="D196">
        <v>92.4</v>
      </c>
      <c r="E196">
        <v>62.8</v>
      </c>
      <c r="F196">
        <v>127.9</v>
      </c>
      <c r="G196">
        <v>96.8</v>
      </c>
      <c r="H196">
        <v>56.7</v>
      </c>
      <c r="I196">
        <v>98.9</v>
      </c>
      <c r="J196">
        <v>54.4</v>
      </c>
      <c r="L196">
        <v>46.63</v>
      </c>
      <c r="M196" s="39">
        <v>6.52</v>
      </c>
      <c r="N196">
        <v>8.1176093046598261</v>
      </c>
      <c r="O196">
        <v>0.93300000000000005</v>
      </c>
      <c r="Q196" s="45"/>
      <c r="R196" s="49"/>
      <c r="S196" s="49"/>
      <c r="T196" s="49"/>
    </row>
    <row r="197" spans="1:20">
      <c r="A197">
        <v>10</v>
      </c>
      <c r="C197">
        <v>127.4</v>
      </c>
      <c r="D197">
        <v>94.7</v>
      </c>
      <c r="E197">
        <v>69.599999999999994</v>
      </c>
      <c r="F197">
        <v>151.6</v>
      </c>
      <c r="G197">
        <v>106.7</v>
      </c>
      <c r="H197">
        <v>62.5</v>
      </c>
      <c r="I197">
        <v>102.8</v>
      </c>
      <c r="J197">
        <v>59.9</v>
      </c>
      <c r="L197">
        <v>23.16</v>
      </c>
      <c r="M197" s="39">
        <v>6.68</v>
      </c>
      <c r="N197">
        <v>8.320549537276321</v>
      </c>
      <c r="O197">
        <v>0.95599999999999996</v>
      </c>
      <c r="Q197" s="45"/>
      <c r="R197" s="49"/>
      <c r="S197" s="49"/>
      <c r="T197" s="49"/>
    </row>
    <row r="198" spans="1:20">
      <c r="A198">
        <v>11</v>
      </c>
      <c r="C198">
        <v>131.69999999999999</v>
      </c>
      <c r="D198">
        <v>97.3</v>
      </c>
      <c r="E198">
        <v>70.900000000000006</v>
      </c>
      <c r="F198">
        <v>152.5</v>
      </c>
      <c r="G198">
        <v>108.1</v>
      </c>
      <c r="H198">
        <v>63.9</v>
      </c>
      <c r="I198">
        <v>104.5</v>
      </c>
      <c r="J198">
        <v>61.4</v>
      </c>
      <c r="L198">
        <v>26.88</v>
      </c>
      <c r="M198" s="39">
        <v>6.85</v>
      </c>
      <c r="N198">
        <v>8.5285632757082297</v>
      </c>
      <c r="O198">
        <v>0.98</v>
      </c>
      <c r="Q198" s="45"/>
      <c r="R198" s="49"/>
      <c r="S198" s="49"/>
      <c r="T198" s="49"/>
    </row>
    <row r="199" spans="1:20">
      <c r="A199">
        <v>12</v>
      </c>
      <c r="C199">
        <v>136</v>
      </c>
      <c r="D199">
        <v>100</v>
      </c>
      <c r="E199">
        <v>72.099999999999994</v>
      </c>
      <c r="F199">
        <v>153.5</v>
      </c>
      <c r="G199">
        <v>109.5</v>
      </c>
      <c r="H199">
        <v>65.3</v>
      </c>
      <c r="I199">
        <v>106.2</v>
      </c>
      <c r="J199">
        <v>62.8</v>
      </c>
      <c r="L199">
        <v>29.94</v>
      </c>
      <c r="M199" s="39">
        <v>7.02</v>
      </c>
      <c r="N199">
        <v>8.7417773576009346</v>
      </c>
      <c r="O199">
        <v>1.0049999999999999</v>
      </c>
      <c r="Q199" s="45"/>
      <c r="R199" s="49"/>
      <c r="S199" s="49"/>
      <c r="T199" s="49"/>
    </row>
    <row r="200" spans="1:20">
      <c r="A200">
        <v>13</v>
      </c>
      <c r="C200">
        <v>140.30000000000001</v>
      </c>
      <c r="D200">
        <v>102.7</v>
      </c>
      <c r="E200">
        <v>73.400000000000006</v>
      </c>
      <c r="F200">
        <v>154.4</v>
      </c>
      <c r="G200">
        <v>110.9</v>
      </c>
      <c r="H200">
        <v>66.8</v>
      </c>
      <c r="I200">
        <v>108</v>
      </c>
      <c r="J200">
        <v>64.3</v>
      </c>
      <c r="L200">
        <v>31.66</v>
      </c>
      <c r="M200" s="39">
        <v>7.19</v>
      </c>
      <c r="N200">
        <v>8.9603217915409576</v>
      </c>
      <c r="Q200" s="45"/>
      <c r="R200" s="49"/>
      <c r="S200" s="49"/>
      <c r="T200" s="49"/>
    </row>
    <row r="201" spans="1:20">
      <c r="A201">
        <v>14</v>
      </c>
      <c r="C201">
        <v>144.6</v>
      </c>
      <c r="D201">
        <v>105.4</v>
      </c>
      <c r="E201">
        <v>74.599999999999994</v>
      </c>
      <c r="F201">
        <v>155.30000000000001</v>
      </c>
      <c r="G201">
        <v>112.3</v>
      </c>
      <c r="H201">
        <v>68.2</v>
      </c>
      <c r="I201">
        <v>109.7</v>
      </c>
      <c r="J201">
        <v>65.7</v>
      </c>
      <c r="L201">
        <v>32.409999999999997</v>
      </c>
      <c r="M201" s="39">
        <v>7.37</v>
      </c>
      <c r="N201">
        <v>9.1843298363294803</v>
      </c>
      <c r="Q201" s="45"/>
      <c r="R201" s="49"/>
      <c r="S201" s="49"/>
      <c r="T201" s="49"/>
    </row>
    <row r="202" spans="1:20">
      <c r="A202">
        <v>15</v>
      </c>
      <c r="C202">
        <v>148.9</v>
      </c>
      <c r="D202">
        <v>108.1</v>
      </c>
      <c r="E202">
        <v>75.900000000000006</v>
      </c>
      <c r="F202">
        <v>156.30000000000001</v>
      </c>
      <c r="G202">
        <v>113.6</v>
      </c>
      <c r="H202">
        <v>69.599999999999994</v>
      </c>
      <c r="I202">
        <v>111.4</v>
      </c>
      <c r="J202">
        <v>67.2</v>
      </c>
      <c r="L202">
        <v>31.85</v>
      </c>
      <c r="M202" s="39">
        <v>7.56</v>
      </c>
      <c r="N202">
        <v>9.4139380822377188</v>
      </c>
      <c r="Q202" s="45"/>
      <c r="R202" s="49"/>
      <c r="S202" s="49"/>
      <c r="T202" s="49"/>
    </row>
    <row r="203" spans="1:20">
      <c r="A203">
        <v>16</v>
      </c>
      <c r="C203">
        <v>152.4</v>
      </c>
      <c r="D203">
        <v>110.4</v>
      </c>
      <c r="E203">
        <v>78</v>
      </c>
      <c r="F203">
        <v>157.1</v>
      </c>
      <c r="G203">
        <v>116.5</v>
      </c>
      <c r="H203">
        <v>71.5</v>
      </c>
      <c r="I203">
        <v>114.7</v>
      </c>
      <c r="J203">
        <v>69.099999999999994</v>
      </c>
      <c r="L203">
        <v>38.270000000000003</v>
      </c>
      <c r="M203" s="39">
        <v>7.74</v>
      </c>
      <c r="N203">
        <v>9.64928653429366</v>
      </c>
      <c r="Q203" s="45"/>
      <c r="R203" s="49"/>
      <c r="S203" s="49"/>
      <c r="T203" s="49"/>
    </row>
    <row r="204" spans="1:20">
      <c r="C204">
        <v>155.80000000000001</v>
      </c>
      <c r="D204">
        <v>112.7</v>
      </c>
      <c r="E204">
        <v>80</v>
      </c>
      <c r="F204">
        <v>157.9</v>
      </c>
      <c r="G204">
        <v>119.4</v>
      </c>
      <c r="H204">
        <v>73.400000000000006</v>
      </c>
      <c r="I204">
        <v>117.9</v>
      </c>
      <c r="J204">
        <v>71</v>
      </c>
      <c r="L204">
        <v>41.97</v>
      </c>
      <c r="M204" s="39">
        <v>7.94</v>
      </c>
      <c r="N204">
        <v>9.8905186976510002</v>
      </c>
      <c r="Q204" s="45"/>
      <c r="R204" s="49"/>
      <c r="S204" s="49"/>
      <c r="T204" s="49"/>
    </row>
    <row r="205" spans="1:20">
      <c r="A205">
        <v>18</v>
      </c>
      <c r="C205">
        <v>159.30000000000001</v>
      </c>
      <c r="D205">
        <v>115</v>
      </c>
      <c r="E205">
        <v>82.1</v>
      </c>
      <c r="F205">
        <v>158.69999999999999</v>
      </c>
      <c r="G205">
        <v>122.4</v>
      </c>
      <c r="H205">
        <v>75.3</v>
      </c>
      <c r="I205">
        <v>121.1</v>
      </c>
      <c r="J205">
        <v>72.900000000000006</v>
      </c>
      <c r="L205">
        <v>44.22</v>
      </c>
      <c r="M205" s="39">
        <v>8.14</v>
      </c>
      <c r="N205">
        <v>10.137781665092277</v>
      </c>
      <c r="Q205" s="45"/>
      <c r="R205" s="49"/>
      <c r="S205" s="49"/>
      <c r="T205" s="49"/>
    </row>
    <row r="206" spans="1:20">
      <c r="A206">
        <v>19</v>
      </c>
      <c r="C206">
        <v>162.69999999999999</v>
      </c>
      <c r="D206">
        <v>117.3</v>
      </c>
      <c r="E206">
        <v>84.2</v>
      </c>
      <c r="F206">
        <v>159.5</v>
      </c>
      <c r="G206">
        <v>125.3</v>
      </c>
      <c r="H206">
        <v>77.2</v>
      </c>
      <c r="I206">
        <v>124.3</v>
      </c>
      <c r="J206">
        <v>74.8</v>
      </c>
      <c r="L206">
        <v>44.56</v>
      </c>
      <c r="M206" s="39">
        <v>8.34</v>
      </c>
      <c r="N206">
        <v>10.391226206719583</v>
      </c>
      <c r="Q206" s="45"/>
      <c r="R206" s="49"/>
      <c r="S206" s="49"/>
      <c r="T206" s="49"/>
    </row>
    <row r="207" spans="1:20">
      <c r="A207">
        <f>+A206+1</f>
        <v>20</v>
      </c>
      <c r="C207">
        <v>166.1</v>
      </c>
      <c r="D207">
        <v>119.7</v>
      </c>
      <c r="E207">
        <v>86.3</v>
      </c>
      <c r="F207">
        <v>160.30000000000001</v>
      </c>
      <c r="G207">
        <v>128.19999999999999</v>
      </c>
      <c r="H207">
        <v>79.099999999999994</v>
      </c>
      <c r="I207">
        <v>127.5</v>
      </c>
      <c r="J207">
        <v>76.7</v>
      </c>
      <c r="L207">
        <v>42.02</v>
      </c>
      <c r="M207" s="39">
        <v>8.5500000000000007</v>
      </c>
      <c r="N207">
        <v>10.651006861887572</v>
      </c>
      <c r="Q207" s="45"/>
      <c r="R207" s="49"/>
      <c r="S207" s="49"/>
      <c r="T207" s="49"/>
    </row>
    <row r="208" spans="1:20">
      <c r="A208">
        <f t="shared" ref="A208:A217" si="45">+A207+1</f>
        <v>21</v>
      </c>
      <c r="C208">
        <v>166.1</v>
      </c>
      <c r="D208">
        <v>119.7</v>
      </c>
      <c r="E208">
        <v>86.3</v>
      </c>
      <c r="F208">
        <v>160.30000000000001</v>
      </c>
      <c r="G208">
        <v>128.19999999999999</v>
      </c>
      <c r="H208">
        <v>79.099999999999994</v>
      </c>
      <c r="I208">
        <v>127.5</v>
      </c>
      <c r="J208">
        <v>76.7</v>
      </c>
      <c r="L208">
        <v>42.02</v>
      </c>
      <c r="M208" s="39">
        <v>8.5500000000000007</v>
      </c>
      <c r="N208">
        <v>10.651006861887572</v>
      </c>
      <c r="Q208" s="45"/>
      <c r="R208" s="49"/>
      <c r="S208" s="49"/>
      <c r="T208" s="49"/>
    </row>
    <row r="209" spans="1:20">
      <c r="A209">
        <f t="shared" si="45"/>
        <v>22</v>
      </c>
      <c r="C209">
        <v>166.1</v>
      </c>
      <c r="D209">
        <v>119.7</v>
      </c>
      <c r="E209">
        <v>86.3</v>
      </c>
      <c r="F209">
        <v>160.30000000000001</v>
      </c>
      <c r="G209">
        <v>128.19999999999999</v>
      </c>
      <c r="H209">
        <v>79.099999999999994</v>
      </c>
      <c r="I209">
        <v>127.5</v>
      </c>
      <c r="J209">
        <v>76.7</v>
      </c>
      <c r="L209">
        <v>42.02</v>
      </c>
      <c r="M209" s="39">
        <v>8.5500000000000007</v>
      </c>
      <c r="N209">
        <v>10.651006861887572</v>
      </c>
      <c r="Q209" s="45"/>
      <c r="R209" s="49"/>
      <c r="S209" s="49"/>
      <c r="T209" s="49"/>
    </row>
    <row r="210" spans="1:20">
      <c r="A210">
        <f t="shared" si="45"/>
        <v>23</v>
      </c>
      <c r="C210">
        <v>166.1</v>
      </c>
      <c r="D210">
        <v>119.7</v>
      </c>
      <c r="E210">
        <v>86.3</v>
      </c>
      <c r="F210">
        <v>160.30000000000001</v>
      </c>
      <c r="G210">
        <v>128.19999999999999</v>
      </c>
      <c r="H210">
        <v>79.099999999999994</v>
      </c>
      <c r="I210">
        <v>127.5</v>
      </c>
      <c r="J210">
        <v>76.7</v>
      </c>
      <c r="L210">
        <v>42.02</v>
      </c>
      <c r="M210" s="39">
        <v>8.5500000000000007</v>
      </c>
      <c r="N210">
        <v>10.651006861887572</v>
      </c>
      <c r="Q210" s="45"/>
      <c r="R210" s="49"/>
      <c r="S210" s="49"/>
      <c r="T210" s="49"/>
    </row>
    <row r="211" spans="1:20">
      <c r="A211">
        <f t="shared" si="45"/>
        <v>24</v>
      </c>
      <c r="C211">
        <v>166.1</v>
      </c>
      <c r="D211">
        <v>119.7</v>
      </c>
      <c r="E211">
        <v>86.3</v>
      </c>
      <c r="F211">
        <v>160.30000000000001</v>
      </c>
      <c r="G211">
        <v>128.19999999999999</v>
      </c>
      <c r="H211">
        <v>79.099999999999994</v>
      </c>
      <c r="I211">
        <v>127.5</v>
      </c>
      <c r="J211">
        <v>76.7</v>
      </c>
      <c r="L211">
        <v>42.02</v>
      </c>
      <c r="M211" s="39">
        <v>8.5500000000000007</v>
      </c>
      <c r="N211">
        <v>10.651006861887572</v>
      </c>
      <c r="Q211" s="45"/>
      <c r="R211" s="49"/>
      <c r="S211" s="49"/>
      <c r="T211" s="49"/>
    </row>
    <row r="212" spans="1:20">
      <c r="A212">
        <f t="shared" si="45"/>
        <v>25</v>
      </c>
      <c r="C212">
        <v>166.1</v>
      </c>
      <c r="D212">
        <v>119.7</v>
      </c>
      <c r="E212">
        <v>86.3</v>
      </c>
      <c r="F212">
        <v>160.30000000000001</v>
      </c>
      <c r="G212">
        <v>128.19999999999999</v>
      </c>
      <c r="H212">
        <v>79.099999999999994</v>
      </c>
      <c r="I212">
        <v>127.5</v>
      </c>
      <c r="J212">
        <v>76.7</v>
      </c>
      <c r="L212">
        <v>42.02</v>
      </c>
      <c r="M212" s="39">
        <v>8.5500000000000007</v>
      </c>
      <c r="N212">
        <v>10.651006861887572</v>
      </c>
      <c r="Q212" s="45"/>
      <c r="R212" s="49"/>
      <c r="S212" s="49"/>
      <c r="T212" s="49"/>
    </row>
    <row r="213" spans="1:20">
      <c r="A213">
        <f t="shared" si="45"/>
        <v>26</v>
      </c>
      <c r="C213">
        <v>166.1</v>
      </c>
      <c r="D213">
        <v>119.7</v>
      </c>
      <c r="E213">
        <v>86.3</v>
      </c>
      <c r="F213">
        <v>160.30000000000001</v>
      </c>
      <c r="G213">
        <v>128.19999999999999</v>
      </c>
      <c r="H213">
        <v>79.099999999999994</v>
      </c>
      <c r="I213">
        <v>127.5</v>
      </c>
      <c r="J213">
        <v>76.7</v>
      </c>
      <c r="L213">
        <v>42.02</v>
      </c>
      <c r="M213" s="39">
        <v>8.5500000000000007</v>
      </c>
      <c r="N213">
        <v>10.651006861887572</v>
      </c>
      <c r="Q213" s="45"/>
      <c r="R213" s="49"/>
      <c r="S213" s="49"/>
      <c r="T213" s="49"/>
    </row>
    <row r="214" spans="1:20">
      <c r="A214">
        <f t="shared" si="45"/>
        <v>27</v>
      </c>
      <c r="C214">
        <v>166.1</v>
      </c>
      <c r="D214">
        <v>119.7</v>
      </c>
      <c r="E214">
        <v>86.3</v>
      </c>
      <c r="F214">
        <v>160.30000000000001</v>
      </c>
      <c r="G214">
        <v>128.19999999999999</v>
      </c>
      <c r="H214">
        <v>79.099999999999994</v>
      </c>
      <c r="I214">
        <v>127.5</v>
      </c>
      <c r="J214">
        <v>76.7</v>
      </c>
      <c r="L214">
        <v>42.02</v>
      </c>
      <c r="M214" s="39">
        <v>8.5500000000000007</v>
      </c>
      <c r="N214">
        <v>10.651006861887572</v>
      </c>
      <c r="Q214" s="45"/>
      <c r="R214" s="45"/>
      <c r="S214" s="45"/>
      <c r="T214" s="45"/>
    </row>
    <row r="215" spans="1:20">
      <c r="A215">
        <f t="shared" si="45"/>
        <v>28</v>
      </c>
      <c r="C215">
        <v>166.1</v>
      </c>
      <c r="D215">
        <v>119.7</v>
      </c>
      <c r="E215">
        <v>86.3</v>
      </c>
      <c r="F215">
        <v>160.30000000000001</v>
      </c>
      <c r="G215">
        <v>128.19999999999999</v>
      </c>
      <c r="H215">
        <v>79.099999999999994</v>
      </c>
      <c r="I215">
        <v>127.5</v>
      </c>
      <c r="J215">
        <v>76.7</v>
      </c>
      <c r="L215">
        <v>42.02</v>
      </c>
      <c r="M215" s="39">
        <v>8.5500000000000007</v>
      </c>
      <c r="N215">
        <v>10.651006861887572</v>
      </c>
    </row>
    <row r="216" spans="1:20">
      <c r="A216">
        <f t="shared" si="45"/>
        <v>29</v>
      </c>
      <c r="C216">
        <v>166.1</v>
      </c>
      <c r="D216">
        <v>119.7</v>
      </c>
      <c r="E216">
        <v>86.3</v>
      </c>
      <c r="F216">
        <v>160.30000000000001</v>
      </c>
      <c r="G216">
        <v>128.19999999999999</v>
      </c>
      <c r="H216">
        <v>79.099999999999994</v>
      </c>
      <c r="I216">
        <v>127.5</v>
      </c>
      <c r="J216">
        <v>76.7</v>
      </c>
      <c r="L216">
        <v>42.02</v>
      </c>
      <c r="M216" s="39">
        <v>8.5500000000000007</v>
      </c>
      <c r="N216">
        <v>10.651006861887572</v>
      </c>
    </row>
    <row r="217" spans="1:20">
      <c r="A217">
        <f t="shared" si="45"/>
        <v>30</v>
      </c>
      <c r="C217">
        <v>166.1</v>
      </c>
      <c r="D217">
        <v>119.7</v>
      </c>
      <c r="E217">
        <v>86.3</v>
      </c>
      <c r="F217">
        <v>160.30000000000001</v>
      </c>
      <c r="G217">
        <v>128.19999999999999</v>
      </c>
      <c r="H217">
        <v>79.099999999999994</v>
      </c>
      <c r="I217">
        <v>127.5</v>
      </c>
      <c r="J217">
        <v>76.7</v>
      </c>
      <c r="L217">
        <v>42.02</v>
      </c>
      <c r="M217" s="39">
        <v>8.5500000000000007</v>
      </c>
      <c r="N217">
        <v>10.651006861887572</v>
      </c>
    </row>
    <row r="220" spans="1:20">
      <c r="A220" t="s">
        <v>50</v>
      </c>
    </row>
    <row r="221" spans="1:20">
      <c r="A221">
        <v>1</v>
      </c>
      <c r="C221">
        <f t="shared" ref="C221:J236" si="46">+C155*C188/1000</f>
        <v>1.6187199999999999</v>
      </c>
      <c r="D221">
        <f t="shared" si="46"/>
        <v>0.74670999999999998</v>
      </c>
      <c r="E221">
        <f t="shared" si="46"/>
        <v>1.0124199999999999</v>
      </c>
      <c r="F221">
        <f t="shared" si="46"/>
        <v>0</v>
      </c>
      <c r="G221">
        <f t="shared" si="46"/>
        <v>0</v>
      </c>
      <c r="H221">
        <f t="shared" si="46"/>
        <v>0</v>
      </c>
      <c r="I221">
        <f t="shared" si="46"/>
        <v>0</v>
      </c>
      <c r="J221">
        <f t="shared" si="46"/>
        <v>0</v>
      </c>
      <c r="L221">
        <f t="shared" ref="L221:L232" si="47">+L188*L155</f>
        <v>0</v>
      </c>
      <c r="M221">
        <f t="shared" ref="M221:M232" si="48">+M188*L155</f>
        <v>0</v>
      </c>
      <c r="N221">
        <f t="shared" ref="N221:N232" si="49">+N188*L155</f>
        <v>0</v>
      </c>
      <c r="O221" s="39">
        <f t="shared" ref="O221:O232" si="50">+O188*M155/1000</f>
        <v>0</v>
      </c>
    </row>
    <row r="222" spans="1:20">
      <c r="A222">
        <v>2</v>
      </c>
      <c r="C222">
        <f t="shared" si="46"/>
        <v>1.6696399999999998</v>
      </c>
      <c r="D222">
        <f t="shared" si="46"/>
        <v>0.75026999999999999</v>
      </c>
      <c r="E222">
        <f t="shared" si="46"/>
        <v>1.0079600000000002</v>
      </c>
      <c r="F222">
        <f t="shared" si="46"/>
        <v>0</v>
      </c>
      <c r="G222">
        <f t="shared" si="46"/>
        <v>0</v>
      </c>
      <c r="H222">
        <f t="shared" si="46"/>
        <v>0</v>
      </c>
      <c r="I222">
        <f t="shared" si="46"/>
        <v>0</v>
      </c>
      <c r="J222">
        <f t="shared" si="46"/>
        <v>0</v>
      </c>
      <c r="L222">
        <f t="shared" si="47"/>
        <v>0</v>
      </c>
      <c r="M222" s="40">
        <f t="shared" si="48"/>
        <v>0</v>
      </c>
      <c r="N222" s="40">
        <f t="shared" si="49"/>
        <v>0</v>
      </c>
      <c r="O222" s="39">
        <f t="shared" si="50"/>
        <v>0</v>
      </c>
    </row>
    <row r="223" spans="1:20">
      <c r="A223">
        <v>3</v>
      </c>
      <c r="C223">
        <f t="shared" si="46"/>
        <v>1.5463600000000002</v>
      </c>
      <c r="D223">
        <f t="shared" si="46"/>
        <v>0.77251999999999998</v>
      </c>
      <c r="E223">
        <f t="shared" si="46"/>
        <v>1.0904700000000001</v>
      </c>
      <c r="F223">
        <f t="shared" si="46"/>
        <v>0</v>
      </c>
      <c r="G223">
        <f t="shared" si="46"/>
        <v>0</v>
      </c>
      <c r="H223">
        <f t="shared" si="46"/>
        <v>0</v>
      </c>
      <c r="I223">
        <f t="shared" si="46"/>
        <v>0</v>
      </c>
      <c r="J223">
        <f t="shared" si="46"/>
        <v>0</v>
      </c>
      <c r="L223">
        <f t="shared" si="47"/>
        <v>0</v>
      </c>
      <c r="M223" s="40">
        <f t="shared" si="48"/>
        <v>0</v>
      </c>
      <c r="N223" s="40">
        <f t="shared" si="49"/>
        <v>0</v>
      </c>
      <c r="O223" s="39">
        <f t="shared" si="50"/>
        <v>0</v>
      </c>
    </row>
    <row r="224" spans="1:20">
      <c r="A224">
        <v>4</v>
      </c>
      <c r="C224">
        <f t="shared" si="46"/>
        <v>1.49946</v>
      </c>
      <c r="D224">
        <f t="shared" si="46"/>
        <v>0.68618999999999997</v>
      </c>
      <c r="E224">
        <f t="shared" si="46"/>
        <v>1.0904700000000001</v>
      </c>
      <c r="F224">
        <f t="shared" si="46"/>
        <v>0</v>
      </c>
      <c r="G224">
        <f t="shared" si="46"/>
        <v>0</v>
      </c>
      <c r="H224">
        <f t="shared" si="46"/>
        <v>0</v>
      </c>
      <c r="I224">
        <f t="shared" si="46"/>
        <v>0</v>
      </c>
      <c r="J224">
        <f t="shared" si="46"/>
        <v>0</v>
      </c>
      <c r="L224">
        <f t="shared" si="47"/>
        <v>0</v>
      </c>
      <c r="M224" s="40">
        <f t="shared" si="48"/>
        <v>0</v>
      </c>
      <c r="N224" s="40">
        <f t="shared" si="49"/>
        <v>0</v>
      </c>
      <c r="O224" s="39">
        <f t="shared" si="50"/>
        <v>0</v>
      </c>
    </row>
    <row r="225" spans="1:15">
      <c r="A225">
        <v>5</v>
      </c>
      <c r="C225">
        <f t="shared" si="46"/>
        <v>1.5209000000000001</v>
      </c>
      <c r="D225">
        <f t="shared" si="46"/>
        <v>0.68886000000000014</v>
      </c>
      <c r="E225">
        <f t="shared" si="46"/>
        <v>1.1618300000000001</v>
      </c>
      <c r="F225">
        <f t="shared" si="46"/>
        <v>0</v>
      </c>
      <c r="G225">
        <f t="shared" si="46"/>
        <v>0</v>
      </c>
      <c r="H225">
        <f t="shared" si="46"/>
        <v>0</v>
      </c>
      <c r="I225">
        <f t="shared" si="46"/>
        <v>0</v>
      </c>
      <c r="J225">
        <f t="shared" si="46"/>
        <v>0</v>
      </c>
      <c r="L225">
        <f t="shared" si="47"/>
        <v>0</v>
      </c>
      <c r="M225" s="40">
        <f t="shared" si="48"/>
        <v>0</v>
      </c>
      <c r="N225" s="40">
        <f t="shared" si="49"/>
        <v>0</v>
      </c>
      <c r="O225" s="39">
        <f t="shared" si="50"/>
        <v>0</v>
      </c>
    </row>
    <row r="226" spans="1:15">
      <c r="A226">
        <v>6</v>
      </c>
      <c r="C226">
        <f t="shared" si="46"/>
        <v>1.47668</v>
      </c>
      <c r="D226">
        <f t="shared" si="46"/>
        <v>0.68797000000000008</v>
      </c>
      <c r="E226">
        <f t="shared" si="46"/>
        <v>1.1752100000000001</v>
      </c>
      <c r="F226">
        <f t="shared" si="46"/>
        <v>0</v>
      </c>
      <c r="G226">
        <f t="shared" si="46"/>
        <v>0</v>
      </c>
      <c r="H226">
        <f t="shared" si="46"/>
        <v>0</v>
      </c>
      <c r="I226">
        <f t="shared" si="46"/>
        <v>0</v>
      </c>
      <c r="J226">
        <f t="shared" si="46"/>
        <v>0</v>
      </c>
      <c r="L226">
        <f t="shared" si="47"/>
        <v>0</v>
      </c>
      <c r="M226" s="40">
        <f t="shared" si="48"/>
        <v>0</v>
      </c>
      <c r="N226" s="40">
        <f t="shared" si="49"/>
        <v>0</v>
      </c>
      <c r="O226" s="39">
        <f t="shared" si="50"/>
        <v>0</v>
      </c>
    </row>
    <row r="227" spans="1:15">
      <c r="A227">
        <v>7</v>
      </c>
      <c r="C227">
        <f t="shared" si="46"/>
        <v>1.5061600000000002</v>
      </c>
      <c r="D227">
        <f t="shared" si="46"/>
        <v>0.70221</v>
      </c>
      <c r="E227">
        <f t="shared" si="46"/>
        <v>1.1885899999999998</v>
      </c>
      <c r="F227">
        <f t="shared" si="46"/>
        <v>0</v>
      </c>
      <c r="G227">
        <f t="shared" si="46"/>
        <v>0</v>
      </c>
      <c r="H227">
        <f t="shared" si="46"/>
        <v>0</v>
      </c>
      <c r="I227">
        <f t="shared" si="46"/>
        <v>0</v>
      </c>
      <c r="J227">
        <f t="shared" si="46"/>
        <v>0</v>
      </c>
      <c r="L227">
        <f t="shared" si="47"/>
        <v>0</v>
      </c>
      <c r="M227" s="40">
        <f t="shared" si="48"/>
        <v>0</v>
      </c>
      <c r="N227" s="40">
        <f t="shared" si="49"/>
        <v>0</v>
      </c>
      <c r="O227" s="39">
        <f t="shared" si="50"/>
        <v>0</v>
      </c>
    </row>
    <row r="228" spans="1:15">
      <c r="A228">
        <v>8</v>
      </c>
      <c r="C228">
        <f t="shared" si="46"/>
        <v>1.6776800000000001</v>
      </c>
      <c r="D228">
        <f t="shared" si="46"/>
        <v>0.76896000000000009</v>
      </c>
      <c r="E228">
        <f t="shared" si="46"/>
        <v>1.3357699999999999</v>
      </c>
      <c r="F228">
        <f t="shared" si="46"/>
        <v>0</v>
      </c>
      <c r="G228">
        <f t="shared" si="46"/>
        <v>0</v>
      </c>
      <c r="H228">
        <f t="shared" si="46"/>
        <v>0</v>
      </c>
      <c r="I228">
        <f t="shared" si="46"/>
        <v>0</v>
      </c>
      <c r="J228">
        <f t="shared" si="46"/>
        <v>0</v>
      </c>
      <c r="L228">
        <f t="shared" si="47"/>
        <v>0</v>
      </c>
      <c r="M228" s="40">
        <f t="shared" si="48"/>
        <v>0</v>
      </c>
      <c r="N228" s="40">
        <f t="shared" si="49"/>
        <v>0</v>
      </c>
      <c r="O228" s="39">
        <f t="shared" si="50"/>
        <v>0</v>
      </c>
    </row>
    <row r="229" spans="1:15">
      <c r="A229">
        <v>9</v>
      </c>
      <c r="C229">
        <f t="shared" si="46"/>
        <v>1.6843800000000002</v>
      </c>
      <c r="D229">
        <f t="shared" si="46"/>
        <v>0.82236000000000009</v>
      </c>
      <c r="E229">
        <f t="shared" si="46"/>
        <v>1.4004400000000001</v>
      </c>
      <c r="F229">
        <f t="shared" si="46"/>
        <v>0</v>
      </c>
      <c r="G229">
        <f t="shared" si="46"/>
        <v>0</v>
      </c>
      <c r="H229">
        <f t="shared" si="46"/>
        <v>0</v>
      </c>
      <c r="I229">
        <f t="shared" si="46"/>
        <v>0</v>
      </c>
      <c r="J229">
        <f t="shared" si="46"/>
        <v>0</v>
      </c>
      <c r="L229">
        <f t="shared" si="47"/>
        <v>0</v>
      </c>
      <c r="M229" s="40">
        <f t="shared" si="48"/>
        <v>0</v>
      </c>
      <c r="N229" s="40">
        <f t="shared" si="49"/>
        <v>0</v>
      </c>
      <c r="O229" s="39">
        <f t="shared" si="50"/>
        <v>0</v>
      </c>
    </row>
    <row r="230" spans="1:15">
      <c r="A230">
        <v>10</v>
      </c>
      <c r="C230">
        <f t="shared" si="46"/>
        <v>1.70716</v>
      </c>
      <c r="D230">
        <f t="shared" si="46"/>
        <v>0.84283000000000008</v>
      </c>
      <c r="E230">
        <f t="shared" si="46"/>
        <v>1.5520799999999999</v>
      </c>
      <c r="F230">
        <f t="shared" si="46"/>
        <v>0</v>
      </c>
      <c r="G230">
        <f t="shared" si="46"/>
        <v>0</v>
      </c>
      <c r="H230">
        <f t="shared" si="46"/>
        <v>0</v>
      </c>
      <c r="I230">
        <f t="shared" si="46"/>
        <v>0</v>
      </c>
      <c r="J230">
        <f t="shared" si="46"/>
        <v>0</v>
      </c>
      <c r="L230">
        <f t="shared" si="47"/>
        <v>0</v>
      </c>
      <c r="M230" s="40">
        <f t="shared" si="48"/>
        <v>0</v>
      </c>
      <c r="N230" s="40">
        <f t="shared" si="49"/>
        <v>0</v>
      </c>
      <c r="O230" s="39">
        <f t="shared" si="50"/>
        <v>0</v>
      </c>
    </row>
    <row r="231" spans="1:15">
      <c r="A231">
        <v>11</v>
      </c>
      <c r="C231">
        <f t="shared" si="46"/>
        <v>1.76478</v>
      </c>
      <c r="D231">
        <f t="shared" si="46"/>
        <v>0.86597000000000002</v>
      </c>
      <c r="E231">
        <f t="shared" si="46"/>
        <v>1.5810700000000002</v>
      </c>
      <c r="F231">
        <f t="shared" si="46"/>
        <v>0</v>
      </c>
      <c r="G231">
        <f t="shared" si="46"/>
        <v>0</v>
      </c>
      <c r="H231">
        <f t="shared" si="46"/>
        <v>0</v>
      </c>
      <c r="I231">
        <f t="shared" si="46"/>
        <v>0</v>
      </c>
      <c r="J231">
        <f t="shared" si="46"/>
        <v>0</v>
      </c>
      <c r="L231">
        <f t="shared" si="47"/>
        <v>0</v>
      </c>
      <c r="M231" s="40">
        <f t="shared" si="48"/>
        <v>0</v>
      </c>
      <c r="N231" s="40">
        <f t="shared" si="49"/>
        <v>0</v>
      </c>
      <c r="O231" s="39">
        <f t="shared" si="50"/>
        <v>0</v>
      </c>
    </row>
    <row r="232" spans="1:15">
      <c r="A232">
        <v>12</v>
      </c>
      <c r="C232">
        <f t="shared" si="46"/>
        <v>1.8224</v>
      </c>
      <c r="D232">
        <f t="shared" si="46"/>
        <v>0.89</v>
      </c>
      <c r="E232">
        <f t="shared" si="46"/>
        <v>1.6078299999999999</v>
      </c>
      <c r="F232">
        <f t="shared" si="46"/>
        <v>0</v>
      </c>
      <c r="G232">
        <f t="shared" si="46"/>
        <v>0</v>
      </c>
      <c r="H232">
        <f t="shared" si="46"/>
        <v>0</v>
      </c>
      <c r="I232">
        <f t="shared" si="46"/>
        <v>0</v>
      </c>
      <c r="J232">
        <f t="shared" si="46"/>
        <v>0</v>
      </c>
      <c r="L232">
        <f t="shared" si="47"/>
        <v>0</v>
      </c>
      <c r="M232" s="40">
        <f t="shared" si="48"/>
        <v>0</v>
      </c>
      <c r="N232" s="40">
        <f t="shared" si="49"/>
        <v>0</v>
      </c>
      <c r="O232" s="39">
        <f t="shared" si="50"/>
        <v>0</v>
      </c>
    </row>
    <row r="233" spans="1:15">
      <c r="A233">
        <v>13</v>
      </c>
      <c r="C233">
        <f t="shared" si="46"/>
        <v>1.8800200000000002</v>
      </c>
      <c r="D233">
        <f t="shared" si="46"/>
        <v>0.91403000000000012</v>
      </c>
      <c r="E233">
        <f t="shared" si="46"/>
        <v>1.6368200000000002</v>
      </c>
      <c r="F233">
        <f t="shared" si="46"/>
        <v>0</v>
      </c>
      <c r="G233">
        <f t="shared" si="46"/>
        <v>0</v>
      </c>
      <c r="H233">
        <f t="shared" si="46"/>
        <v>0</v>
      </c>
      <c r="I233">
        <f t="shared" si="46"/>
        <v>0</v>
      </c>
      <c r="J233">
        <f t="shared" si="46"/>
        <v>0</v>
      </c>
      <c r="L233">
        <f t="shared" ref="L233:L250" si="51">+L201*L167</f>
        <v>0</v>
      </c>
      <c r="M233" s="40">
        <f t="shared" ref="M233:M250" si="52">+M201*L167</f>
        <v>0</v>
      </c>
      <c r="N233" s="40">
        <f t="shared" ref="N233:N250" si="53">+N201*L167</f>
        <v>0</v>
      </c>
      <c r="O233" s="39">
        <f t="shared" ref="O233:O250" si="54">+O201*M167/1000</f>
        <v>0</v>
      </c>
    </row>
    <row r="234" spans="1:15">
      <c r="A234">
        <v>14</v>
      </c>
      <c r="C234">
        <f t="shared" si="46"/>
        <v>1.9376399999999998</v>
      </c>
      <c r="D234">
        <f t="shared" si="46"/>
        <v>0.93806</v>
      </c>
      <c r="E234">
        <f t="shared" si="46"/>
        <v>1.6635799999999998</v>
      </c>
      <c r="F234">
        <f t="shared" si="46"/>
        <v>0</v>
      </c>
      <c r="G234">
        <f t="shared" si="46"/>
        <v>0</v>
      </c>
      <c r="H234">
        <f t="shared" si="46"/>
        <v>0</v>
      </c>
      <c r="I234">
        <f t="shared" si="46"/>
        <v>0</v>
      </c>
      <c r="J234">
        <f t="shared" si="46"/>
        <v>0</v>
      </c>
      <c r="L234">
        <f t="shared" si="51"/>
        <v>0</v>
      </c>
      <c r="M234" s="40">
        <f t="shared" si="52"/>
        <v>0</v>
      </c>
      <c r="N234" s="40">
        <f t="shared" si="53"/>
        <v>0</v>
      </c>
      <c r="O234" s="39">
        <f t="shared" si="54"/>
        <v>0</v>
      </c>
    </row>
    <row r="235" spans="1:15">
      <c r="A235">
        <v>15</v>
      </c>
      <c r="C235">
        <f t="shared" si="46"/>
        <v>1.9952600000000003</v>
      </c>
      <c r="D235">
        <f t="shared" si="46"/>
        <v>0.96209</v>
      </c>
      <c r="E235">
        <f t="shared" si="46"/>
        <v>1.6925700000000001</v>
      </c>
      <c r="F235">
        <f t="shared" si="46"/>
        <v>0</v>
      </c>
      <c r="G235">
        <f t="shared" si="46"/>
        <v>0</v>
      </c>
      <c r="H235">
        <f t="shared" si="46"/>
        <v>0</v>
      </c>
      <c r="I235">
        <f t="shared" si="46"/>
        <v>0</v>
      </c>
      <c r="J235">
        <f t="shared" si="46"/>
        <v>0</v>
      </c>
      <c r="L235">
        <f t="shared" si="51"/>
        <v>0</v>
      </c>
      <c r="M235" s="40">
        <f t="shared" si="52"/>
        <v>0</v>
      </c>
      <c r="N235" s="40">
        <f t="shared" si="53"/>
        <v>0</v>
      </c>
      <c r="O235" s="39">
        <f t="shared" si="54"/>
        <v>0</v>
      </c>
    </row>
    <row r="236" spans="1:15">
      <c r="A236">
        <v>16</v>
      </c>
      <c r="C236">
        <f t="shared" si="46"/>
        <v>2.04216</v>
      </c>
      <c r="D236">
        <f t="shared" si="46"/>
        <v>0.9825600000000001</v>
      </c>
      <c r="E236">
        <f t="shared" si="46"/>
        <v>1.7394000000000001</v>
      </c>
      <c r="F236">
        <f t="shared" si="46"/>
        <v>0</v>
      </c>
      <c r="G236">
        <f t="shared" si="46"/>
        <v>0</v>
      </c>
      <c r="H236">
        <f t="shared" si="46"/>
        <v>0</v>
      </c>
      <c r="I236">
        <f t="shared" si="46"/>
        <v>0</v>
      </c>
      <c r="J236">
        <f t="shared" si="46"/>
        <v>0</v>
      </c>
      <c r="L236">
        <f t="shared" si="51"/>
        <v>0</v>
      </c>
      <c r="M236" s="40">
        <f t="shared" si="52"/>
        <v>0</v>
      </c>
      <c r="N236" s="40">
        <f t="shared" si="53"/>
        <v>0</v>
      </c>
      <c r="O236" s="39">
        <f t="shared" si="54"/>
        <v>0</v>
      </c>
    </row>
    <row r="237" spans="1:15">
      <c r="A237">
        <v>17</v>
      </c>
      <c r="C237">
        <f t="shared" ref="C237:J250" si="55">+C171*C204/1000</f>
        <v>2.0877200000000005</v>
      </c>
      <c r="D237">
        <f t="shared" si="55"/>
        <v>1.0030300000000001</v>
      </c>
      <c r="E237">
        <f t="shared" si="55"/>
        <v>1.784</v>
      </c>
      <c r="F237">
        <f t="shared" si="55"/>
        <v>0</v>
      </c>
      <c r="G237">
        <f t="shared" si="55"/>
        <v>0</v>
      </c>
      <c r="H237">
        <f t="shared" si="55"/>
        <v>0</v>
      </c>
      <c r="I237">
        <f t="shared" si="55"/>
        <v>0</v>
      </c>
      <c r="J237">
        <f t="shared" si="55"/>
        <v>0</v>
      </c>
      <c r="L237">
        <f t="shared" si="51"/>
        <v>0</v>
      </c>
      <c r="M237" s="40">
        <f t="shared" si="52"/>
        <v>0</v>
      </c>
      <c r="N237" s="40">
        <f t="shared" si="53"/>
        <v>0</v>
      </c>
      <c r="O237" s="39">
        <f t="shared" si="54"/>
        <v>0</v>
      </c>
    </row>
    <row r="238" spans="1:15">
      <c r="A238">
        <v>18</v>
      </c>
      <c r="C238">
        <f t="shared" si="55"/>
        <v>2.1346200000000004</v>
      </c>
      <c r="D238">
        <f t="shared" si="55"/>
        <v>1.0235000000000001</v>
      </c>
      <c r="E238">
        <f t="shared" si="55"/>
        <v>1.83083</v>
      </c>
      <c r="F238">
        <f t="shared" si="55"/>
        <v>0</v>
      </c>
      <c r="G238">
        <f t="shared" si="55"/>
        <v>0</v>
      </c>
      <c r="H238">
        <f t="shared" si="55"/>
        <v>0</v>
      </c>
      <c r="I238">
        <f t="shared" si="55"/>
        <v>0</v>
      </c>
      <c r="J238">
        <f t="shared" si="55"/>
        <v>0</v>
      </c>
      <c r="L238">
        <f t="shared" si="51"/>
        <v>0</v>
      </c>
      <c r="M238" s="40">
        <f t="shared" si="52"/>
        <v>0</v>
      </c>
      <c r="N238" s="40">
        <f t="shared" si="53"/>
        <v>0</v>
      </c>
      <c r="O238" s="39">
        <f t="shared" si="54"/>
        <v>0</v>
      </c>
    </row>
    <row r="239" spans="1:15">
      <c r="A239">
        <v>19</v>
      </c>
      <c r="C239">
        <f t="shared" si="55"/>
        <v>2.18018</v>
      </c>
      <c r="D239">
        <f t="shared" si="55"/>
        <v>1.0439700000000001</v>
      </c>
      <c r="E239">
        <f t="shared" si="55"/>
        <v>1.8776600000000001</v>
      </c>
      <c r="F239">
        <f t="shared" si="55"/>
        <v>0</v>
      </c>
      <c r="G239">
        <f t="shared" si="55"/>
        <v>0</v>
      </c>
      <c r="H239">
        <f t="shared" si="55"/>
        <v>0</v>
      </c>
      <c r="I239">
        <f t="shared" si="55"/>
        <v>0</v>
      </c>
      <c r="J239">
        <f t="shared" si="55"/>
        <v>0</v>
      </c>
      <c r="L239">
        <f t="shared" si="51"/>
        <v>0</v>
      </c>
      <c r="M239" s="40">
        <f t="shared" si="52"/>
        <v>0</v>
      </c>
      <c r="N239" s="40">
        <f t="shared" si="53"/>
        <v>0</v>
      </c>
      <c r="O239" s="39">
        <f t="shared" si="54"/>
        <v>0</v>
      </c>
    </row>
    <row r="240" spans="1:15">
      <c r="A240">
        <f>+A239+1</f>
        <v>20</v>
      </c>
      <c r="C240">
        <f t="shared" si="55"/>
        <v>2.2257399999999996</v>
      </c>
      <c r="D240">
        <f t="shared" si="55"/>
        <v>1.0653300000000001</v>
      </c>
      <c r="E240">
        <f t="shared" si="55"/>
        <v>1.92449</v>
      </c>
      <c r="F240">
        <f t="shared" si="55"/>
        <v>0</v>
      </c>
      <c r="G240">
        <f t="shared" si="55"/>
        <v>0</v>
      </c>
      <c r="H240">
        <f t="shared" si="55"/>
        <v>0</v>
      </c>
      <c r="I240">
        <f t="shared" si="55"/>
        <v>0</v>
      </c>
      <c r="J240">
        <f t="shared" si="55"/>
        <v>0</v>
      </c>
      <c r="L240">
        <f t="shared" si="51"/>
        <v>0</v>
      </c>
      <c r="M240" s="40">
        <f t="shared" si="52"/>
        <v>0</v>
      </c>
      <c r="N240" s="40">
        <f t="shared" si="53"/>
        <v>0</v>
      </c>
      <c r="O240" s="39">
        <f t="shared" si="54"/>
        <v>0</v>
      </c>
    </row>
    <row r="241" spans="1:18">
      <c r="A241">
        <f t="shared" ref="A241:A250" si="56">+A240+1</f>
        <v>21</v>
      </c>
      <c r="C241">
        <f t="shared" si="55"/>
        <v>2.2257399999999996</v>
      </c>
      <c r="D241">
        <f t="shared" si="55"/>
        <v>1.0653300000000001</v>
      </c>
      <c r="E241">
        <f t="shared" si="55"/>
        <v>1.92449</v>
      </c>
      <c r="F241">
        <f t="shared" si="55"/>
        <v>0</v>
      </c>
      <c r="G241">
        <f t="shared" si="55"/>
        <v>0</v>
      </c>
      <c r="H241">
        <f t="shared" si="55"/>
        <v>0</v>
      </c>
      <c r="I241">
        <f t="shared" si="55"/>
        <v>0</v>
      </c>
      <c r="J241">
        <f t="shared" si="55"/>
        <v>0</v>
      </c>
      <c r="L241">
        <f t="shared" si="51"/>
        <v>0</v>
      </c>
      <c r="M241" s="40">
        <f t="shared" si="52"/>
        <v>0</v>
      </c>
      <c r="N241" s="40">
        <f t="shared" si="53"/>
        <v>0</v>
      </c>
      <c r="O241" s="39">
        <f t="shared" si="54"/>
        <v>0</v>
      </c>
    </row>
    <row r="242" spans="1:18">
      <c r="A242">
        <f t="shared" si="56"/>
        <v>22</v>
      </c>
      <c r="C242">
        <f t="shared" si="55"/>
        <v>2.2257399999999996</v>
      </c>
      <c r="D242">
        <f t="shared" si="55"/>
        <v>1.0653300000000001</v>
      </c>
      <c r="E242">
        <f t="shared" si="55"/>
        <v>1.92449</v>
      </c>
      <c r="F242">
        <f t="shared" si="55"/>
        <v>0</v>
      </c>
      <c r="G242">
        <f t="shared" si="55"/>
        <v>0</v>
      </c>
      <c r="H242">
        <f t="shared" si="55"/>
        <v>0</v>
      </c>
      <c r="I242">
        <f t="shared" si="55"/>
        <v>0</v>
      </c>
      <c r="J242">
        <f t="shared" si="55"/>
        <v>0</v>
      </c>
      <c r="L242">
        <f t="shared" si="51"/>
        <v>0</v>
      </c>
      <c r="M242" s="40">
        <f t="shared" si="52"/>
        <v>0</v>
      </c>
      <c r="N242" s="40">
        <f t="shared" si="53"/>
        <v>0</v>
      </c>
      <c r="O242" s="39">
        <f t="shared" si="54"/>
        <v>0</v>
      </c>
    </row>
    <row r="243" spans="1:18">
      <c r="A243">
        <f t="shared" si="56"/>
        <v>23</v>
      </c>
      <c r="C243">
        <f t="shared" si="55"/>
        <v>2.2257399999999996</v>
      </c>
      <c r="D243">
        <f t="shared" si="55"/>
        <v>1.0653300000000001</v>
      </c>
      <c r="E243">
        <f t="shared" si="55"/>
        <v>1.92449</v>
      </c>
      <c r="F243">
        <f t="shared" si="55"/>
        <v>0</v>
      </c>
      <c r="G243">
        <f t="shared" si="55"/>
        <v>0</v>
      </c>
      <c r="H243">
        <f t="shared" si="55"/>
        <v>0</v>
      </c>
      <c r="I243">
        <f t="shared" si="55"/>
        <v>0</v>
      </c>
      <c r="J243">
        <f t="shared" si="55"/>
        <v>0</v>
      </c>
      <c r="L243">
        <f t="shared" si="51"/>
        <v>0</v>
      </c>
      <c r="M243" s="40">
        <f t="shared" si="52"/>
        <v>0</v>
      </c>
      <c r="N243" s="40">
        <f t="shared" si="53"/>
        <v>0</v>
      </c>
      <c r="O243" s="39">
        <f t="shared" si="54"/>
        <v>0</v>
      </c>
    </row>
    <row r="244" spans="1:18">
      <c r="A244">
        <f t="shared" si="56"/>
        <v>24</v>
      </c>
      <c r="C244">
        <f t="shared" si="55"/>
        <v>2.2257399999999996</v>
      </c>
      <c r="D244">
        <f t="shared" si="55"/>
        <v>1.0653300000000001</v>
      </c>
      <c r="E244">
        <f t="shared" si="55"/>
        <v>1.92449</v>
      </c>
      <c r="F244">
        <f t="shared" si="55"/>
        <v>0</v>
      </c>
      <c r="G244">
        <f t="shared" si="55"/>
        <v>0</v>
      </c>
      <c r="H244">
        <f t="shared" si="55"/>
        <v>0</v>
      </c>
      <c r="I244">
        <f t="shared" si="55"/>
        <v>0</v>
      </c>
      <c r="J244">
        <f t="shared" si="55"/>
        <v>0</v>
      </c>
      <c r="L244">
        <f t="shared" si="51"/>
        <v>0</v>
      </c>
      <c r="M244" s="40">
        <f t="shared" si="52"/>
        <v>0</v>
      </c>
      <c r="N244" s="40">
        <f t="shared" si="53"/>
        <v>0</v>
      </c>
      <c r="O244" s="39">
        <f t="shared" si="54"/>
        <v>0</v>
      </c>
    </row>
    <row r="245" spans="1:18">
      <c r="A245">
        <f t="shared" si="56"/>
        <v>25</v>
      </c>
      <c r="C245">
        <f t="shared" si="55"/>
        <v>2.2257399999999996</v>
      </c>
      <c r="D245">
        <f t="shared" si="55"/>
        <v>1.0653300000000001</v>
      </c>
      <c r="E245">
        <f t="shared" si="55"/>
        <v>1.92449</v>
      </c>
      <c r="F245">
        <f t="shared" si="55"/>
        <v>0</v>
      </c>
      <c r="G245">
        <f t="shared" si="55"/>
        <v>0</v>
      </c>
      <c r="H245">
        <f t="shared" si="55"/>
        <v>0</v>
      </c>
      <c r="I245">
        <f t="shared" si="55"/>
        <v>0</v>
      </c>
      <c r="J245">
        <f t="shared" si="55"/>
        <v>0</v>
      </c>
      <c r="L245">
        <f t="shared" si="51"/>
        <v>0</v>
      </c>
      <c r="M245" s="40">
        <f t="shared" si="52"/>
        <v>0</v>
      </c>
      <c r="N245" s="40">
        <f t="shared" si="53"/>
        <v>0</v>
      </c>
      <c r="O245" s="39">
        <f t="shared" si="54"/>
        <v>0</v>
      </c>
    </row>
    <row r="246" spans="1:18">
      <c r="A246">
        <f t="shared" si="56"/>
        <v>26</v>
      </c>
      <c r="C246">
        <f t="shared" si="55"/>
        <v>2.2257399999999996</v>
      </c>
      <c r="D246">
        <f t="shared" si="55"/>
        <v>1.0653300000000001</v>
      </c>
      <c r="E246">
        <f t="shared" si="55"/>
        <v>1.92449</v>
      </c>
      <c r="F246">
        <f t="shared" si="55"/>
        <v>0</v>
      </c>
      <c r="G246">
        <f t="shared" si="55"/>
        <v>0</v>
      </c>
      <c r="H246">
        <f t="shared" si="55"/>
        <v>0</v>
      </c>
      <c r="I246">
        <f t="shared" si="55"/>
        <v>0</v>
      </c>
      <c r="J246">
        <f t="shared" si="55"/>
        <v>0</v>
      </c>
      <c r="L246">
        <f t="shared" si="51"/>
        <v>0</v>
      </c>
      <c r="M246" s="40">
        <f t="shared" si="52"/>
        <v>0</v>
      </c>
      <c r="N246" s="40">
        <f t="shared" si="53"/>
        <v>0</v>
      </c>
      <c r="O246" s="39">
        <f t="shared" si="54"/>
        <v>0</v>
      </c>
    </row>
    <row r="247" spans="1:18">
      <c r="A247">
        <f t="shared" si="56"/>
        <v>27</v>
      </c>
      <c r="C247">
        <f t="shared" si="55"/>
        <v>2.2257399999999996</v>
      </c>
      <c r="D247">
        <f t="shared" si="55"/>
        <v>1.0653300000000001</v>
      </c>
      <c r="E247">
        <f t="shared" si="55"/>
        <v>1.92449</v>
      </c>
      <c r="F247">
        <f t="shared" si="55"/>
        <v>0</v>
      </c>
      <c r="G247">
        <f t="shared" si="55"/>
        <v>0</v>
      </c>
      <c r="H247">
        <f t="shared" si="55"/>
        <v>0</v>
      </c>
      <c r="I247">
        <f t="shared" si="55"/>
        <v>0</v>
      </c>
      <c r="J247">
        <f t="shared" si="55"/>
        <v>0</v>
      </c>
      <c r="L247">
        <f t="shared" si="51"/>
        <v>0</v>
      </c>
      <c r="M247" s="40">
        <f t="shared" si="52"/>
        <v>0</v>
      </c>
      <c r="N247" s="40">
        <f t="shared" si="53"/>
        <v>0</v>
      </c>
      <c r="O247" s="39">
        <f t="shared" si="54"/>
        <v>0</v>
      </c>
    </row>
    <row r="248" spans="1:18">
      <c r="A248">
        <f t="shared" si="56"/>
        <v>28</v>
      </c>
      <c r="C248">
        <f t="shared" si="55"/>
        <v>2.2257399999999996</v>
      </c>
      <c r="D248">
        <f t="shared" si="55"/>
        <v>1.0653300000000001</v>
      </c>
      <c r="E248">
        <f t="shared" si="55"/>
        <v>1.92449</v>
      </c>
      <c r="F248">
        <f t="shared" si="55"/>
        <v>0</v>
      </c>
      <c r="G248">
        <f t="shared" si="55"/>
        <v>0</v>
      </c>
      <c r="H248">
        <f t="shared" si="55"/>
        <v>0</v>
      </c>
      <c r="I248">
        <f t="shared" si="55"/>
        <v>0</v>
      </c>
      <c r="J248">
        <f t="shared" si="55"/>
        <v>0</v>
      </c>
      <c r="L248">
        <f t="shared" si="51"/>
        <v>0</v>
      </c>
      <c r="M248" s="40">
        <f t="shared" si="52"/>
        <v>0</v>
      </c>
      <c r="N248" s="40">
        <f t="shared" si="53"/>
        <v>0</v>
      </c>
      <c r="O248" s="39">
        <f t="shared" si="54"/>
        <v>0</v>
      </c>
    </row>
    <row r="249" spans="1:18">
      <c r="A249">
        <f t="shared" si="56"/>
        <v>29</v>
      </c>
      <c r="C249">
        <f t="shared" si="55"/>
        <v>2.2257399999999996</v>
      </c>
      <c r="D249">
        <f t="shared" si="55"/>
        <v>1.0653300000000001</v>
      </c>
      <c r="E249">
        <f t="shared" si="55"/>
        <v>1.92449</v>
      </c>
      <c r="F249">
        <f t="shared" si="55"/>
        <v>0</v>
      </c>
      <c r="G249">
        <f t="shared" si="55"/>
        <v>0</v>
      </c>
      <c r="H249">
        <f t="shared" si="55"/>
        <v>0</v>
      </c>
      <c r="I249">
        <f t="shared" si="55"/>
        <v>0</v>
      </c>
      <c r="J249">
        <f t="shared" si="55"/>
        <v>0</v>
      </c>
      <c r="L249">
        <f t="shared" si="51"/>
        <v>0</v>
      </c>
      <c r="M249" s="40">
        <f t="shared" si="52"/>
        <v>0</v>
      </c>
      <c r="N249" s="40">
        <f t="shared" si="53"/>
        <v>0</v>
      </c>
      <c r="O249" s="39">
        <f t="shared" si="54"/>
        <v>0</v>
      </c>
    </row>
    <row r="250" spans="1:18">
      <c r="A250">
        <f t="shared" si="56"/>
        <v>30</v>
      </c>
      <c r="C250">
        <f t="shared" si="55"/>
        <v>2.2257399999999996</v>
      </c>
      <c r="D250">
        <f t="shared" si="55"/>
        <v>1.0653300000000001</v>
      </c>
      <c r="E250">
        <f t="shared" si="55"/>
        <v>1.92449</v>
      </c>
      <c r="F250">
        <f t="shared" si="55"/>
        <v>0</v>
      </c>
      <c r="G250">
        <f t="shared" si="55"/>
        <v>0</v>
      </c>
      <c r="H250">
        <f t="shared" si="55"/>
        <v>0</v>
      </c>
      <c r="I250">
        <f t="shared" si="55"/>
        <v>0</v>
      </c>
      <c r="J250">
        <f t="shared" si="55"/>
        <v>0</v>
      </c>
      <c r="L250">
        <f t="shared" si="51"/>
        <v>0</v>
      </c>
      <c r="M250" s="40">
        <f t="shared" si="52"/>
        <v>0</v>
      </c>
      <c r="N250" s="40">
        <f t="shared" si="53"/>
        <v>0</v>
      </c>
      <c r="O250" s="39">
        <f t="shared" si="54"/>
        <v>0</v>
      </c>
    </row>
    <row r="253" spans="1:18">
      <c r="A253" t="s">
        <v>51</v>
      </c>
    </row>
    <row r="254" spans="1:18">
      <c r="A254">
        <v>1</v>
      </c>
      <c r="B254">
        <v>1</v>
      </c>
      <c r="C254">
        <f>+C221*($B$105)^1</f>
        <v>1.6187199999999999</v>
      </c>
      <c r="D254">
        <f t="shared" ref="D254:J254" si="57">+D221*($B$105)^1</f>
        <v>0.74670999999999998</v>
      </c>
      <c r="E254">
        <f t="shared" si="57"/>
        <v>1.0124199999999999</v>
      </c>
      <c r="F254">
        <f t="shared" si="57"/>
        <v>0</v>
      </c>
      <c r="G254">
        <f t="shared" si="57"/>
        <v>0</v>
      </c>
      <c r="H254">
        <f t="shared" si="57"/>
        <v>0</v>
      </c>
      <c r="I254">
        <f t="shared" si="57"/>
        <v>0</v>
      </c>
      <c r="J254">
        <f t="shared" si="57"/>
        <v>0</v>
      </c>
      <c r="L254">
        <f>+L221*($B$105)^1</f>
        <v>0</v>
      </c>
      <c r="M254">
        <f>+M221*($B$105)^1</f>
        <v>0</v>
      </c>
      <c r="N254">
        <f>+N221*($B$105)^1</f>
        <v>0</v>
      </c>
      <c r="O254">
        <f>+O221*($B$105)^1</f>
        <v>0</v>
      </c>
      <c r="Q254">
        <f>SUM(C254:O254)</f>
        <v>3.3778499999999996</v>
      </c>
      <c r="R254">
        <v>1</v>
      </c>
    </row>
    <row r="255" spans="1:18">
      <c r="A255">
        <v>2</v>
      </c>
      <c r="B255" s="39">
        <f>+B106</f>
        <v>1.0682</v>
      </c>
      <c r="C255">
        <f>+C222*($B$106)^-1</f>
        <v>1.5630406290956749</v>
      </c>
      <c r="D255">
        <f t="shared" ref="D255:J255" si="58">+D222*($B$106)^-1</f>
        <v>0.70236847032390937</v>
      </c>
      <c r="E255">
        <f t="shared" si="58"/>
        <v>0.9436060662797231</v>
      </c>
      <c r="F255">
        <f t="shared" si="58"/>
        <v>0</v>
      </c>
      <c r="G255">
        <f t="shared" si="58"/>
        <v>0</v>
      </c>
      <c r="H255">
        <f t="shared" si="58"/>
        <v>0</v>
      </c>
      <c r="I255">
        <f t="shared" si="58"/>
        <v>0</v>
      </c>
      <c r="J255">
        <f t="shared" si="58"/>
        <v>0</v>
      </c>
      <c r="L255">
        <f>+L222*($B$106)^-1</f>
        <v>0</v>
      </c>
      <c r="M255">
        <f>+M222*($B$106)^-1</f>
        <v>0</v>
      </c>
      <c r="N255">
        <f>+N222*($B$106)^-1</f>
        <v>0</v>
      </c>
      <c r="O255">
        <f>+O222*($B$106)^-1</f>
        <v>0</v>
      </c>
      <c r="Q255">
        <f t="shared" ref="Q255:Q283" si="59">SUM(C255:O255)</f>
        <v>3.2090151656993071</v>
      </c>
      <c r="R255">
        <v>2</v>
      </c>
    </row>
    <row r="256" spans="1:18">
      <c r="A256">
        <v>3</v>
      </c>
      <c r="B256">
        <f>+B255</f>
        <v>1.0682</v>
      </c>
      <c r="C256">
        <f>+C223*($B$107)^-2</f>
        <v>1.3552064497997478</v>
      </c>
      <c r="D256">
        <f t="shared" ref="D256:J256" si="60">+D223*($B$107)^-2</f>
        <v>0.67702481091033195</v>
      </c>
      <c r="E256">
        <f t="shared" si="60"/>
        <v>0.95567136844792344</v>
      </c>
      <c r="F256">
        <f t="shared" si="60"/>
        <v>0</v>
      </c>
      <c r="G256">
        <f t="shared" si="60"/>
        <v>0</v>
      </c>
      <c r="H256">
        <f t="shared" si="60"/>
        <v>0</v>
      </c>
      <c r="I256">
        <f t="shared" si="60"/>
        <v>0</v>
      </c>
      <c r="J256">
        <f t="shared" si="60"/>
        <v>0</v>
      </c>
      <c r="L256">
        <f>+L223*($B$107)^-2</f>
        <v>0</v>
      </c>
      <c r="M256">
        <f>+M223*($B$107)^-2</f>
        <v>0</v>
      </c>
      <c r="N256">
        <f>+N223*($B$107)^-2</f>
        <v>0</v>
      </c>
      <c r="O256">
        <f>+O223*($B$107)^-2</f>
        <v>0</v>
      </c>
      <c r="Q256">
        <f t="shared" si="59"/>
        <v>2.9879026291580031</v>
      </c>
      <c r="R256">
        <v>3</v>
      </c>
    </row>
    <row r="257" spans="1:19">
      <c r="A257">
        <v>4</v>
      </c>
      <c r="B257">
        <f t="shared" ref="B257:B265" si="61">+B256</f>
        <v>1.0682</v>
      </c>
      <c r="C257">
        <f>+C224*($B$108)^-3</f>
        <v>1.2302040827082712</v>
      </c>
      <c r="D257">
        <f t="shared" ref="D257:J257" si="62">+D224*($B$108)^-3</f>
        <v>0.56297182953435809</v>
      </c>
      <c r="E257">
        <f t="shared" si="62"/>
        <v>0.894655840149713</v>
      </c>
      <c r="F257">
        <f t="shared" si="62"/>
        <v>0</v>
      </c>
      <c r="G257">
        <f t="shared" si="62"/>
        <v>0</v>
      </c>
      <c r="H257">
        <f t="shared" si="62"/>
        <v>0</v>
      </c>
      <c r="I257">
        <f t="shared" si="62"/>
        <v>0</v>
      </c>
      <c r="J257">
        <f t="shared" si="62"/>
        <v>0</v>
      </c>
      <c r="L257">
        <f>+L224*($B$108)^-3</f>
        <v>0</v>
      </c>
      <c r="M257">
        <f>+M224*($B$108)^-3</f>
        <v>0</v>
      </c>
      <c r="N257">
        <f>+N224*($B$108)^-3</f>
        <v>0</v>
      </c>
      <c r="O257">
        <f>+O224*($B$108)^-3</f>
        <v>0</v>
      </c>
      <c r="Q257">
        <f t="shared" si="59"/>
        <v>2.6878317523923423</v>
      </c>
      <c r="R257">
        <v>4</v>
      </c>
      <c r="S257" s="42">
        <f>SUM(Q254:Q257)</f>
        <v>12.26259954724965</v>
      </c>
    </row>
    <row r="258" spans="1:19">
      <c r="A258">
        <v>5</v>
      </c>
      <c r="B258">
        <f t="shared" si="61"/>
        <v>1.0682</v>
      </c>
      <c r="C258">
        <f>+C225*($B$109)^-4</f>
        <v>1.1681278151546961</v>
      </c>
      <c r="D258">
        <f t="shared" ref="D258:J258" si="63">+D225*($B$109)^-4</f>
        <v>0.52907918123970288</v>
      </c>
      <c r="E258">
        <f t="shared" si="63"/>
        <v>0.89234396704660446</v>
      </c>
      <c r="F258">
        <f t="shared" si="63"/>
        <v>0</v>
      </c>
      <c r="G258">
        <f t="shared" si="63"/>
        <v>0</v>
      </c>
      <c r="H258">
        <f t="shared" si="63"/>
        <v>0</v>
      </c>
      <c r="I258">
        <f t="shared" si="63"/>
        <v>0</v>
      </c>
      <c r="J258">
        <f t="shared" si="63"/>
        <v>0</v>
      </c>
      <c r="L258">
        <f>+L225*($B$109)^-4</f>
        <v>0</v>
      </c>
      <c r="M258">
        <f>+M225*($B$109)^-4</f>
        <v>0</v>
      </c>
      <c r="N258">
        <f>+N225*($B$109)^-4</f>
        <v>0</v>
      </c>
      <c r="O258">
        <f>+O225*($B$109)^-4</f>
        <v>0</v>
      </c>
      <c r="Q258">
        <f t="shared" si="59"/>
        <v>2.5895509634410034</v>
      </c>
      <c r="R258">
        <v>5</v>
      </c>
    </row>
    <row r="259" spans="1:19">
      <c r="A259">
        <v>6</v>
      </c>
      <c r="B259">
        <f t="shared" si="61"/>
        <v>1.0682</v>
      </c>
      <c r="C259">
        <f>+C226*($B$110)^-5</f>
        <v>1.061753068318209</v>
      </c>
      <c r="D259">
        <f t="shared" ref="D259:J259" si="64">+D226*($B$110)^-5</f>
        <v>0.49465981689389604</v>
      </c>
      <c r="E259">
        <f t="shared" si="64"/>
        <v>0.84499202496020975</v>
      </c>
      <c r="F259">
        <f t="shared" si="64"/>
        <v>0</v>
      </c>
      <c r="G259">
        <f t="shared" si="64"/>
        <v>0</v>
      </c>
      <c r="H259">
        <f t="shared" si="64"/>
        <v>0</v>
      </c>
      <c r="I259">
        <f t="shared" si="64"/>
        <v>0</v>
      </c>
      <c r="J259">
        <f t="shared" si="64"/>
        <v>0</v>
      </c>
      <c r="L259">
        <f>+L226*($B$110)^-5</f>
        <v>0</v>
      </c>
      <c r="M259">
        <f>+M226*($B$110)^-5</f>
        <v>0</v>
      </c>
      <c r="N259">
        <f>+N226*($B$110)^-5</f>
        <v>0</v>
      </c>
      <c r="O259">
        <f>+O226*($B$110)^-5</f>
        <v>0</v>
      </c>
      <c r="Q259">
        <f t="shared" si="59"/>
        <v>2.4014049101723147</v>
      </c>
      <c r="R259">
        <v>6</v>
      </c>
      <c r="S259">
        <f>SUM(Q254:Q259)</f>
        <v>17.253555420862966</v>
      </c>
    </row>
    <row r="260" spans="1:19">
      <c r="A260">
        <v>7</v>
      </c>
      <c r="B260">
        <f t="shared" si="61"/>
        <v>1.0682</v>
      </c>
      <c r="C260">
        <f>+C227*($B$110)^-6</f>
        <v>1.0138078922984806</v>
      </c>
      <c r="D260">
        <f t="shared" ref="D260:J260" si="65">+D227*($B$110)^-6</f>
        <v>0.47266295748852449</v>
      </c>
      <c r="E260">
        <f t="shared" si="65"/>
        <v>0.80004908024848009</v>
      </c>
      <c r="F260">
        <f t="shared" si="65"/>
        <v>0</v>
      </c>
      <c r="G260">
        <f t="shared" si="65"/>
        <v>0</v>
      </c>
      <c r="H260">
        <f t="shared" si="65"/>
        <v>0</v>
      </c>
      <c r="I260">
        <f t="shared" si="65"/>
        <v>0</v>
      </c>
      <c r="J260">
        <f t="shared" si="65"/>
        <v>0</v>
      </c>
      <c r="L260">
        <f>+L227*($B$110)^-6</f>
        <v>0</v>
      </c>
      <c r="M260">
        <f>+M227*($B$110)^-6</f>
        <v>0</v>
      </c>
      <c r="N260">
        <f>+N227*($B$110)^-6</f>
        <v>0</v>
      </c>
      <c r="O260">
        <f>+O227*($B$110)^-6</f>
        <v>0</v>
      </c>
      <c r="Q260">
        <f t="shared" si="59"/>
        <v>2.2865199300354853</v>
      </c>
      <c r="R260">
        <v>7</v>
      </c>
    </row>
    <row r="261" spans="1:19">
      <c r="A261">
        <v>8</v>
      </c>
      <c r="B261">
        <f t="shared" si="61"/>
        <v>1.0682</v>
      </c>
      <c r="C261">
        <f>+C228*($B$110)^-7</f>
        <v>1.0571609482057633</v>
      </c>
      <c r="D261">
        <f t="shared" ref="D261:J261" si="66">+D228*($B$110)^-7</f>
        <v>0.48454680435619657</v>
      </c>
      <c r="E261">
        <f t="shared" si="66"/>
        <v>0.84171229303848905</v>
      </c>
      <c r="F261">
        <f t="shared" si="66"/>
        <v>0</v>
      </c>
      <c r="G261">
        <f t="shared" si="66"/>
        <v>0</v>
      </c>
      <c r="H261">
        <f t="shared" si="66"/>
        <v>0</v>
      </c>
      <c r="I261">
        <f t="shared" si="66"/>
        <v>0</v>
      </c>
      <c r="J261">
        <f t="shared" si="66"/>
        <v>0</v>
      </c>
      <c r="L261">
        <f>+L228*($B$110)^-7</f>
        <v>0</v>
      </c>
      <c r="M261">
        <f>+M228*($B$110)^-7</f>
        <v>0</v>
      </c>
      <c r="N261">
        <f>+N228*($B$110)^-7</f>
        <v>0</v>
      </c>
      <c r="O261">
        <f>+O228*($B$110)^-7</f>
        <v>0</v>
      </c>
      <c r="Q261">
        <f t="shared" si="59"/>
        <v>2.3834200456004488</v>
      </c>
      <c r="R261">
        <v>8</v>
      </c>
      <c r="S261">
        <f>SUM(Q254:Q261)</f>
        <v>21.9234953964989</v>
      </c>
    </row>
    <row r="262" spans="1:19">
      <c r="A262">
        <v>9</v>
      </c>
      <c r="B262">
        <f t="shared" si="61"/>
        <v>1.0682</v>
      </c>
      <c r="C262">
        <f>+C229*($B$110)^-8</f>
        <v>0.99361808367024262</v>
      </c>
      <c r="D262">
        <f t="shared" ref="D262:J262" si="67">+D229*($B$110)^-8</f>
        <v>0.48511129750238113</v>
      </c>
      <c r="E262">
        <f t="shared" si="67"/>
        <v>0.82612148630068905</v>
      </c>
      <c r="F262">
        <f t="shared" si="67"/>
        <v>0</v>
      </c>
      <c r="G262">
        <f t="shared" si="67"/>
        <v>0</v>
      </c>
      <c r="H262">
        <f t="shared" si="67"/>
        <v>0</v>
      </c>
      <c r="I262">
        <f t="shared" si="67"/>
        <v>0</v>
      </c>
      <c r="J262">
        <f t="shared" si="67"/>
        <v>0</v>
      </c>
      <c r="L262">
        <f>+L229*($B$110)^-8</f>
        <v>0</v>
      </c>
      <c r="M262">
        <f>+M229*($B$110)^-8</f>
        <v>0</v>
      </c>
      <c r="N262">
        <f>+N229*($B$110)^-8</f>
        <v>0</v>
      </c>
      <c r="O262">
        <f>+O229*($B$110)^-8</f>
        <v>0</v>
      </c>
      <c r="Q262">
        <f t="shared" si="59"/>
        <v>2.3048508674733128</v>
      </c>
      <c r="R262">
        <v>9</v>
      </c>
    </row>
    <row r="263" spans="1:19">
      <c r="A263">
        <v>10</v>
      </c>
      <c r="B263">
        <f t="shared" si="61"/>
        <v>1.0682</v>
      </c>
      <c r="C263">
        <f>+C230*($B$110)^-9</f>
        <v>0.94275981751462645</v>
      </c>
      <c r="D263">
        <f t="shared" ref="D263:J263" si="68">+D230*($B$110)^-9</f>
        <v>0.46544334274224597</v>
      </c>
      <c r="E263">
        <f t="shared" si="68"/>
        <v>0.8571186400619164</v>
      </c>
      <c r="F263">
        <f t="shared" si="68"/>
        <v>0</v>
      </c>
      <c r="G263">
        <f t="shared" si="68"/>
        <v>0</v>
      </c>
      <c r="H263">
        <f t="shared" si="68"/>
        <v>0</v>
      </c>
      <c r="I263">
        <f t="shared" si="68"/>
        <v>0</v>
      </c>
      <c r="J263">
        <f t="shared" si="68"/>
        <v>0</v>
      </c>
      <c r="L263">
        <f>+L230*($B$110)^-9</f>
        <v>0</v>
      </c>
      <c r="M263">
        <f>+M230*($B$110)^-9</f>
        <v>0</v>
      </c>
      <c r="N263">
        <f>+N230*($B$110)^-9</f>
        <v>0</v>
      </c>
      <c r="O263">
        <f>+O230*($B$110)^-9</f>
        <v>0</v>
      </c>
      <c r="Q263">
        <f t="shared" si="59"/>
        <v>2.2653218003187892</v>
      </c>
      <c r="R263">
        <v>10</v>
      </c>
      <c r="S263">
        <f>SUM(Q254:Q263)</f>
        <v>26.493668064291001</v>
      </c>
    </row>
    <row r="264" spans="1:19">
      <c r="A264">
        <v>11</v>
      </c>
      <c r="B264">
        <f t="shared" si="61"/>
        <v>1.0682</v>
      </c>
      <c r="C264">
        <f>+C231*($B$110)^-10</f>
        <v>0.91235705987210913</v>
      </c>
      <c r="D264">
        <f t="shared" ref="D264:J264" si="69">+D231*($B$110)^-10</f>
        <v>0.4476897081434798</v>
      </c>
      <c r="E264">
        <f t="shared" si="69"/>
        <v>0.81738255003569604</v>
      </c>
      <c r="F264">
        <f t="shared" si="69"/>
        <v>0</v>
      </c>
      <c r="G264">
        <f t="shared" si="69"/>
        <v>0</v>
      </c>
      <c r="H264">
        <f t="shared" si="69"/>
        <v>0</v>
      </c>
      <c r="I264">
        <f t="shared" si="69"/>
        <v>0</v>
      </c>
      <c r="J264">
        <f t="shared" si="69"/>
        <v>0</v>
      </c>
      <c r="L264">
        <f>+L231*($B$110)^-10</f>
        <v>0</v>
      </c>
      <c r="M264">
        <f>+M231*($B$110)^-10</f>
        <v>0</v>
      </c>
      <c r="N264">
        <f>+N231*($B$110)^-10</f>
        <v>0</v>
      </c>
      <c r="O264">
        <f>+O231*($B$110)^-10</f>
        <v>0</v>
      </c>
      <c r="Q264">
        <f t="shared" si="59"/>
        <v>2.1774293180512849</v>
      </c>
      <c r="R264">
        <v>11</v>
      </c>
    </row>
    <row r="265" spans="1:19">
      <c r="A265">
        <v>12</v>
      </c>
      <c r="B265">
        <f t="shared" si="61"/>
        <v>1.0682</v>
      </c>
      <c r="C265">
        <f>+C232*($B$110)^-11</f>
        <v>0.88199352484481552</v>
      </c>
      <c r="D265">
        <f t="shared" ref="D265:J265" si="70">+D232*($B$110)^-11</f>
        <v>0.43073652168123672</v>
      </c>
      <c r="E265">
        <f t="shared" si="70"/>
        <v>0.77814730523004805</v>
      </c>
      <c r="F265">
        <f t="shared" si="70"/>
        <v>0</v>
      </c>
      <c r="G265">
        <f t="shared" si="70"/>
        <v>0</v>
      </c>
      <c r="H265">
        <f t="shared" si="70"/>
        <v>0</v>
      </c>
      <c r="I265">
        <f t="shared" si="70"/>
        <v>0</v>
      </c>
      <c r="J265">
        <f t="shared" si="70"/>
        <v>0</v>
      </c>
      <c r="L265">
        <f>+L232*($B$110)^-11</f>
        <v>0</v>
      </c>
      <c r="M265">
        <f>+M232*($B$110)^-11</f>
        <v>0</v>
      </c>
      <c r="N265">
        <f>+N232*($B$110)^-11</f>
        <v>0</v>
      </c>
      <c r="O265">
        <f>+O232*($B$110)^-11</f>
        <v>0</v>
      </c>
      <c r="Q265">
        <f t="shared" si="59"/>
        <v>2.0908773517561006</v>
      </c>
      <c r="R265">
        <v>12</v>
      </c>
      <c r="S265" s="50">
        <f>SUM(Q254:Q265)</f>
        <v>30.761974734098388</v>
      </c>
    </row>
    <row r="266" spans="1:19">
      <c r="A266">
        <v>13</v>
      </c>
      <c r="C266">
        <f>+C233*($B$110)^-12</f>
        <v>0.8517881340774448</v>
      </c>
      <c r="D266">
        <f t="shared" ref="D266:J266" si="71">+D233*($B$110)^-12</f>
        <v>0.41412320517377843</v>
      </c>
      <c r="E266">
        <f t="shared" si="71"/>
        <v>0.7416005434094548</v>
      </c>
      <c r="F266">
        <f t="shared" si="71"/>
        <v>0</v>
      </c>
      <c r="G266">
        <f t="shared" si="71"/>
        <v>0</v>
      </c>
      <c r="H266">
        <f t="shared" si="71"/>
        <v>0</v>
      </c>
      <c r="I266">
        <f t="shared" si="71"/>
        <v>0</v>
      </c>
      <c r="J266">
        <f t="shared" si="71"/>
        <v>0</v>
      </c>
      <c r="L266">
        <f>+L233*($B$110)^-12</f>
        <v>0</v>
      </c>
      <c r="M266">
        <f>+M233*($B$110)^-12</f>
        <v>0</v>
      </c>
      <c r="N266">
        <f>+N233*($B$110)^-12</f>
        <v>0</v>
      </c>
      <c r="O266">
        <f>+O233*($B$110)^-12</f>
        <v>0</v>
      </c>
      <c r="Q266">
        <f t="shared" si="59"/>
        <v>2.0075118826606779</v>
      </c>
      <c r="R266">
        <v>13</v>
      </c>
    </row>
    <row r="267" spans="1:19">
      <c r="A267">
        <v>14</v>
      </c>
      <c r="C267">
        <f>+C234*($B$110)^-13</f>
        <v>0.82184446405600275</v>
      </c>
      <c r="D267">
        <f t="shared" ref="D267:J267" si="72">+D234*($B$110)^-13</f>
        <v>0.39787546600626222</v>
      </c>
      <c r="E267">
        <f t="shared" si="72"/>
        <v>0.70560269890912919</v>
      </c>
      <c r="F267">
        <f t="shared" si="72"/>
        <v>0</v>
      </c>
      <c r="G267">
        <f t="shared" si="72"/>
        <v>0</v>
      </c>
      <c r="H267">
        <f t="shared" si="72"/>
        <v>0</v>
      </c>
      <c r="I267">
        <f t="shared" si="72"/>
        <v>0</v>
      </c>
      <c r="J267">
        <f t="shared" si="72"/>
        <v>0</v>
      </c>
      <c r="L267">
        <f>+L234*($B$110)^-13</f>
        <v>0</v>
      </c>
      <c r="M267">
        <f>+M234*($B$110)^-13</f>
        <v>0</v>
      </c>
      <c r="N267">
        <f>+N234*($B$110)^-13</f>
        <v>0</v>
      </c>
      <c r="O267">
        <f>+O234*($B$110)^-13</f>
        <v>0</v>
      </c>
      <c r="Q267">
        <f t="shared" si="59"/>
        <v>1.9253226289713941</v>
      </c>
      <c r="R267">
        <v>14</v>
      </c>
    </row>
    <row r="268" spans="1:19">
      <c r="A268">
        <v>15</v>
      </c>
      <c r="C268">
        <f>+C235*($B$110)^-14</f>
        <v>0.7922522207957986</v>
      </c>
      <c r="D268">
        <f t="shared" ref="D268:J268" si="73">+D235*($B$110)^-14</f>
        <v>0.3820143435469211</v>
      </c>
      <c r="E268">
        <f t="shared" si="73"/>
        <v>0.67206396226674459</v>
      </c>
      <c r="F268">
        <f t="shared" si="73"/>
        <v>0</v>
      </c>
      <c r="G268">
        <f t="shared" si="73"/>
        <v>0</v>
      </c>
      <c r="H268">
        <f t="shared" si="73"/>
        <v>0</v>
      </c>
      <c r="I268">
        <f t="shared" si="73"/>
        <v>0</v>
      </c>
      <c r="J268">
        <f t="shared" si="73"/>
        <v>0</v>
      </c>
      <c r="L268">
        <f>+L235*($B$110)^-14</f>
        <v>0</v>
      </c>
      <c r="M268">
        <f>+M235*($B$110)^-14</f>
        <v>0</v>
      </c>
      <c r="N268">
        <f>+N235*($B$110)^-14</f>
        <v>0</v>
      </c>
      <c r="O268">
        <f>+O235*($B$110)^-14</f>
        <v>0</v>
      </c>
      <c r="Q268">
        <f t="shared" si="59"/>
        <v>1.8463305266094643</v>
      </c>
      <c r="R268">
        <v>15</v>
      </c>
    </row>
    <row r="269" spans="1:19">
      <c r="A269">
        <v>16</v>
      </c>
      <c r="C269">
        <f>+C236*($B$110)^-15</f>
        <v>0.75910379196727873</v>
      </c>
      <c r="D269">
        <f t="shared" ref="D269:J269" si="74">+D236*($B$110)^-15</f>
        <v>0.36523339103467384</v>
      </c>
      <c r="E269">
        <f t="shared" si="74"/>
        <v>0.64656301942447447</v>
      </c>
      <c r="F269">
        <f t="shared" si="74"/>
        <v>0</v>
      </c>
      <c r="G269">
        <f t="shared" si="74"/>
        <v>0</v>
      </c>
      <c r="H269">
        <f t="shared" si="74"/>
        <v>0</v>
      </c>
      <c r="I269">
        <f t="shared" si="74"/>
        <v>0</v>
      </c>
      <c r="J269">
        <f t="shared" si="74"/>
        <v>0</v>
      </c>
      <c r="L269">
        <f>+L236*($B$110)^-15</f>
        <v>0</v>
      </c>
      <c r="M269">
        <f>+M236*($B$110)^-15</f>
        <v>0</v>
      </c>
      <c r="N269">
        <f>+N236*($B$110)^-15</f>
        <v>0</v>
      </c>
      <c r="O269">
        <f>+O236*($B$110)^-15</f>
        <v>0</v>
      </c>
      <c r="Q269">
        <f t="shared" si="59"/>
        <v>1.7709002024264271</v>
      </c>
      <c r="R269">
        <v>16</v>
      </c>
    </row>
    <row r="270" spans="1:19">
      <c r="A270">
        <v>17</v>
      </c>
      <c r="C270">
        <f>+C237*($B$110)^-16</f>
        <v>0.72649239693151513</v>
      </c>
      <c r="D270">
        <f t="shared" ref="D270:J270" si="75">+D237*($B$110)^-16</f>
        <v>0.34903802660041455</v>
      </c>
      <c r="E270">
        <f t="shared" si="75"/>
        <v>0.62080280695008083</v>
      </c>
      <c r="F270">
        <f t="shared" si="75"/>
        <v>0</v>
      </c>
      <c r="G270">
        <f t="shared" si="75"/>
        <v>0</v>
      </c>
      <c r="H270">
        <f t="shared" si="75"/>
        <v>0</v>
      </c>
      <c r="I270">
        <f t="shared" si="75"/>
        <v>0</v>
      </c>
      <c r="J270">
        <f t="shared" si="75"/>
        <v>0</v>
      </c>
      <c r="L270">
        <f>+L237*($B$110)^-16</f>
        <v>0</v>
      </c>
      <c r="M270">
        <f>+M237*($B$110)^-16</f>
        <v>0</v>
      </c>
      <c r="N270">
        <f>+N237*($B$110)^-16</f>
        <v>0</v>
      </c>
      <c r="O270">
        <f>+O237*($B$110)^-16</f>
        <v>0</v>
      </c>
      <c r="Q270">
        <f t="shared" si="59"/>
        <v>1.6963332304820105</v>
      </c>
      <c r="R270">
        <v>17</v>
      </c>
    </row>
    <row r="271" spans="1:19">
      <c r="A271">
        <v>18</v>
      </c>
      <c r="C271">
        <f>+C238*($B$110)^-17</f>
        <v>0.69538740822738021</v>
      </c>
      <c r="D271">
        <f t="shared" ref="D271:J271" si="76">+D238*($B$110)^-17</f>
        <v>0.3334218794542933</v>
      </c>
      <c r="E271">
        <f t="shared" si="76"/>
        <v>0.59642284275652535</v>
      </c>
      <c r="F271">
        <f t="shared" si="76"/>
        <v>0</v>
      </c>
      <c r="G271">
        <f t="shared" si="76"/>
        <v>0</v>
      </c>
      <c r="H271">
        <f t="shared" si="76"/>
        <v>0</v>
      </c>
      <c r="I271">
        <f t="shared" si="76"/>
        <v>0</v>
      </c>
      <c r="J271">
        <f t="shared" si="76"/>
        <v>0</v>
      </c>
      <c r="L271">
        <f>+L238*($B$110)^-17</f>
        <v>0</v>
      </c>
      <c r="M271">
        <f>+M238*($B$110)^-17</f>
        <v>0</v>
      </c>
      <c r="N271">
        <f>+N238*($B$110)^-17</f>
        <v>0</v>
      </c>
      <c r="O271">
        <f>+O238*($B$110)^-17</f>
        <v>0</v>
      </c>
      <c r="Q271">
        <f t="shared" si="59"/>
        <v>1.6252321304381989</v>
      </c>
      <c r="R271">
        <v>18</v>
      </c>
      <c r="S271" s="42">
        <f>SUM(Q254:Q271)</f>
        <v>41.633605335686561</v>
      </c>
    </row>
    <row r="272" spans="1:19">
      <c r="A272">
        <v>19</v>
      </c>
      <c r="C272">
        <f>+C239*($B$110)^-18</f>
        <v>0.66488422021518934</v>
      </c>
      <c r="D272">
        <f t="shared" ref="D272:J272" si="77">+D239*($B$110)^-18</f>
        <v>0.3183770052830735</v>
      </c>
      <c r="E272">
        <f t="shared" si="77"/>
        <v>0.57262542768452718</v>
      </c>
      <c r="F272">
        <f t="shared" si="77"/>
        <v>0</v>
      </c>
      <c r="G272">
        <f t="shared" si="77"/>
        <v>0</v>
      </c>
      <c r="H272">
        <f t="shared" si="77"/>
        <v>0</v>
      </c>
      <c r="I272">
        <f t="shared" si="77"/>
        <v>0</v>
      </c>
      <c r="J272">
        <f t="shared" si="77"/>
        <v>0</v>
      </c>
      <c r="L272">
        <f>+L239*($B$110)^-18</f>
        <v>0</v>
      </c>
      <c r="M272">
        <f>+M239*($B$110)^-18</f>
        <v>0</v>
      </c>
      <c r="N272">
        <f>+N239*($B$110)^-18</f>
        <v>0</v>
      </c>
      <c r="O272">
        <f>+O239*($B$110)^-18</f>
        <v>0</v>
      </c>
      <c r="Q272">
        <f t="shared" si="59"/>
        <v>1.5558866531827902</v>
      </c>
      <c r="R272">
        <v>19</v>
      </c>
      <c r="S272">
        <f>SUM(Q254:Q272)</f>
        <v>43.189491988869349</v>
      </c>
    </row>
    <row r="273" spans="1:19">
      <c r="A273">
        <f>+A272+1</f>
        <v>20</v>
      </c>
      <c r="C273">
        <f t="shared" ref="C273:O283" si="78">+C240*($B$110)^-(+$A273-1)</f>
        <v>0.63544143717888613</v>
      </c>
      <c r="D273">
        <f t="shared" si="78"/>
        <v>0.30414820521255087</v>
      </c>
      <c r="E273">
        <f t="shared" si="78"/>
        <v>0.54943555466334559</v>
      </c>
      <c r="F273">
        <f t="shared" si="78"/>
        <v>0</v>
      </c>
      <c r="G273">
        <f t="shared" si="78"/>
        <v>0</v>
      </c>
      <c r="H273">
        <f t="shared" si="78"/>
        <v>0</v>
      </c>
      <c r="I273">
        <f t="shared" si="78"/>
        <v>0</v>
      </c>
      <c r="J273">
        <f t="shared" si="78"/>
        <v>0</v>
      </c>
      <c r="L273">
        <f t="shared" si="78"/>
        <v>0</v>
      </c>
      <c r="M273">
        <f t="shared" si="78"/>
        <v>0</v>
      </c>
      <c r="N273">
        <f t="shared" si="78"/>
        <v>0</v>
      </c>
      <c r="O273">
        <f t="shared" si="78"/>
        <v>0</v>
      </c>
      <c r="Q273">
        <f t="shared" si="59"/>
        <v>1.4890251970547825</v>
      </c>
      <c r="R273">
        <f>+R272+1</f>
        <v>20</v>
      </c>
      <c r="S273">
        <f>SUM(Q254:Q273)</f>
        <v>44.678517185924129</v>
      </c>
    </row>
    <row r="274" spans="1:19">
      <c r="A274">
        <f t="shared" ref="A274:A283" si="79">+A273+1</f>
        <v>21</v>
      </c>
      <c r="C274">
        <f t="shared" si="78"/>
        <v>0.59487121997648962</v>
      </c>
      <c r="D274">
        <f t="shared" si="78"/>
        <v>0.28472964352420038</v>
      </c>
      <c r="E274">
        <f t="shared" si="78"/>
        <v>0.51435644510704515</v>
      </c>
      <c r="F274">
        <f t="shared" si="78"/>
        <v>0</v>
      </c>
      <c r="G274">
        <f t="shared" si="78"/>
        <v>0</v>
      </c>
      <c r="H274">
        <f t="shared" si="78"/>
        <v>0</v>
      </c>
      <c r="I274">
        <f t="shared" si="78"/>
        <v>0</v>
      </c>
      <c r="J274">
        <f t="shared" si="78"/>
        <v>0</v>
      </c>
      <c r="L274">
        <f t="shared" si="78"/>
        <v>0</v>
      </c>
      <c r="M274">
        <f t="shared" si="78"/>
        <v>0</v>
      </c>
      <c r="N274">
        <f t="shared" si="78"/>
        <v>0</v>
      </c>
      <c r="O274">
        <f t="shared" si="78"/>
        <v>0</v>
      </c>
      <c r="Q274">
        <f t="shared" si="59"/>
        <v>1.3939573086077353</v>
      </c>
      <c r="R274">
        <f t="shared" ref="R274:R283" si="80">+R273+1</f>
        <v>21</v>
      </c>
    </row>
    <row r="275" spans="1:19">
      <c r="A275">
        <f t="shared" si="79"/>
        <v>22</v>
      </c>
      <c r="C275">
        <f t="shared" si="78"/>
        <v>0.55689123757394632</v>
      </c>
      <c r="D275">
        <f t="shared" si="78"/>
        <v>0.26655087392267401</v>
      </c>
      <c r="E275">
        <f t="shared" si="78"/>
        <v>0.48151698661958908</v>
      </c>
      <c r="F275">
        <f t="shared" si="78"/>
        <v>0</v>
      </c>
      <c r="G275">
        <f t="shared" si="78"/>
        <v>0</v>
      </c>
      <c r="H275">
        <f t="shared" si="78"/>
        <v>0</v>
      </c>
      <c r="I275">
        <f t="shared" si="78"/>
        <v>0</v>
      </c>
      <c r="J275">
        <f t="shared" si="78"/>
        <v>0</v>
      </c>
      <c r="L275">
        <f t="shared" si="78"/>
        <v>0</v>
      </c>
      <c r="M275">
        <f t="shared" si="78"/>
        <v>0</v>
      </c>
      <c r="N275">
        <f t="shared" si="78"/>
        <v>0</v>
      </c>
      <c r="O275">
        <f t="shared" si="78"/>
        <v>0</v>
      </c>
      <c r="Q275">
        <f t="shared" si="59"/>
        <v>1.3049590981162096</v>
      </c>
      <c r="R275">
        <f t="shared" si="80"/>
        <v>22</v>
      </c>
    </row>
    <row r="276" spans="1:19">
      <c r="A276">
        <f t="shared" si="79"/>
        <v>23</v>
      </c>
      <c r="C276">
        <f t="shared" si="78"/>
        <v>0.52133611456089335</v>
      </c>
      <c r="D276">
        <f t="shared" si="78"/>
        <v>0.24953274098733758</v>
      </c>
      <c r="E276">
        <f t="shared" si="78"/>
        <v>0.45077418706196321</v>
      </c>
      <c r="F276">
        <f t="shared" si="78"/>
        <v>0</v>
      </c>
      <c r="G276">
        <f t="shared" si="78"/>
        <v>0</v>
      </c>
      <c r="H276">
        <f t="shared" si="78"/>
        <v>0</v>
      </c>
      <c r="I276">
        <f t="shared" si="78"/>
        <v>0</v>
      </c>
      <c r="J276">
        <f t="shared" si="78"/>
        <v>0</v>
      </c>
      <c r="L276">
        <f t="shared" si="78"/>
        <v>0</v>
      </c>
      <c r="M276">
        <f t="shared" si="78"/>
        <v>0</v>
      </c>
      <c r="N276">
        <f t="shared" si="78"/>
        <v>0</v>
      </c>
      <c r="O276">
        <f t="shared" si="78"/>
        <v>0</v>
      </c>
      <c r="Q276">
        <f t="shared" si="59"/>
        <v>1.2216430426101941</v>
      </c>
      <c r="R276">
        <f t="shared" si="80"/>
        <v>23</v>
      </c>
    </row>
    <row r="277" spans="1:19">
      <c r="A277">
        <f t="shared" si="79"/>
        <v>24</v>
      </c>
      <c r="C277">
        <f t="shared" si="78"/>
        <v>0.48805103403940592</v>
      </c>
      <c r="D277">
        <f t="shared" si="78"/>
        <v>0.23360114303251972</v>
      </c>
      <c r="E277">
        <f t="shared" si="78"/>
        <v>0.42199418373147646</v>
      </c>
      <c r="F277">
        <f t="shared" si="78"/>
        <v>0</v>
      </c>
      <c r="G277">
        <f t="shared" si="78"/>
        <v>0</v>
      </c>
      <c r="H277">
        <f t="shared" si="78"/>
        <v>0</v>
      </c>
      <c r="I277">
        <f t="shared" si="78"/>
        <v>0</v>
      </c>
      <c r="J277">
        <f t="shared" si="78"/>
        <v>0</v>
      </c>
      <c r="L277">
        <f t="shared" si="78"/>
        <v>0</v>
      </c>
      <c r="M277">
        <f t="shared" si="78"/>
        <v>0</v>
      </c>
      <c r="N277">
        <f t="shared" si="78"/>
        <v>0</v>
      </c>
      <c r="O277">
        <f t="shared" si="78"/>
        <v>0</v>
      </c>
      <c r="Q277">
        <f t="shared" si="59"/>
        <v>1.1436463608034022</v>
      </c>
      <c r="R277">
        <f t="shared" si="80"/>
        <v>24</v>
      </c>
    </row>
    <row r="278" spans="1:19">
      <c r="A278">
        <f t="shared" si="79"/>
        <v>25</v>
      </c>
      <c r="C278">
        <f t="shared" si="78"/>
        <v>0.45689106350815001</v>
      </c>
      <c r="D278">
        <f t="shared" si="78"/>
        <v>0.21868670944815549</v>
      </c>
      <c r="E278">
        <f t="shared" si="78"/>
        <v>0.39505166048631007</v>
      </c>
      <c r="F278">
        <f t="shared" si="78"/>
        <v>0</v>
      </c>
      <c r="G278">
        <f t="shared" si="78"/>
        <v>0</v>
      </c>
      <c r="H278">
        <f t="shared" si="78"/>
        <v>0</v>
      </c>
      <c r="I278">
        <f t="shared" si="78"/>
        <v>0</v>
      </c>
      <c r="J278">
        <f t="shared" si="78"/>
        <v>0</v>
      </c>
      <c r="L278">
        <f t="shared" si="78"/>
        <v>0</v>
      </c>
      <c r="M278">
        <f t="shared" si="78"/>
        <v>0</v>
      </c>
      <c r="N278">
        <f t="shared" si="78"/>
        <v>0</v>
      </c>
      <c r="O278">
        <f t="shared" si="78"/>
        <v>0</v>
      </c>
      <c r="Q278">
        <f t="shared" si="59"/>
        <v>1.0706294334426156</v>
      </c>
      <c r="R278">
        <f t="shared" si="80"/>
        <v>25</v>
      </c>
      <c r="S278" s="42">
        <f>SUM(Q254:Q278)</f>
        <v>50.813352429504285</v>
      </c>
    </row>
    <row r="279" spans="1:19">
      <c r="A279">
        <f t="shared" si="79"/>
        <v>26</v>
      </c>
      <c r="C279">
        <f t="shared" si="78"/>
        <v>0.42772052378594838</v>
      </c>
      <c r="D279">
        <f t="shared" si="78"/>
        <v>0.20472449864084957</v>
      </c>
      <c r="E279">
        <f t="shared" si="78"/>
        <v>0.36982930208416975</v>
      </c>
      <c r="F279">
        <f t="shared" si="78"/>
        <v>0</v>
      </c>
      <c r="G279">
        <f t="shared" si="78"/>
        <v>0</v>
      </c>
      <c r="H279">
        <f t="shared" si="78"/>
        <v>0</v>
      </c>
      <c r="I279">
        <f t="shared" si="78"/>
        <v>0</v>
      </c>
      <c r="J279">
        <f t="shared" si="78"/>
        <v>0</v>
      </c>
      <c r="L279">
        <f t="shared" si="78"/>
        <v>0</v>
      </c>
      <c r="M279">
        <f t="shared" si="78"/>
        <v>0</v>
      </c>
      <c r="N279">
        <f t="shared" si="78"/>
        <v>0</v>
      </c>
      <c r="O279">
        <f t="shared" si="78"/>
        <v>0</v>
      </c>
      <c r="Q279">
        <f t="shared" si="59"/>
        <v>1.0022743245109678</v>
      </c>
      <c r="R279">
        <f t="shared" si="80"/>
        <v>26</v>
      </c>
    </row>
    <row r="280" spans="1:19">
      <c r="A280">
        <f t="shared" si="79"/>
        <v>27</v>
      </c>
      <c r="C280">
        <f t="shared" si="78"/>
        <v>0.40041239822687535</v>
      </c>
      <c r="D280">
        <f t="shared" si="78"/>
        <v>0.19165371526011002</v>
      </c>
      <c r="E280">
        <f t="shared" si="78"/>
        <v>0.34621728335908036</v>
      </c>
      <c r="F280">
        <f t="shared" si="78"/>
        <v>0</v>
      </c>
      <c r="G280">
        <f t="shared" si="78"/>
        <v>0</v>
      </c>
      <c r="H280">
        <f t="shared" si="78"/>
        <v>0</v>
      </c>
      <c r="I280">
        <f t="shared" si="78"/>
        <v>0</v>
      </c>
      <c r="J280">
        <f t="shared" si="78"/>
        <v>0</v>
      </c>
      <c r="L280">
        <f t="shared" si="78"/>
        <v>0</v>
      </c>
      <c r="M280">
        <f t="shared" si="78"/>
        <v>0</v>
      </c>
      <c r="N280">
        <f t="shared" si="78"/>
        <v>0</v>
      </c>
      <c r="O280">
        <f t="shared" si="78"/>
        <v>0</v>
      </c>
      <c r="Q280">
        <f t="shared" si="59"/>
        <v>0.93828339684606576</v>
      </c>
      <c r="R280">
        <f t="shared" si="80"/>
        <v>27</v>
      </c>
    </row>
    <row r="281" spans="1:19">
      <c r="A281">
        <f t="shared" si="79"/>
        <v>28</v>
      </c>
      <c r="C281">
        <f t="shared" si="78"/>
        <v>0.37484777965444249</v>
      </c>
      <c r="D281">
        <f t="shared" si="78"/>
        <v>0.17941744547847785</v>
      </c>
      <c r="E281">
        <f t="shared" si="78"/>
        <v>0.32411279101205809</v>
      </c>
      <c r="F281">
        <f t="shared" si="78"/>
        <v>0</v>
      </c>
      <c r="G281">
        <f t="shared" si="78"/>
        <v>0</v>
      </c>
      <c r="H281">
        <f t="shared" si="78"/>
        <v>0</v>
      </c>
      <c r="I281">
        <f t="shared" si="78"/>
        <v>0</v>
      </c>
      <c r="J281">
        <f t="shared" si="78"/>
        <v>0</v>
      </c>
      <c r="L281">
        <f t="shared" si="78"/>
        <v>0</v>
      </c>
      <c r="M281">
        <f t="shared" si="78"/>
        <v>0</v>
      </c>
      <c r="N281">
        <f t="shared" si="78"/>
        <v>0</v>
      </c>
      <c r="O281">
        <f t="shared" si="78"/>
        <v>0</v>
      </c>
      <c r="Q281">
        <f t="shared" si="59"/>
        <v>0.87837801614497835</v>
      </c>
      <c r="R281">
        <f t="shared" si="80"/>
        <v>28</v>
      </c>
    </row>
    <row r="282" spans="1:19">
      <c r="A282">
        <f t="shared" si="79"/>
        <v>29</v>
      </c>
      <c r="C282">
        <f t="shared" si="78"/>
        <v>0.35091535260666767</v>
      </c>
      <c r="D282">
        <f t="shared" si="78"/>
        <v>0.16796240917288693</v>
      </c>
      <c r="E282">
        <f t="shared" si="78"/>
        <v>0.30341957593340013</v>
      </c>
      <c r="F282">
        <f t="shared" si="78"/>
        <v>0</v>
      </c>
      <c r="G282">
        <f t="shared" si="78"/>
        <v>0</v>
      </c>
      <c r="H282">
        <f t="shared" si="78"/>
        <v>0</v>
      </c>
      <c r="I282">
        <f t="shared" si="78"/>
        <v>0</v>
      </c>
      <c r="J282">
        <f t="shared" si="78"/>
        <v>0</v>
      </c>
      <c r="L282">
        <f t="shared" si="78"/>
        <v>0</v>
      </c>
      <c r="M282">
        <f t="shared" si="78"/>
        <v>0</v>
      </c>
      <c r="N282">
        <f t="shared" si="78"/>
        <v>0</v>
      </c>
      <c r="O282">
        <f t="shared" si="78"/>
        <v>0</v>
      </c>
      <c r="Q282">
        <f t="shared" si="59"/>
        <v>0.82229733771295477</v>
      </c>
      <c r="R282">
        <f t="shared" si="80"/>
        <v>29</v>
      </c>
    </row>
    <row r="283" spans="1:19">
      <c r="A283">
        <f t="shared" si="79"/>
        <v>30</v>
      </c>
      <c r="C283">
        <f t="shared" si="78"/>
        <v>0.32851090863758436</v>
      </c>
      <c r="D283">
        <f t="shared" si="78"/>
        <v>0.15723872792818472</v>
      </c>
      <c r="E283">
        <f t="shared" si="78"/>
        <v>0.28404753410728334</v>
      </c>
      <c r="F283">
        <f t="shared" si="78"/>
        <v>0</v>
      </c>
      <c r="G283">
        <f t="shared" si="78"/>
        <v>0</v>
      </c>
      <c r="H283">
        <f t="shared" si="78"/>
        <v>0</v>
      </c>
      <c r="I283">
        <f t="shared" si="78"/>
        <v>0</v>
      </c>
      <c r="J283">
        <f t="shared" si="78"/>
        <v>0</v>
      </c>
      <c r="L283">
        <f t="shared" si="78"/>
        <v>0</v>
      </c>
      <c r="M283">
        <f t="shared" si="78"/>
        <v>0</v>
      </c>
      <c r="N283">
        <f t="shared" si="78"/>
        <v>0</v>
      </c>
      <c r="O283">
        <f t="shared" si="78"/>
        <v>0</v>
      </c>
      <c r="Q283">
        <f t="shared" si="59"/>
        <v>0.76979717067305242</v>
      </c>
      <c r="R283">
        <f t="shared" si="80"/>
        <v>30</v>
      </c>
      <c r="S283" s="42">
        <f>SUM(Q254:Q283)</f>
        <v>55.224382675392306</v>
      </c>
    </row>
    <row r="300" spans="2:16" ht="12.75" customHeight="1">
      <c r="B300" s="100" t="s">
        <v>52</v>
      </c>
      <c r="C300" s="100"/>
      <c r="D300" s="100"/>
      <c r="E300" s="100"/>
      <c r="F300" s="100"/>
      <c r="G300" s="100" t="str">
        <f>+'[1]Product Input'!A8</f>
        <v>SLED mini</v>
      </c>
      <c r="H300" s="100"/>
      <c r="I300" s="100"/>
      <c r="J300" s="42">
        <f>+O334</f>
        <v>21.045723914592955</v>
      </c>
    </row>
    <row r="301" spans="2:16">
      <c r="B301" s="41"/>
      <c r="C301" s="41"/>
      <c r="D301" s="41"/>
      <c r="E301" s="41"/>
      <c r="F301" s="41"/>
      <c r="G301" s="41"/>
      <c r="H301" s="41"/>
      <c r="I301" s="41"/>
    </row>
    <row r="302" spans="2:16" ht="26.25" thickBot="1">
      <c r="B302" s="41" t="s">
        <v>30</v>
      </c>
      <c r="C302" s="41"/>
      <c r="D302" s="41"/>
      <c r="E302" s="41"/>
      <c r="F302" s="41"/>
      <c r="G302" s="41"/>
      <c r="H302" s="41"/>
      <c r="I302" s="41"/>
    </row>
    <row r="303" spans="2:16" ht="26.25" thickBot="1">
      <c r="B303" s="43">
        <v>1.04</v>
      </c>
      <c r="C303" s="101" t="s">
        <v>31</v>
      </c>
      <c r="D303" s="101"/>
      <c r="E303" s="101"/>
      <c r="F303" s="101" t="s">
        <v>32</v>
      </c>
      <c r="G303" s="101"/>
      <c r="H303" s="101"/>
      <c r="I303" s="101" t="s">
        <v>33</v>
      </c>
      <c r="J303" s="101"/>
      <c r="L303" s="44" t="s">
        <v>34</v>
      </c>
      <c r="M303" s="44" t="s">
        <v>35</v>
      </c>
      <c r="O303" s="37" t="s">
        <v>36</v>
      </c>
      <c r="P303" s="42" t="s">
        <v>37</v>
      </c>
    </row>
    <row r="304" spans="2:16">
      <c r="C304" t="s">
        <v>38</v>
      </c>
      <c r="D304" t="s">
        <v>39</v>
      </c>
      <c r="E304" t="s">
        <v>40</v>
      </c>
      <c r="F304" t="s">
        <v>41</v>
      </c>
      <c r="G304" t="s">
        <v>39</v>
      </c>
      <c r="H304" t="s">
        <v>40</v>
      </c>
      <c r="I304" t="s">
        <v>39</v>
      </c>
      <c r="J304" t="s">
        <v>40</v>
      </c>
      <c r="L304" s="44" t="s">
        <v>42</v>
      </c>
      <c r="M304" s="44" t="s">
        <v>43</v>
      </c>
    </row>
    <row r="305" spans="1:20">
      <c r="A305">
        <v>1</v>
      </c>
      <c r="C305">
        <f>+'[1]Product Input'!B8</f>
        <v>5.0999999999999996</v>
      </c>
      <c r="D305">
        <f>+'[1]Product Input'!C8</f>
        <v>3.4</v>
      </c>
      <c r="E305">
        <f>+'[1]Product Input'!D8</f>
        <v>8.5</v>
      </c>
      <c r="F305">
        <f>+'[1]Product Input'!E8</f>
        <v>0</v>
      </c>
      <c r="G305">
        <f>+'[1]Product Input'!F8</f>
        <v>0</v>
      </c>
      <c r="H305">
        <f>+'[1]Product Input'!G8</f>
        <v>0</v>
      </c>
      <c r="I305">
        <f>+'[1]Product Input'!H8</f>
        <v>0</v>
      </c>
      <c r="J305">
        <f>+'[1]Product Input'!I8</f>
        <v>0</v>
      </c>
      <c r="L305">
        <f>+'[1]Product Input'!K8</f>
        <v>0</v>
      </c>
      <c r="M305">
        <f>+'[1]Product Input'!L8</f>
        <v>0</v>
      </c>
      <c r="O305">
        <f>+S404</f>
        <v>0</v>
      </c>
      <c r="P305">
        <v>1</v>
      </c>
      <c r="Q305" s="45"/>
      <c r="R305" s="45"/>
      <c r="S305" s="45"/>
      <c r="T305" s="45"/>
    </row>
    <row r="306" spans="1:20">
      <c r="A306">
        <v>2</v>
      </c>
      <c r="C306">
        <f t="shared" ref="C306:M322" si="81">+C$305</f>
        <v>5.0999999999999996</v>
      </c>
      <c r="D306">
        <f t="shared" si="81"/>
        <v>3.4</v>
      </c>
      <c r="E306">
        <f t="shared" si="81"/>
        <v>8.5</v>
      </c>
      <c r="F306">
        <f t="shared" si="81"/>
        <v>0</v>
      </c>
      <c r="G306">
        <f t="shared" si="81"/>
        <v>0</v>
      </c>
      <c r="H306">
        <f t="shared" si="81"/>
        <v>0</v>
      </c>
      <c r="I306">
        <f t="shared" si="81"/>
        <v>0</v>
      </c>
      <c r="J306">
        <f t="shared" si="81"/>
        <v>0</v>
      </c>
      <c r="L306">
        <f t="shared" si="81"/>
        <v>0</v>
      </c>
      <c r="M306">
        <f t="shared" si="81"/>
        <v>0</v>
      </c>
      <c r="O306">
        <f t="shared" ref="O306:O334" si="82">+S405</f>
        <v>0</v>
      </c>
      <c r="P306">
        <v>2</v>
      </c>
      <c r="Q306" s="45"/>
      <c r="R306" s="46"/>
      <c r="S306" s="46"/>
      <c r="T306" s="46"/>
    </row>
    <row r="307" spans="1:20">
      <c r="A307">
        <v>3</v>
      </c>
      <c r="C307">
        <f t="shared" si="81"/>
        <v>5.0999999999999996</v>
      </c>
      <c r="D307">
        <f t="shared" si="81"/>
        <v>3.4</v>
      </c>
      <c r="E307">
        <f t="shared" si="81"/>
        <v>8.5</v>
      </c>
      <c r="F307">
        <f t="shared" si="81"/>
        <v>0</v>
      </c>
      <c r="G307">
        <f t="shared" si="81"/>
        <v>0</v>
      </c>
      <c r="H307">
        <f t="shared" si="81"/>
        <v>0</v>
      </c>
      <c r="I307">
        <f t="shared" si="81"/>
        <v>0</v>
      </c>
      <c r="J307">
        <f t="shared" si="81"/>
        <v>0</v>
      </c>
      <c r="L307">
        <f t="shared" si="81"/>
        <v>0</v>
      </c>
      <c r="M307">
        <f t="shared" si="81"/>
        <v>0</v>
      </c>
      <c r="O307">
        <f t="shared" si="82"/>
        <v>0</v>
      </c>
      <c r="P307">
        <v>3</v>
      </c>
      <c r="Q307" s="45"/>
      <c r="R307" s="45"/>
      <c r="S307" s="45"/>
      <c r="T307" s="45"/>
    </row>
    <row r="308" spans="1:20">
      <c r="A308">
        <v>4</v>
      </c>
      <c r="C308">
        <f t="shared" si="81"/>
        <v>5.0999999999999996</v>
      </c>
      <c r="D308">
        <f t="shared" si="81"/>
        <v>3.4</v>
      </c>
      <c r="E308">
        <f t="shared" si="81"/>
        <v>8.5</v>
      </c>
      <c r="F308">
        <f t="shared" si="81"/>
        <v>0</v>
      </c>
      <c r="G308">
        <f t="shared" si="81"/>
        <v>0</v>
      </c>
      <c r="H308">
        <f t="shared" si="81"/>
        <v>0</v>
      </c>
      <c r="I308">
        <f t="shared" si="81"/>
        <v>0</v>
      </c>
      <c r="J308">
        <f t="shared" si="81"/>
        <v>0</v>
      </c>
      <c r="L308">
        <f t="shared" si="81"/>
        <v>0</v>
      </c>
      <c r="M308">
        <f t="shared" si="81"/>
        <v>0</v>
      </c>
      <c r="O308">
        <f t="shared" si="82"/>
        <v>4.6731073947704678</v>
      </c>
      <c r="P308">
        <v>4</v>
      </c>
      <c r="Q308" s="45"/>
      <c r="R308" s="45"/>
      <c r="S308" s="45"/>
      <c r="T308" s="45"/>
    </row>
    <row r="309" spans="1:20">
      <c r="A309">
        <v>5</v>
      </c>
      <c r="C309">
        <f t="shared" si="81"/>
        <v>5.0999999999999996</v>
      </c>
      <c r="D309">
        <f t="shared" si="81"/>
        <v>3.4</v>
      </c>
      <c r="E309">
        <f t="shared" si="81"/>
        <v>8.5</v>
      </c>
      <c r="F309">
        <f t="shared" si="81"/>
        <v>0</v>
      </c>
      <c r="G309">
        <f t="shared" si="81"/>
        <v>0</v>
      </c>
      <c r="H309">
        <f t="shared" si="81"/>
        <v>0</v>
      </c>
      <c r="I309">
        <f t="shared" si="81"/>
        <v>0</v>
      </c>
      <c r="J309">
        <f t="shared" si="81"/>
        <v>0</v>
      </c>
      <c r="L309">
        <f t="shared" si="81"/>
        <v>0</v>
      </c>
      <c r="M309">
        <f t="shared" si="81"/>
        <v>0</v>
      </c>
      <c r="O309">
        <f t="shared" si="82"/>
        <v>0</v>
      </c>
      <c r="P309">
        <v>5</v>
      </c>
      <c r="Q309" s="45"/>
      <c r="R309" s="45"/>
      <c r="S309" s="45"/>
      <c r="T309" s="45"/>
    </row>
    <row r="310" spans="1:20">
      <c r="A310">
        <v>6</v>
      </c>
      <c r="C310">
        <f t="shared" si="81"/>
        <v>5.0999999999999996</v>
      </c>
      <c r="D310">
        <f t="shared" si="81"/>
        <v>3.4</v>
      </c>
      <c r="E310">
        <f t="shared" si="81"/>
        <v>8.5</v>
      </c>
      <c r="F310">
        <f t="shared" si="81"/>
        <v>0</v>
      </c>
      <c r="G310">
        <f t="shared" si="81"/>
        <v>0</v>
      </c>
      <c r="H310">
        <f t="shared" si="81"/>
        <v>0</v>
      </c>
      <c r="I310">
        <f t="shared" si="81"/>
        <v>0</v>
      </c>
      <c r="J310">
        <f t="shared" si="81"/>
        <v>0</v>
      </c>
      <c r="L310">
        <f t="shared" si="81"/>
        <v>0</v>
      </c>
      <c r="M310">
        <f t="shared" si="81"/>
        <v>0</v>
      </c>
      <c r="O310">
        <f t="shared" si="82"/>
        <v>6.5750979758130592</v>
      </c>
      <c r="P310">
        <v>6</v>
      </c>
    </row>
    <row r="311" spans="1:20">
      <c r="A311">
        <v>7</v>
      </c>
      <c r="C311">
        <f t="shared" si="81"/>
        <v>5.0999999999999996</v>
      </c>
      <c r="D311">
        <f t="shared" si="81"/>
        <v>3.4</v>
      </c>
      <c r="E311">
        <f t="shared" si="81"/>
        <v>8.5</v>
      </c>
      <c r="F311">
        <f t="shared" si="81"/>
        <v>0</v>
      </c>
      <c r="G311">
        <f t="shared" si="81"/>
        <v>0</v>
      </c>
      <c r="H311">
        <f t="shared" si="81"/>
        <v>0</v>
      </c>
      <c r="I311">
        <f t="shared" si="81"/>
        <v>0</v>
      </c>
      <c r="J311">
        <f t="shared" si="81"/>
        <v>0</v>
      </c>
      <c r="L311">
        <f t="shared" si="81"/>
        <v>0</v>
      </c>
      <c r="M311">
        <f t="shared" si="81"/>
        <v>0</v>
      </c>
      <c r="O311">
        <f t="shared" si="82"/>
        <v>0</v>
      </c>
      <c r="P311">
        <v>7</v>
      </c>
    </row>
    <row r="312" spans="1:20">
      <c r="A312">
        <v>8</v>
      </c>
      <c r="C312">
        <f t="shared" si="81"/>
        <v>5.0999999999999996</v>
      </c>
      <c r="D312">
        <f t="shared" si="81"/>
        <v>3.4</v>
      </c>
      <c r="E312">
        <f t="shared" si="81"/>
        <v>8.5</v>
      </c>
      <c r="F312">
        <f t="shared" si="81"/>
        <v>0</v>
      </c>
      <c r="G312">
        <f t="shared" si="81"/>
        <v>0</v>
      </c>
      <c r="H312">
        <f t="shared" si="81"/>
        <v>0</v>
      </c>
      <c r="I312">
        <f t="shared" si="81"/>
        <v>0</v>
      </c>
      <c r="J312">
        <f t="shared" si="81"/>
        <v>0</v>
      </c>
      <c r="L312">
        <f t="shared" si="81"/>
        <v>0</v>
      </c>
      <c r="M312">
        <f t="shared" si="81"/>
        <v>0</v>
      </c>
      <c r="O312">
        <f t="shared" si="82"/>
        <v>8.3547616569602905</v>
      </c>
      <c r="P312">
        <v>8</v>
      </c>
    </row>
    <row r="313" spans="1:20">
      <c r="A313">
        <v>9</v>
      </c>
      <c r="C313">
        <f t="shared" si="81"/>
        <v>5.0999999999999996</v>
      </c>
      <c r="D313">
        <f t="shared" si="81"/>
        <v>3.4</v>
      </c>
      <c r="E313">
        <f t="shared" si="81"/>
        <v>8.5</v>
      </c>
      <c r="F313">
        <f t="shared" si="81"/>
        <v>0</v>
      </c>
      <c r="G313">
        <f t="shared" si="81"/>
        <v>0</v>
      </c>
      <c r="H313">
        <f t="shared" si="81"/>
        <v>0</v>
      </c>
      <c r="I313">
        <f t="shared" si="81"/>
        <v>0</v>
      </c>
      <c r="J313">
        <f t="shared" si="81"/>
        <v>0</v>
      </c>
      <c r="L313">
        <f t="shared" si="81"/>
        <v>0</v>
      </c>
      <c r="M313">
        <f t="shared" si="81"/>
        <v>0</v>
      </c>
      <c r="O313">
        <f t="shared" si="82"/>
        <v>0</v>
      </c>
      <c r="P313">
        <v>9</v>
      </c>
    </row>
    <row r="314" spans="1:20">
      <c r="A314">
        <v>10</v>
      </c>
      <c r="C314">
        <f t="shared" si="81"/>
        <v>5.0999999999999996</v>
      </c>
      <c r="D314">
        <f t="shared" si="81"/>
        <v>3.4</v>
      </c>
      <c r="E314">
        <f t="shared" si="81"/>
        <v>8.5</v>
      </c>
      <c r="F314">
        <f t="shared" si="81"/>
        <v>0</v>
      </c>
      <c r="G314">
        <f t="shared" si="81"/>
        <v>0</v>
      </c>
      <c r="H314">
        <f t="shared" si="81"/>
        <v>0</v>
      </c>
      <c r="I314">
        <f t="shared" si="81"/>
        <v>0</v>
      </c>
      <c r="J314">
        <f t="shared" si="81"/>
        <v>0</v>
      </c>
      <c r="L314">
        <f t="shared" si="81"/>
        <v>0</v>
      </c>
      <c r="M314">
        <f t="shared" si="81"/>
        <v>0</v>
      </c>
      <c r="O314">
        <f t="shared" si="82"/>
        <v>10.096468309408804</v>
      </c>
      <c r="P314">
        <v>10</v>
      </c>
    </row>
    <row r="315" spans="1:20">
      <c r="A315">
        <v>11</v>
      </c>
      <c r="C315">
        <f t="shared" si="81"/>
        <v>5.0999999999999996</v>
      </c>
      <c r="D315">
        <f t="shared" si="81"/>
        <v>3.4</v>
      </c>
      <c r="E315">
        <f t="shared" si="81"/>
        <v>8.5</v>
      </c>
      <c r="F315">
        <f t="shared" si="81"/>
        <v>0</v>
      </c>
      <c r="G315">
        <f t="shared" si="81"/>
        <v>0</v>
      </c>
      <c r="H315">
        <f t="shared" si="81"/>
        <v>0</v>
      </c>
      <c r="I315">
        <f t="shared" si="81"/>
        <v>0</v>
      </c>
      <c r="J315">
        <f t="shared" si="81"/>
        <v>0</v>
      </c>
      <c r="L315">
        <f t="shared" si="81"/>
        <v>0</v>
      </c>
      <c r="M315">
        <f t="shared" si="81"/>
        <v>0</v>
      </c>
      <c r="O315">
        <f t="shared" si="82"/>
        <v>0</v>
      </c>
      <c r="P315">
        <v>11</v>
      </c>
    </row>
    <row r="316" spans="1:20">
      <c r="A316">
        <v>12</v>
      </c>
      <c r="C316">
        <f t="shared" si="81"/>
        <v>5.0999999999999996</v>
      </c>
      <c r="D316">
        <f t="shared" si="81"/>
        <v>3.4</v>
      </c>
      <c r="E316">
        <f t="shared" si="81"/>
        <v>8.5</v>
      </c>
      <c r="F316">
        <f t="shared" si="81"/>
        <v>0</v>
      </c>
      <c r="G316">
        <f t="shared" si="81"/>
        <v>0</v>
      </c>
      <c r="H316">
        <f t="shared" si="81"/>
        <v>0</v>
      </c>
      <c r="I316">
        <f t="shared" si="81"/>
        <v>0</v>
      </c>
      <c r="J316">
        <f t="shared" si="81"/>
        <v>0</v>
      </c>
      <c r="L316">
        <f t="shared" si="81"/>
        <v>0</v>
      </c>
      <c r="M316">
        <f t="shared" si="81"/>
        <v>0</v>
      </c>
      <c r="O316">
        <f t="shared" si="82"/>
        <v>11.723132949415042</v>
      </c>
      <c r="P316">
        <v>12</v>
      </c>
    </row>
    <row r="317" spans="1:20">
      <c r="A317">
        <v>13</v>
      </c>
      <c r="C317">
        <f t="shared" si="81"/>
        <v>5.0999999999999996</v>
      </c>
      <c r="D317">
        <f t="shared" si="81"/>
        <v>3.4</v>
      </c>
      <c r="E317">
        <f t="shared" si="81"/>
        <v>8.5</v>
      </c>
      <c r="F317">
        <f t="shared" si="81"/>
        <v>0</v>
      </c>
      <c r="G317">
        <f t="shared" si="81"/>
        <v>0</v>
      </c>
      <c r="H317">
        <f t="shared" si="81"/>
        <v>0</v>
      </c>
      <c r="I317">
        <f t="shared" si="81"/>
        <v>0</v>
      </c>
      <c r="J317">
        <f t="shared" si="81"/>
        <v>0</v>
      </c>
      <c r="L317">
        <f t="shared" si="81"/>
        <v>0</v>
      </c>
      <c r="M317">
        <f t="shared" si="81"/>
        <v>0</v>
      </c>
      <c r="O317">
        <f t="shared" si="82"/>
        <v>0</v>
      </c>
      <c r="P317">
        <v>13</v>
      </c>
    </row>
    <row r="318" spans="1:20">
      <c r="A318">
        <v>14</v>
      </c>
      <c r="C318">
        <f t="shared" si="81"/>
        <v>5.0999999999999996</v>
      </c>
      <c r="D318">
        <f t="shared" si="81"/>
        <v>3.4</v>
      </c>
      <c r="E318">
        <f t="shared" si="81"/>
        <v>8.5</v>
      </c>
      <c r="F318">
        <f t="shared" si="81"/>
        <v>0</v>
      </c>
      <c r="G318">
        <f t="shared" si="81"/>
        <v>0</v>
      </c>
      <c r="H318">
        <f t="shared" si="81"/>
        <v>0</v>
      </c>
      <c r="I318">
        <f t="shared" si="81"/>
        <v>0</v>
      </c>
      <c r="J318">
        <f t="shared" si="81"/>
        <v>0</v>
      </c>
      <c r="L318">
        <f t="shared" si="81"/>
        <v>0</v>
      </c>
      <c r="M318">
        <f t="shared" si="81"/>
        <v>0</v>
      </c>
      <c r="O318">
        <f t="shared" si="82"/>
        <v>0</v>
      </c>
      <c r="P318">
        <v>14</v>
      </c>
    </row>
    <row r="319" spans="1:20">
      <c r="A319">
        <v>15</v>
      </c>
      <c r="C319">
        <f t="shared" si="81"/>
        <v>5.0999999999999996</v>
      </c>
      <c r="D319">
        <f t="shared" si="81"/>
        <v>3.4</v>
      </c>
      <c r="E319">
        <f t="shared" si="81"/>
        <v>8.5</v>
      </c>
      <c r="F319">
        <f t="shared" si="81"/>
        <v>0</v>
      </c>
      <c r="G319">
        <f t="shared" si="81"/>
        <v>0</v>
      </c>
      <c r="H319">
        <f t="shared" si="81"/>
        <v>0</v>
      </c>
      <c r="I319">
        <f t="shared" si="81"/>
        <v>0</v>
      </c>
      <c r="J319">
        <f t="shared" si="81"/>
        <v>0</v>
      </c>
      <c r="L319">
        <f t="shared" si="81"/>
        <v>0</v>
      </c>
      <c r="M319">
        <f t="shared" si="81"/>
        <v>0</v>
      </c>
      <c r="O319">
        <f t="shared" si="82"/>
        <v>0</v>
      </c>
      <c r="P319">
        <v>15</v>
      </c>
    </row>
    <row r="320" spans="1:20">
      <c r="A320">
        <v>16</v>
      </c>
      <c r="C320">
        <f t="shared" si="81"/>
        <v>5.0999999999999996</v>
      </c>
      <c r="D320">
        <f t="shared" si="81"/>
        <v>3.4</v>
      </c>
      <c r="E320">
        <f t="shared" si="81"/>
        <v>8.5</v>
      </c>
      <c r="F320">
        <f t="shared" si="81"/>
        <v>0</v>
      </c>
      <c r="G320">
        <f t="shared" si="81"/>
        <v>0</v>
      </c>
      <c r="H320">
        <f t="shared" si="81"/>
        <v>0</v>
      </c>
      <c r="I320">
        <f t="shared" si="81"/>
        <v>0</v>
      </c>
      <c r="J320">
        <f t="shared" si="81"/>
        <v>0</v>
      </c>
      <c r="L320">
        <f t="shared" si="81"/>
        <v>0</v>
      </c>
      <c r="M320">
        <f t="shared" si="81"/>
        <v>0</v>
      </c>
      <c r="O320">
        <f t="shared" si="82"/>
        <v>0</v>
      </c>
      <c r="P320">
        <v>16</v>
      </c>
    </row>
    <row r="321" spans="1:20">
      <c r="A321">
        <v>17</v>
      </c>
      <c r="C321">
        <f t="shared" si="81"/>
        <v>5.0999999999999996</v>
      </c>
      <c r="D321">
        <f t="shared" si="81"/>
        <v>3.4</v>
      </c>
      <c r="E321">
        <f t="shared" si="81"/>
        <v>8.5</v>
      </c>
      <c r="F321">
        <f t="shared" si="81"/>
        <v>0</v>
      </c>
      <c r="G321">
        <f t="shared" si="81"/>
        <v>0</v>
      </c>
      <c r="H321">
        <f t="shared" si="81"/>
        <v>0</v>
      </c>
      <c r="I321">
        <f t="shared" si="81"/>
        <v>0</v>
      </c>
      <c r="J321">
        <f t="shared" si="81"/>
        <v>0</v>
      </c>
      <c r="L321">
        <f t="shared" si="81"/>
        <v>0</v>
      </c>
      <c r="M321">
        <f t="shared" si="81"/>
        <v>0</v>
      </c>
      <c r="O321">
        <f t="shared" si="82"/>
        <v>0</v>
      </c>
      <c r="P321">
        <v>17</v>
      </c>
    </row>
    <row r="322" spans="1:20">
      <c r="A322">
        <v>18</v>
      </c>
      <c r="C322">
        <f t="shared" si="81"/>
        <v>5.0999999999999996</v>
      </c>
      <c r="D322">
        <f t="shared" si="81"/>
        <v>3.4</v>
      </c>
      <c r="E322">
        <f t="shared" si="81"/>
        <v>8.5</v>
      </c>
      <c r="F322">
        <f t="shared" si="81"/>
        <v>0</v>
      </c>
      <c r="G322">
        <f t="shared" si="81"/>
        <v>0</v>
      </c>
      <c r="H322">
        <f t="shared" si="81"/>
        <v>0</v>
      </c>
      <c r="I322">
        <f t="shared" si="81"/>
        <v>0</v>
      </c>
      <c r="J322">
        <f t="shared" si="81"/>
        <v>0</v>
      </c>
      <c r="L322">
        <f>+L$305</f>
        <v>0</v>
      </c>
      <c r="M322">
        <f>+M$305</f>
        <v>0</v>
      </c>
      <c r="O322">
        <f t="shared" si="82"/>
        <v>15.866304537512036</v>
      </c>
      <c r="P322">
        <v>18</v>
      </c>
    </row>
    <row r="323" spans="1:20">
      <c r="A323">
        <v>19</v>
      </c>
      <c r="C323">
        <f t="shared" ref="C323:M334" si="83">+C$305</f>
        <v>5.0999999999999996</v>
      </c>
      <c r="D323">
        <f t="shared" si="83"/>
        <v>3.4</v>
      </c>
      <c r="E323">
        <f t="shared" si="83"/>
        <v>8.5</v>
      </c>
      <c r="F323">
        <f t="shared" si="83"/>
        <v>0</v>
      </c>
      <c r="G323">
        <f t="shared" si="83"/>
        <v>0</v>
      </c>
      <c r="H323">
        <f t="shared" si="83"/>
        <v>0</v>
      </c>
      <c r="I323">
        <f t="shared" si="83"/>
        <v>0</v>
      </c>
      <c r="J323">
        <f t="shared" si="83"/>
        <v>0</v>
      </c>
      <c r="L323">
        <f t="shared" si="83"/>
        <v>0</v>
      </c>
      <c r="M323">
        <f t="shared" si="83"/>
        <v>0</v>
      </c>
      <c r="O323">
        <f t="shared" si="82"/>
        <v>16.459249955102415</v>
      </c>
      <c r="P323">
        <v>19</v>
      </c>
    </row>
    <row r="324" spans="1:20">
      <c r="A324">
        <v>20</v>
      </c>
      <c r="C324">
        <f t="shared" si="83"/>
        <v>5.0999999999999996</v>
      </c>
      <c r="D324">
        <f t="shared" si="83"/>
        <v>3.4</v>
      </c>
      <c r="E324">
        <f t="shared" si="83"/>
        <v>8.5</v>
      </c>
      <c r="F324">
        <f t="shared" si="83"/>
        <v>0</v>
      </c>
      <c r="G324">
        <f t="shared" si="83"/>
        <v>0</v>
      </c>
      <c r="H324">
        <f t="shared" si="83"/>
        <v>0</v>
      </c>
      <c r="I324">
        <f t="shared" si="83"/>
        <v>0</v>
      </c>
      <c r="J324">
        <f t="shared" si="83"/>
        <v>0</v>
      </c>
      <c r="L324">
        <f t="shared" si="83"/>
        <v>0</v>
      </c>
      <c r="M324">
        <f t="shared" si="83"/>
        <v>0</v>
      </c>
      <c r="O324">
        <f t="shared" si="82"/>
        <v>17.026714626714661</v>
      </c>
      <c r="P324">
        <v>20</v>
      </c>
      <c r="S324" s="47"/>
      <c r="T324" s="47"/>
    </row>
    <row r="325" spans="1:20">
      <c r="A325">
        <v>21</v>
      </c>
      <c r="C325">
        <f t="shared" si="83"/>
        <v>5.0999999999999996</v>
      </c>
      <c r="D325">
        <f t="shared" si="83"/>
        <v>3.4</v>
      </c>
      <c r="E325">
        <f t="shared" si="83"/>
        <v>8.5</v>
      </c>
      <c r="F325">
        <f t="shared" si="83"/>
        <v>0</v>
      </c>
      <c r="G325">
        <f t="shared" si="83"/>
        <v>0</v>
      </c>
      <c r="H325">
        <f t="shared" si="83"/>
        <v>0</v>
      </c>
      <c r="I325">
        <f t="shared" si="83"/>
        <v>0</v>
      </c>
      <c r="J325">
        <f t="shared" si="83"/>
        <v>0</v>
      </c>
      <c r="L325">
        <f t="shared" si="83"/>
        <v>0</v>
      </c>
      <c r="M325">
        <f t="shared" si="83"/>
        <v>0</v>
      </c>
      <c r="O325">
        <f t="shared" si="82"/>
        <v>0</v>
      </c>
      <c r="P325">
        <v>21</v>
      </c>
      <c r="S325" s="48"/>
      <c r="T325" s="48"/>
    </row>
    <row r="326" spans="1:20">
      <c r="A326">
        <v>22</v>
      </c>
      <c r="C326">
        <f t="shared" si="83"/>
        <v>5.0999999999999996</v>
      </c>
      <c r="D326">
        <f t="shared" si="83"/>
        <v>3.4</v>
      </c>
      <c r="E326">
        <f t="shared" si="83"/>
        <v>8.5</v>
      </c>
      <c r="F326">
        <f t="shared" si="83"/>
        <v>0</v>
      </c>
      <c r="G326">
        <f t="shared" si="83"/>
        <v>0</v>
      </c>
      <c r="H326">
        <f t="shared" si="83"/>
        <v>0</v>
      </c>
      <c r="I326">
        <f t="shared" si="83"/>
        <v>0</v>
      </c>
      <c r="J326">
        <f t="shared" si="83"/>
        <v>0</v>
      </c>
      <c r="L326">
        <f t="shared" si="83"/>
        <v>0</v>
      </c>
      <c r="M326">
        <f t="shared" si="83"/>
        <v>0</v>
      </c>
      <c r="O326">
        <f t="shared" si="82"/>
        <v>0</v>
      </c>
      <c r="P326">
        <v>22</v>
      </c>
      <c r="S326" s="47"/>
      <c r="T326" s="47"/>
    </row>
    <row r="327" spans="1:20">
      <c r="A327">
        <v>23</v>
      </c>
      <c r="C327">
        <f t="shared" si="83"/>
        <v>5.0999999999999996</v>
      </c>
      <c r="D327">
        <f t="shared" si="83"/>
        <v>3.4</v>
      </c>
      <c r="E327">
        <f t="shared" si="83"/>
        <v>8.5</v>
      </c>
      <c r="F327">
        <f t="shared" si="83"/>
        <v>0</v>
      </c>
      <c r="G327">
        <f t="shared" si="83"/>
        <v>0</v>
      </c>
      <c r="H327">
        <f t="shared" si="83"/>
        <v>0</v>
      </c>
      <c r="I327">
        <f t="shared" si="83"/>
        <v>0</v>
      </c>
      <c r="J327">
        <f t="shared" si="83"/>
        <v>0</v>
      </c>
      <c r="L327">
        <f t="shared" si="83"/>
        <v>0</v>
      </c>
      <c r="M327">
        <f t="shared" si="83"/>
        <v>0</v>
      </c>
      <c r="O327">
        <f t="shared" si="82"/>
        <v>0</v>
      </c>
      <c r="P327">
        <v>23</v>
      </c>
      <c r="S327" s="47"/>
      <c r="T327" s="47"/>
    </row>
    <row r="328" spans="1:20">
      <c r="A328">
        <v>24</v>
      </c>
      <c r="C328">
        <f t="shared" si="83"/>
        <v>5.0999999999999996</v>
      </c>
      <c r="D328">
        <f t="shared" si="83"/>
        <v>3.4</v>
      </c>
      <c r="E328">
        <f t="shared" si="83"/>
        <v>8.5</v>
      </c>
      <c r="F328">
        <f t="shared" si="83"/>
        <v>0</v>
      </c>
      <c r="G328">
        <f t="shared" si="83"/>
        <v>0</v>
      </c>
      <c r="H328">
        <f t="shared" si="83"/>
        <v>0</v>
      </c>
      <c r="I328">
        <f t="shared" si="83"/>
        <v>0</v>
      </c>
      <c r="J328">
        <f t="shared" si="83"/>
        <v>0</v>
      </c>
      <c r="L328">
        <f t="shared" si="83"/>
        <v>0</v>
      </c>
      <c r="M328">
        <f t="shared" si="83"/>
        <v>0</v>
      </c>
      <c r="O328">
        <f t="shared" si="82"/>
        <v>0</v>
      </c>
      <c r="P328">
        <v>24</v>
      </c>
    </row>
    <row r="329" spans="1:20">
      <c r="A329">
        <v>25</v>
      </c>
      <c r="C329">
        <f t="shared" si="83"/>
        <v>5.0999999999999996</v>
      </c>
      <c r="D329">
        <f t="shared" si="83"/>
        <v>3.4</v>
      </c>
      <c r="E329">
        <f t="shared" si="83"/>
        <v>8.5</v>
      </c>
      <c r="F329">
        <f t="shared" si="83"/>
        <v>0</v>
      </c>
      <c r="G329">
        <f t="shared" si="83"/>
        <v>0</v>
      </c>
      <c r="H329">
        <f t="shared" si="83"/>
        <v>0</v>
      </c>
      <c r="I329">
        <f t="shared" si="83"/>
        <v>0</v>
      </c>
      <c r="J329">
        <f t="shared" si="83"/>
        <v>0</v>
      </c>
      <c r="L329">
        <f t="shared" si="83"/>
        <v>0</v>
      </c>
      <c r="M329">
        <f t="shared" si="83"/>
        <v>0</v>
      </c>
      <c r="O329">
        <f t="shared" si="82"/>
        <v>19.364688674285713</v>
      </c>
      <c r="P329">
        <v>25</v>
      </c>
    </row>
    <row r="330" spans="1:20">
      <c r="A330">
        <v>26</v>
      </c>
      <c r="C330">
        <f t="shared" si="83"/>
        <v>5.0999999999999996</v>
      </c>
      <c r="D330">
        <f t="shared" si="83"/>
        <v>3.4</v>
      </c>
      <c r="E330">
        <f t="shared" si="83"/>
        <v>8.5</v>
      </c>
      <c r="F330">
        <f t="shared" si="83"/>
        <v>0</v>
      </c>
      <c r="G330">
        <f t="shared" si="83"/>
        <v>0</v>
      </c>
      <c r="H330">
        <f t="shared" si="83"/>
        <v>0</v>
      </c>
      <c r="I330">
        <f t="shared" si="83"/>
        <v>0</v>
      </c>
      <c r="J330">
        <f t="shared" si="83"/>
        <v>0</v>
      </c>
      <c r="L330">
        <f t="shared" si="83"/>
        <v>0</v>
      </c>
      <c r="M330">
        <f t="shared" si="83"/>
        <v>0</v>
      </c>
      <c r="O330">
        <f t="shared" si="82"/>
        <v>0</v>
      </c>
      <c r="P330">
        <v>26</v>
      </c>
    </row>
    <row r="331" spans="1:20">
      <c r="A331">
        <v>27</v>
      </c>
      <c r="C331">
        <f t="shared" si="83"/>
        <v>5.0999999999999996</v>
      </c>
      <c r="D331">
        <f t="shared" si="83"/>
        <v>3.4</v>
      </c>
      <c r="E331">
        <f t="shared" si="83"/>
        <v>8.5</v>
      </c>
      <c r="F331">
        <f t="shared" si="83"/>
        <v>0</v>
      </c>
      <c r="G331">
        <f t="shared" si="83"/>
        <v>0</v>
      </c>
      <c r="H331">
        <f t="shared" si="83"/>
        <v>0</v>
      </c>
      <c r="I331">
        <f t="shared" si="83"/>
        <v>0</v>
      </c>
      <c r="J331">
        <f t="shared" si="83"/>
        <v>0</v>
      </c>
      <c r="L331">
        <f t="shared" si="83"/>
        <v>0</v>
      </c>
      <c r="M331">
        <f t="shared" si="83"/>
        <v>0</v>
      </c>
      <c r="O331">
        <f t="shared" si="82"/>
        <v>0</v>
      </c>
      <c r="P331">
        <v>27</v>
      </c>
    </row>
    <row r="332" spans="1:20">
      <c r="A332">
        <v>28</v>
      </c>
      <c r="C332">
        <f t="shared" si="83"/>
        <v>5.0999999999999996</v>
      </c>
      <c r="D332">
        <f t="shared" si="83"/>
        <v>3.4</v>
      </c>
      <c r="E332">
        <f t="shared" si="83"/>
        <v>8.5</v>
      </c>
      <c r="F332">
        <f t="shared" si="83"/>
        <v>0</v>
      </c>
      <c r="G332">
        <f t="shared" si="83"/>
        <v>0</v>
      </c>
      <c r="H332">
        <f t="shared" si="83"/>
        <v>0</v>
      </c>
      <c r="I332">
        <f t="shared" si="83"/>
        <v>0</v>
      </c>
      <c r="J332">
        <f t="shared" si="83"/>
        <v>0</v>
      </c>
      <c r="L332">
        <f t="shared" si="83"/>
        <v>0</v>
      </c>
      <c r="M332">
        <f t="shared" si="83"/>
        <v>0</v>
      </c>
      <c r="O332">
        <f t="shared" si="82"/>
        <v>0</v>
      </c>
      <c r="P332">
        <v>28</v>
      </c>
    </row>
    <row r="333" spans="1:20">
      <c r="A333">
        <v>29</v>
      </c>
      <c r="C333">
        <f t="shared" si="83"/>
        <v>5.0999999999999996</v>
      </c>
      <c r="D333">
        <f t="shared" si="83"/>
        <v>3.4</v>
      </c>
      <c r="E333">
        <f t="shared" si="83"/>
        <v>8.5</v>
      </c>
      <c r="F333">
        <f t="shared" si="83"/>
        <v>0</v>
      </c>
      <c r="G333">
        <f t="shared" si="83"/>
        <v>0</v>
      </c>
      <c r="H333">
        <f t="shared" si="83"/>
        <v>0</v>
      </c>
      <c r="I333">
        <f t="shared" si="83"/>
        <v>0</v>
      </c>
      <c r="J333">
        <f t="shared" si="83"/>
        <v>0</v>
      </c>
      <c r="L333">
        <f t="shared" si="83"/>
        <v>0</v>
      </c>
      <c r="M333">
        <f t="shared" si="83"/>
        <v>0</v>
      </c>
      <c r="O333">
        <f t="shared" si="82"/>
        <v>0</v>
      </c>
      <c r="P333">
        <v>29</v>
      </c>
    </row>
    <row r="334" spans="1:20">
      <c r="A334">
        <v>30</v>
      </c>
      <c r="C334">
        <f t="shared" si="83"/>
        <v>5.0999999999999996</v>
      </c>
      <c r="D334">
        <f t="shared" si="83"/>
        <v>3.4</v>
      </c>
      <c r="E334">
        <f t="shared" si="83"/>
        <v>8.5</v>
      </c>
      <c r="F334">
        <f t="shared" si="83"/>
        <v>0</v>
      </c>
      <c r="G334">
        <f t="shared" si="83"/>
        <v>0</v>
      </c>
      <c r="H334">
        <f t="shared" si="83"/>
        <v>0</v>
      </c>
      <c r="I334">
        <f t="shared" si="83"/>
        <v>0</v>
      </c>
      <c r="J334">
        <f t="shared" si="83"/>
        <v>0</v>
      </c>
      <c r="L334">
        <f t="shared" si="83"/>
        <v>0</v>
      </c>
      <c r="M334">
        <f t="shared" si="83"/>
        <v>0</v>
      </c>
      <c r="O334">
        <f t="shared" si="82"/>
        <v>21.045723914592955</v>
      </c>
      <c r="P334">
        <v>30</v>
      </c>
    </row>
    <row r="335" spans="1:20">
      <c r="L335" s="38"/>
      <c r="O335" s="44"/>
    </row>
    <row r="336" spans="1:20">
      <c r="O336" s="44" t="s">
        <v>44</v>
      </c>
    </row>
    <row r="337" spans="1:20">
      <c r="A337" t="s">
        <v>45</v>
      </c>
      <c r="L337" t="s">
        <v>46</v>
      </c>
      <c r="M337" t="s">
        <v>47</v>
      </c>
      <c r="N337" t="s">
        <v>48</v>
      </c>
      <c r="O337" s="44" t="s">
        <v>49</v>
      </c>
    </row>
    <row r="338" spans="1:20">
      <c r="A338">
        <v>1</v>
      </c>
      <c r="C338">
        <v>120.8</v>
      </c>
      <c r="D338">
        <v>83.9</v>
      </c>
      <c r="E338">
        <v>45.4</v>
      </c>
      <c r="F338">
        <v>112.9</v>
      </c>
      <c r="G338">
        <v>81.400000000000006</v>
      </c>
      <c r="H338">
        <v>47.5</v>
      </c>
      <c r="I338">
        <v>84.2</v>
      </c>
      <c r="J338">
        <v>42.3</v>
      </c>
      <c r="L338">
        <v>0</v>
      </c>
      <c r="M338">
        <v>0</v>
      </c>
      <c r="N338">
        <v>0</v>
      </c>
      <c r="O338">
        <v>0.76600000000000001</v>
      </c>
    </row>
    <row r="339" spans="1:20">
      <c r="A339">
        <v>2</v>
      </c>
      <c r="C339">
        <v>124.6</v>
      </c>
      <c r="D339">
        <v>84.3</v>
      </c>
      <c r="E339">
        <v>45.2</v>
      </c>
      <c r="F339">
        <v>111.5</v>
      </c>
      <c r="G339">
        <v>79.599999999999994</v>
      </c>
      <c r="H339">
        <v>45.9</v>
      </c>
      <c r="I339">
        <v>81.400000000000006</v>
      </c>
      <c r="J339">
        <v>40.799999999999997</v>
      </c>
      <c r="L339">
        <v>0</v>
      </c>
      <c r="M339">
        <v>0</v>
      </c>
      <c r="N339">
        <v>0</v>
      </c>
      <c r="O339">
        <v>0.78500000000000003</v>
      </c>
    </row>
    <row r="340" spans="1:20">
      <c r="A340">
        <v>3</v>
      </c>
      <c r="C340">
        <v>115.4</v>
      </c>
      <c r="D340">
        <v>86.8</v>
      </c>
      <c r="E340">
        <v>48.9</v>
      </c>
      <c r="F340">
        <v>110.6</v>
      </c>
      <c r="G340">
        <v>83.6</v>
      </c>
      <c r="H340">
        <v>50.1</v>
      </c>
      <c r="I340">
        <v>90.4</v>
      </c>
      <c r="J340">
        <v>44.9</v>
      </c>
      <c r="L340">
        <v>74.650000000000006</v>
      </c>
      <c r="M340">
        <v>5.62</v>
      </c>
      <c r="N340">
        <v>0</v>
      </c>
      <c r="O340">
        <v>0.80400000000000005</v>
      </c>
    </row>
    <row r="341" spans="1:20">
      <c r="A341">
        <v>4</v>
      </c>
      <c r="C341">
        <v>111.9</v>
      </c>
      <c r="D341">
        <v>77.099999999999994</v>
      </c>
      <c r="E341">
        <v>48.9</v>
      </c>
      <c r="F341">
        <v>104.5</v>
      </c>
      <c r="G341">
        <v>79.5</v>
      </c>
      <c r="H341">
        <v>47.6</v>
      </c>
      <c r="I341">
        <v>85.8</v>
      </c>
      <c r="J341">
        <v>43.4</v>
      </c>
      <c r="L341">
        <v>83.57</v>
      </c>
      <c r="M341" s="39">
        <v>5.76</v>
      </c>
      <c r="N341">
        <v>7.1747837890624986</v>
      </c>
      <c r="O341">
        <v>0.82499999999999996</v>
      </c>
    </row>
    <row r="342" spans="1:20">
      <c r="A342">
        <v>5</v>
      </c>
      <c r="C342">
        <v>113.5</v>
      </c>
      <c r="D342">
        <v>77.400000000000006</v>
      </c>
      <c r="E342">
        <v>52.1</v>
      </c>
      <c r="F342">
        <v>107</v>
      </c>
      <c r="G342">
        <v>80.5</v>
      </c>
      <c r="H342">
        <v>48.2</v>
      </c>
      <c r="I342">
        <v>83.5</v>
      </c>
      <c r="J342">
        <v>43.4</v>
      </c>
      <c r="L342">
        <v>71.489999999999995</v>
      </c>
      <c r="M342" s="39">
        <v>5.9</v>
      </c>
      <c r="N342">
        <v>7.3541533837890602</v>
      </c>
      <c r="O342">
        <v>0.84499999999999997</v>
      </c>
    </row>
    <row r="343" spans="1:20">
      <c r="A343">
        <v>6</v>
      </c>
      <c r="C343">
        <v>110.2</v>
      </c>
      <c r="D343">
        <v>77.3</v>
      </c>
      <c r="E343">
        <v>52.7</v>
      </c>
      <c r="F343">
        <v>103.2</v>
      </c>
      <c r="G343">
        <v>81.3</v>
      </c>
      <c r="H343">
        <v>48.5</v>
      </c>
      <c r="I343">
        <v>84.2</v>
      </c>
      <c r="J343">
        <v>43</v>
      </c>
      <c r="L343">
        <v>85.42</v>
      </c>
      <c r="M343" s="39">
        <v>6.05</v>
      </c>
      <c r="N343">
        <v>7.5380072183837861</v>
      </c>
      <c r="O343">
        <v>0.86599999999999999</v>
      </c>
    </row>
    <row r="344" spans="1:20">
      <c r="A344">
        <v>7</v>
      </c>
      <c r="C344">
        <v>112.4</v>
      </c>
      <c r="D344">
        <v>78.900000000000006</v>
      </c>
      <c r="E344">
        <v>53.3</v>
      </c>
      <c r="F344">
        <v>113.1</v>
      </c>
      <c r="G344">
        <v>84.6</v>
      </c>
      <c r="H344">
        <v>51.2</v>
      </c>
      <c r="I344">
        <v>88.5</v>
      </c>
      <c r="J344">
        <v>47.8</v>
      </c>
      <c r="L344">
        <v>81.2</v>
      </c>
      <c r="M344" s="39">
        <v>6.2</v>
      </c>
      <c r="N344">
        <v>7.7264573988433813</v>
      </c>
      <c r="O344">
        <v>0.88800000000000001</v>
      </c>
      <c r="Q344" s="45"/>
      <c r="R344" s="49"/>
      <c r="S344" s="49"/>
      <c r="T344" s="49"/>
    </row>
    <row r="345" spans="1:20">
      <c r="A345">
        <v>8</v>
      </c>
      <c r="C345">
        <v>125.2</v>
      </c>
      <c r="D345">
        <v>86.4</v>
      </c>
      <c r="E345">
        <v>59.9</v>
      </c>
      <c r="F345">
        <v>116.9</v>
      </c>
      <c r="G345">
        <v>91.3</v>
      </c>
      <c r="H345">
        <v>54</v>
      </c>
      <c r="I345">
        <v>92.5</v>
      </c>
      <c r="J345">
        <v>51.9</v>
      </c>
      <c r="L345">
        <v>61.6</v>
      </c>
      <c r="M345" s="39">
        <v>6.36</v>
      </c>
      <c r="N345">
        <v>7.9196188338144653</v>
      </c>
      <c r="O345">
        <v>0.91</v>
      </c>
      <c r="Q345" s="45"/>
      <c r="R345" s="49"/>
      <c r="S345" s="49"/>
      <c r="T345" s="49"/>
    </row>
    <row r="346" spans="1:20">
      <c r="A346">
        <v>9</v>
      </c>
      <c r="C346">
        <v>125.7</v>
      </c>
      <c r="D346">
        <v>92.4</v>
      </c>
      <c r="E346">
        <v>62.8</v>
      </c>
      <c r="F346">
        <v>127.9</v>
      </c>
      <c r="G346">
        <v>96.8</v>
      </c>
      <c r="H346">
        <v>56.7</v>
      </c>
      <c r="I346">
        <v>98.9</v>
      </c>
      <c r="J346">
        <v>54.4</v>
      </c>
      <c r="L346">
        <v>46.63</v>
      </c>
      <c r="M346" s="39">
        <v>6.52</v>
      </c>
      <c r="N346">
        <v>8.1176093046598261</v>
      </c>
      <c r="O346">
        <v>0.93300000000000005</v>
      </c>
      <c r="Q346" s="45"/>
      <c r="R346" s="49"/>
      <c r="S346" s="49"/>
      <c r="T346" s="49"/>
    </row>
    <row r="347" spans="1:20">
      <c r="A347">
        <v>10</v>
      </c>
      <c r="C347">
        <v>127.4</v>
      </c>
      <c r="D347">
        <v>94.7</v>
      </c>
      <c r="E347">
        <v>69.599999999999994</v>
      </c>
      <c r="F347">
        <v>151.6</v>
      </c>
      <c r="G347">
        <v>106.7</v>
      </c>
      <c r="H347">
        <v>62.5</v>
      </c>
      <c r="I347">
        <v>102.8</v>
      </c>
      <c r="J347">
        <v>59.9</v>
      </c>
      <c r="L347">
        <v>23.16</v>
      </c>
      <c r="M347" s="39">
        <v>6.68</v>
      </c>
      <c r="N347">
        <v>8.320549537276321</v>
      </c>
      <c r="O347">
        <v>0.95599999999999996</v>
      </c>
      <c r="Q347" s="45"/>
      <c r="R347" s="49"/>
      <c r="S347" s="49"/>
      <c r="T347" s="49"/>
    </row>
    <row r="348" spans="1:20">
      <c r="A348">
        <v>11</v>
      </c>
      <c r="C348">
        <v>131.69999999999999</v>
      </c>
      <c r="D348">
        <v>97.3</v>
      </c>
      <c r="E348">
        <v>70.900000000000006</v>
      </c>
      <c r="F348">
        <v>152.5</v>
      </c>
      <c r="G348">
        <v>108.1</v>
      </c>
      <c r="H348">
        <v>63.9</v>
      </c>
      <c r="I348">
        <v>104.5</v>
      </c>
      <c r="J348">
        <v>61.4</v>
      </c>
      <c r="L348">
        <v>26.88</v>
      </c>
      <c r="M348" s="39">
        <v>6.85</v>
      </c>
      <c r="N348">
        <v>8.5285632757082297</v>
      </c>
      <c r="O348">
        <v>0.98</v>
      </c>
      <c r="Q348" s="45"/>
      <c r="R348" s="49"/>
      <c r="S348" s="49"/>
      <c r="T348" s="49"/>
    </row>
    <row r="349" spans="1:20">
      <c r="A349">
        <v>12</v>
      </c>
      <c r="C349">
        <v>136</v>
      </c>
      <c r="D349">
        <v>100</v>
      </c>
      <c r="E349">
        <v>72.099999999999994</v>
      </c>
      <c r="F349">
        <v>153.5</v>
      </c>
      <c r="G349">
        <v>109.5</v>
      </c>
      <c r="H349">
        <v>65.3</v>
      </c>
      <c r="I349">
        <v>106.2</v>
      </c>
      <c r="J349">
        <v>62.8</v>
      </c>
      <c r="L349">
        <v>29.94</v>
      </c>
      <c r="M349" s="39">
        <v>7.02</v>
      </c>
      <c r="N349">
        <v>8.7417773576009346</v>
      </c>
      <c r="O349">
        <v>1.0049999999999999</v>
      </c>
      <c r="Q349" s="45"/>
      <c r="R349" s="49"/>
      <c r="S349" s="49"/>
      <c r="T349" s="49"/>
    </row>
    <row r="350" spans="1:20">
      <c r="A350">
        <v>13</v>
      </c>
      <c r="C350">
        <v>140.30000000000001</v>
      </c>
      <c r="D350">
        <v>102.7</v>
      </c>
      <c r="E350">
        <v>73.400000000000006</v>
      </c>
      <c r="F350">
        <v>154.4</v>
      </c>
      <c r="G350">
        <v>110.9</v>
      </c>
      <c r="H350">
        <v>66.8</v>
      </c>
      <c r="I350">
        <v>108</v>
      </c>
      <c r="J350">
        <v>64.3</v>
      </c>
      <c r="L350">
        <v>31.66</v>
      </c>
      <c r="M350" s="39">
        <v>7.19</v>
      </c>
      <c r="N350">
        <v>8.9603217915409576</v>
      </c>
      <c r="Q350" s="45"/>
      <c r="R350" s="49"/>
      <c r="S350" s="49"/>
      <c r="T350" s="49"/>
    </row>
    <row r="351" spans="1:20">
      <c r="A351">
        <v>14</v>
      </c>
      <c r="C351">
        <v>144.6</v>
      </c>
      <c r="D351">
        <v>105.4</v>
      </c>
      <c r="E351">
        <v>74.599999999999994</v>
      </c>
      <c r="F351">
        <v>155.30000000000001</v>
      </c>
      <c r="G351">
        <v>112.3</v>
      </c>
      <c r="H351">
        <v>68.2</v>
      </c>
      <c r="I351">
        <v>109.7</v>
      </c>
      <c r="J351">
        <v>65.7</v>
      </c>
      <c r="L351">
        <v>32.409999999999997</v>
      </c>
      <c r="M351" s="39">
        <v>7.37</v>
      </c>
      <c r="N351">
        <v>9.1843298363294803</v>
      </c>
      <c r="Q351" s="45"/>
      <c r="R351" s="49"/>
      <c r="S351" s="49"/>
      <c r="T351" s="49"/>
    </row>
    <row r="352" spans="1:20">
      <c r="A352">
        <v>15</v>
      </c>
      <c r="C352">
        <v>148.9</v>
      </c>
      <c r="D352">
        <v>108.1</v>
      </c>
      <c r="E352">
        <v>75.900000000000006</v>
      </c>
      <c r="F352">
        <v>156.30000000000001</v>
      </c>
      <c r="G352">
        <v>113.6</v>
      </c>
      <c r="H352">
        <v>69.599999999999994</v>
      </c>
      <c r="I352">
        <v>111.4</v>
      </c>
      <c r="J352">
        <v>67.2</v>
      </c>
      <c r="L352">
        <v>31.85</v>
      </c>
      <c r="M352" s="39">
        <v>7.56</v>
      </c>
      <c r="N352">
        <v>9.4139380822377188</v>
      </c>
      <c r="Q352" s="45"/>
      <c r="R352" s="49"/>
      <c r="S352" s="49"/>
      <c r="T352" s="49"/>
    </row>
    <row r="353" spans="1:20">
      <c r="A353">
        <v>16</v>
      </c>
      <c r="C353">
        <v>152.4</v>
      </c>
      <c r="D353">
        <v>110.4</v>
      </c>
      <c r="E353">
        <v>78</v>
      </c>
      <c r="F353">
        <v>157.1</v>
      </c>
      <c r="G353">
        <v>116.5</v>
      </c>
      <c r="H353">
        <v>71.5</v>
      </c>
      <c r="I353">
        <v>114.7</v>
      </c>
      <c r="J353">
        <v>69.099999999999994</v>
      </c>
      <c r="L353">
        <v>38.270000000000003</v>
      </c>
      <c r="M353" s="39">
        <v>7.74</v>
      </c>
      <c r="N353">
        <v>9.64928653429366</v>
      </c>
      <c r="Q353" s="45"/>
      <c r="R353" s="49"/>
      <c r="S353" s="49"/>
      <c r="T353" s="49"/>
    </row>
    <row r="354" spans="1:20">
      <c r="C354">
        <v>155.80000000000001</v>
      </c>
      <c r="D354">
        <v>112.7</v>
      </c>
      <c r="E354">
        <v>80</v>
      </c>
      <c r="F354">
        <v>157.9</v>
      </c>
      <c r="G354">
        <v>119.4</v>
      </c>
      <c r="H354">
        <v>73.400000000000006</v>
      </c>
      <c r="I354">
        <v>117.9</v>
      </c>
      <c r="J354">
        <v>71</v>
      </c>
      <c r="L354">
        <v>41.97</v>
      </c>
      <c r="M354" s="39">
        <v>7.94</v>
      </c>
      <c r="N354">
        <v>9.8905186976510002</v>
      </c>
      <c r="Q354" s="45"/>
      <c r="R354" s="49"/>
      <c r="S354" s="49"/>
      <c r="T354" s="49"/>
    </row>
    <row r="355" spans="1:20">
      <c r="A355">
        <v>18</v>
      </c>
      <c r="C355">
        <v>159.30000000000001</v>
      </c>
      <c r="D355">
        <v>115</v>
      </c>
      <c r="E355">
        <v>82.1</v>
      </c>
      <c r="F355">
        <v>158.69999999999999</v>
      </c>
      <c r="G355">
        <v>122.4</v>
      </c>
      <c r="H355">
        <v>75.3</v>
      </c>
      <c r="I355">
        <v>121.1</v>
      </c>
      <c r="J355">
        <v>72.900000000000006</v>
      </c>
      <c r="L355">
        <v>44.22</v>
      </c>
      <c r="M355" s="39">
        <v>8.14</v>
      </c>
      <c r="N355">
        <v>10.137781665092277</v>
      </c>
      <c r="Q355" s="45"/>
      <c r="R355" s="49"/>
      <c r="S355" s="49"/>
      <c r="T355" s="49"/>
    </row>
    <row r="356" spans="1:20">
      <c r="A356">
        <v>19</v>
      </c>
      <c r="C356">
        <v>162.69999999999999</v>
      </c>
      <c r="D356">
        <v>117.3</v>
      </c>
      <c r="E356">
        <v>84.2</v>
      </c>
      <c r="F356">
        <v>159.5</v>
      </c>
      <c r="G356">
        <v>125.3</v>
      </c>
      <c r="H356">
        <v>77.2</v>
      </c>
      <c r="I356">
        <v>124.3</v>
      </c>
      <c r="J356">
        <v>74.8</v>
      </c>
      <c r="L356">
        <v>44.56</v>
      </c>
      <c r="M356" s="39">
        <v>8.34</v>
      </c>
      <c r="N356">
        <v>10.391226206719583</v>
      </c>
      <c r="Q356" s="45"/>
      <c r="R356" s="49"/>
      <c r="S356" s="49"/>
      <c r="T356" s="49"/>
    </row>
    <row r="357" spans="1:20">
      <c r="A357">
        <f>+A356+1</f>
        <v>20</v>
      </c>
      <c r="C357">
        <v>166.1</v>
      </c>
      <c r="D357">
        <v>119.7</v>
      </c>
      <c r="E357">
        <v>86.3</v>
      </c>
      <c r="F357">
        <v>160.30000000000001</v>
      </c>
      <c r="G357">
        <v>128.19999999999999</v>
      </c>
      <c r="H357">
        <v>79.099999999999994</v>
      </c>
      <c r="I357">
        <v>127.5</v>
      </c>
      <c r="J357">
        <v>76.7</v>
      </c>
      <c r="L357">
        <v>42.02</v>
      </c>
      <c r="M357" s="39">
        <v>8.5500000000000007</v>
      </c>
      <c r="N357">
        <v>10.651006861887572</v>
      </c>
      <c r="Q357" s="45"/>
      <c r="R357" s="49"/>
      <c r="S357" s="49"/>
      <c r="T357" s="49"/>
    </row>
    <row r="358" spans="1:20">
      <c r="A358">
        <f t="shared" ref="A358:A367" si="84">+A357+1</f>
        <v>21</v>
      </c>
      <c r="C358">
        <v>166.1</v>
      </c>
      <c r="D358">
        <v>119.7</v>
      </c>
      <c r="E358">
        <v>86.3</v>
      </c>
      <c r="F358">
        <v>160.30000000000001</v>
      </c>
      <c r="G358">
        <v>128.19999999999999</v>
      </c>
      <c r="H358">
        <v>79.099999999999994</v>
      </c>
      <c r="I358">
        <v>127.5</v>
      </c>
      <c r="J358">
        <v>76.7</v>
      </c>
      <c r="L358">
        <v>42.02</v>
      </c>
      <c r="M358" s="39">
        <v>8.5500000000000007</v>
      </c>
      <c r="N358">
        <v>10.651006861887572</v>
      </c>
      <c r="Q358" s="45"/>
      <c r="R358" s="49"/>
      <c r="S358" s="49"/>
      <c r="T358" s="49"/>
    </row>
    <row r="359" spans="1:20">
      <c r="A359">
        <f t="shared" si="84"/>
        <v>22</v>
      </c>
      <c r="C359">
        <v>166.1</v>
      </c>
      <c r="D359">
        <v>119.7</v>
      </c>
      <c r="E359">
        <v>86.3</v>
      </c>
      <c r="F359">
        <v>160.30000000000001</v>
      </c>
      <c r="G359">
        <v>128.19999999999999</v>
      </c>
      <c r="H359">
        <v>79.099999999999994</v>
      </c>
      <c r="I359">
        <v>127.5</v>
      </c>
      <c r="J359">
        <v>76.7</v>
      </c>
      <c r="L359">
        <v>42.02</v>
      </c>
      <c r="M359" s="39">
        <v>8.5500000000000007</v>
      </c>
      <c r="N359">
        <v>10.651006861887572</v>
      </c>
      <c r="Q359" s="45"/>
      <c r="R359" s="49"/>
      <c r="S359" s="49"/>
      <c r="T359" s="49"/>
    </row>
    <row r="360" spans="1:20">
      <c r="A360">
        <f t="shared" si="84"/>
        <v>23</v>
      </c>
      <c r="C360">
        <v>166.1</v>
      </c>
      <c r="D360">
        <v>119.7</v>
      </c>
      <c r="E360">
        <v>86.3</v>
      </c>
      <c r="F360">
        <v>160.30000000000001</v>
      </c>
      <c r="G360">
        <v>128.19999999999999</v>
      </c>
      <c r="H360">
        <v>79.099999999999994</v>
      </c>
      <c r="I360">
        <v>127.5</v>
      </c>
      <c r="J360">
        <v>76.7</v>
      </c>
      <c r="L360">
        <v>42.02</v>
      </c>
      <c r="M360" s="39">
        <v>8.5500000000000007</v>
      </c>
      <c r="N360">
        <v>10.651006861887572</v>
      </c>
      <c r="Q360" s="45"/>
      <c r="R360" s="49"/>
      <c r="S360" s="49"/>
      <c r="T360" s="49"/>
    </row>
    <row r="361" spans="1:20">
      <c r="A361">
        <f t="shared" si="84"/>
        <v>24</v>
      </c>
      <c r="C361">
        <v>166.1</v>
      </c>
      <c r="D361">
        <v>119.7</v>
      </c>
      <c r="E361">
        <v>86.3</v>
      </c>
      <c r="F361">
        <v>160.30000000000001</v>
      </c>
      <c r="G361">
        <v>128.19999999999999</v>
      </c>
      <c r="H361">
        <v>79.099999999999994</v>
      </c>
      <c r="I361">
        <v>127.5</v>
      </c>
      <c r="J361">
        <v>76.7</v>
      </c>
      <c r="L361">
        <v>42.02</v>
      </c>
      <c r="M361" s="39">
        <v>8.5500000000000007</v>
      </c>
      <c r="N361">
        <v>10.651006861887572</v>
      </c>
      <c r="Q361" s="45"/>
      <c r="R361" s="49"/>
      <c r="S361" s="49"/>
      <c r="T361" s="49"/>
    </row>
    <row r="362" spans="1:20">
      <c r="A362">
        <f t="shared" si="84"/>
        <v>25</v>
      </c>
      <c r="C362">
        <v>166.1</v>
      </c>
      <c r="D362">
        <v>119.7</v>
      </c>
      <c r="E362">
        <v>86.3</v>
      </c>
      <c r="F362">
        <v>160.30000000000001</v>
      </c>
      <c r="G362">
        <v>128.19999999999999</v>
      </c>
      <c r="H362">
        <v>79.099999999999994</v>
      </c>
      <c r="I362">
        <v>127.5</v>
      </c>
      <c r="J362">
        <v>76.7</v>
      </c>
      <c r="L362">
        <v>42.02</v>
      </c>
      <c r="M362" s="39">
        <v>8.5500000000000007</v>
      </c>
      <c r="N362">
        <v>10.651006861887572</v>
      </c>
      <c r="Q362" s="45"/>
      <c r="R362" s="49"/>
      <c r="S362" s="49"/>
      <c r="T362" s="49"/>
    </row>
    <row r="363" spans="1:20">
      <c r="A363">
        <f t="shared" si="84"/>
        <v>26</v>
      </c>
      <c r="C363">
        <v>166.1</v>
      </c>
      <c r="D363">
        <v>119.7</v>
      </c>
      <c r="E363">
        <v>86.3</v>
      </c>
      <c r="F363">
        <v>160.30000000000001</v>
      </c>
      <c r="G363">
        <v>128.19999999999999</v>
      </c>
      <c r="H363">
        <v>79.099999999999994</v>
      </c>
      <c r="I363">
        <v>127.5</v>
      </c>
      <c r="J363">
        <v>76.7</v>
      </c>
      <c r="L363">
        <v>42.02</v>
      </c>
      <c r="M363" s="39">
        <v>8.5500000000000007</v>
      </c>
      <c r="N363">
        <v>10.651006861887572</v>
      </c>
      <c r="Q363" s="45"/>
      <c r="R363" s="49"/>
      <c r="S363" s="49"/>
      <c r="T363" s="49"/>
    </row>
    <row r="364" spans="1:20">
      <c r="A364">
        <f t="shared" si="84"/>
        <v>27</v>
      </c>
      <c r="C364">
        <v>166.1</v>
      </c>
      <c r="D364">
        <v>119.7</v>
      </c>
      <c r="E364">
        <v>86.3</v>
      </c>
      <c r="F364">
        <v>160.30000000000001</v>
      </c>
      <c r="G364">
        <v>128.19999999999999</v>
      </c>
      <c r="H364">
        <v>79.099999999999994</v>
      </c>
      <c r="I364">
        <v>127.5</v>
      </c>
      <c r="J364">
        <v>76.7</v>
      </c>
      <c r="L364">
        <v>42.02</v>
      </c>
      <c r="M364" s="39">
        <v>8.5500000000000007</v>
      </c>
      <c r="N364">
        <v>10.651006861887572</v>
      </c>
      <c r="Q364" s="45"/>
      <c r="R364" s="45"/>
      <c r="S364" s="45"/>
      <c r="T364" s="45"/>
    </row>
    <row r="365" spans="1:20">
      <c r="A365">
        <f t="shared" si="84"/>
        <v>28</v>
      </c>
      <c r="C365">
        <v>166.1</v>
      </c>
      <c r="D365">
        <v>119.7</v>
      </c>
      <c r="E365">
        <v>86.3</v>
      </c>
      <c r="F365">
        <v>160.30000000000001</v>
      </c>
      <c r="G365">
        <v>128.19999999999999</v>
      </c>
      <c r="H365">
        <v>79.099999999999994</v>
      </c>
      <c r="I365">
        <v>127.5</v>
      </c>
      <c r="J365">
        <v>76.7</v>
      </c>
      <c r="L365">
        <v>42.02</v>
      </c>
      <c r="M365" s="39">
        <v>8.5500000000000007</v>
      </c>
      <c r="N365">
        <v>10.651006861887572</v>
      </c>
    </row>
    <row r="366" spans="1:20">
      <c r="A366">
        <f t="shared" si="84"/>
        <v>29</v>
      </c>
      <c r="C366">
        <v>166.1</v>
      </c>
      <c r="D366">
        <v>119.7</v>
      </c>
      <c r="E366">
        <v>86.3</v>
      </c>
      <c r="F366">
        <v>160.30000000000001</v>
      </c>
      <c r="G366">
        <v>128.19999999999999</v>
      </c>
      <c r="H366">
        <v>79.099999999999994</v>
      </c>
      <c r="I366">
        <v>127.5</v>
      </c>
      <c r="J366">
        <v>76.7</v>
      </c>
      <c r="L366">
        <v>42.02</v>
      </c>
      <c r="M366" s="39">
        <v>8.5500000000000007</v>
      </c>
      <c r="N366">
        <v>10.651006861887572</v>
      </c>
    </row>
    <row r="367" spans="1:20">
      <c r="A367">
        <f t="shared" si="84"/>
        <v>30</v>
      </c>
      <c r="C367">
        <v>166.1</v>
      </c>
      <c r="D367">
        <v>119.7</v>
      </c>
      <c r="E367">
        <v>86.3</v>
      </c>
      <c r="F367">
        <v>160.30000000000001</v>
      </c>
      <c r="G367">
        <v>128.19999999999999</v>
      </c>
      <c r="H367">
        <v>79.099999999999994</v>
      </c>
      <c r="I367">
        <v>127.5</v>
      </c>
      <c r="J367">
        <v>76.7</v>
      </c>
      <c r="L367">
        <v>42.02</v>
      </c>
      <c r="M367" s="39">
        <v>8.5500000000000007</v>
      </c>
      <c r="N367">
        <v>10.651006861887572</v>
      </c>
    </row>
    <row r="370" spans="1:15">
      <c r="A370" t="s">
        <v>50</v>
      </c>
    </row>
    <row r="371" spans="1:15">
      <c r="A371">
        <v>1</v>
      </c>
      <c r="C371">
        <f t="shared" ref="C371:J386" si="85">+C305*C338/1000</f>
        <v>0.61607999999999996</v>
      </c>
      <c r="D371">
        <f t="shared" si="85"/>
        <v>0.28526000000000001</v>
      </c>
      <c r="E371">
        <f t="shared" si="85"/>
        <v>0.38589999999999997</v>
      </c>
      <c r="F371">
        <f t="shared" si="85"/>
        <v>0</v>
      </c>
      <c r="G371">
        <f t="shared" si="85"/>
        <v>0</v>
      </c>
      <c r="H371">
        <f t="shared" si="85"/>
        <v>0</v>
      </c>
      <c r="I371">
        <f t="shared" si="85"/>
        <v>0</v>
      </c>
      <c r="J371">
        <f t="shared" si="85"/>
        <v>0</v>
      </c>
      <c r="L371">
        <f t="shared" ref="L371:L382" si="86">+L338*L305</f>
        <v>0</v>
      </c>
      <c r="M371">
        <f t="shared" ref="M371:M382" si="87">+M338*L305</f>
        <v>0</v>
      </c>
      <c r="N371">
        <f t="shared" ref="N371:N382" si="88">+N338*L305</f>
        <v>0</v>
      </c>
      <c r="O371" s="39">
        <f t="shared" ref="O371:O382" si="89">+O338*M305/1000</f>
        <v>0</v>
      </c>
    </row>
    <row r="372" spans="1:15">
      <c r="A372">
        <v>2</v>
      </c>
      <c r="C372">
        <f t="shared" si="85"/>
        <v>0.63545999999999991</v>
      </c>
      <c r="D372">
        <f t="shared" si="85"/>
        <v>0.28661999999999999</v>
      </c>
      <c r="E372">
        <f t="shared" si="85"/>
        <v>0.38420000000000004</v>
      </c>
      <c r="F372">
        <f t="shared" si="85"/>
        <v>0</v>
      </c>
      <c r="G372">
        <f t="shared" si="85"/>
        <v>0</v>
      </c>
      <c r="H372">
        <f t="shared" si="85"/>
        <v>0</v>
      </c>
      <c r="I372">
        <f t="shared" si="85"/>
        <v>0</v>
      </c>
      <c r="J372">
        <f t="shared" si="85"/>
        <v>0</v>
      </c>
      <c r="L372">
        <f t="shared" si="86"/>
        <v>0</v>
      </c>
      <c r="M372" s="40">
        <f t="shared" si="87"/>
        <v>0</v>
      </c>
      <c r="N372" s="40">
        <f t="shared" si="88"/>
        <v>0</v>
      </c>
      <c r="O372" s="39">
        <f t="shared" si="89"/>
        <v>0</v>
      </c>
    </row>
    <row r="373" spans="1:15">
      <c r="A373">
        <v>3</v>
      </c>
      <c r="C373">
        <f t="shared" si="85"/>
        <v>0.58853999999999995</v>
      </c>
      <c r="D373">
        <f t="shared" si="85"/>
        <v>0.29511999999999999</v>
      </c>
      <c r="E373">
        <f t="shared" si="85"/>
        <v>0.41564999999999996</v>
      </c>
      <c r="F373">
        <f t="shared" si="85"/>
        <v>0</v>
      </c>
      <c r="G373">
        <f t="shared" si="85"/>
        <v>0</v>
      </c>
      <c r="H373">
        <f t="shared" si="85"/>
        <v>0</v>
      </c>
      <c r="I373">
        <f t="shared" si="85"/>
        <v>0</v>
      </c>
      <c r="J373">
        <f t="shared" si="85"/>
        <v>0</v>
      </c>
      <c r="L373">
        <f t="shared" si="86"/>
        <v>0</v>
      </c>
      <c r="M373" s="40">
        <f t="shared" si="87"/>
        <v>0</v>
      </c>
      <c r="N373" s="40">
        <f t="shared" si="88"/>
        <v>0</v>
      </c>
      <c r="O373" s="39">
        <f t="shared" si="89"/>
        <v>0</v>
      </c>
    </row>
    <row r="374" spans="1:15">
      <c r="A374">
        <v>4</v>
      </c>
      <c r="C374">
        <f t="shared" si="85"/>
        <v>0.57068999999999992</v>
      </c>
      <c r="D374">
        <f t="shared" si="85"/>
        <v>0.26213999999999998</v>
      </c>
      <c r="E374">
        <f t="shared" si="85"/>
        <v>0.41564999999999996</v>
      </c>
      <c r="F374">
        <f t="shared" si="85"/>
        <v>0</v>
      </c>
      <c r="G374">
        <f t="shared" si="85"/>
        <v>0</v>
      </c>
      <c r="H374">
        <f t="shared" si="85"/>
        <v>0</v>
      </c>
      <c r="I374">
        <f t="shared" si="85"/>
        <v>0</v>
      </c>
      <c r="J374">
        <f t="shared" si="85"/>
        <v>0</v>
      </c>
      <c r="L374">
        <f t="shared" si="86"/>
        <v>0</v>
      </c>
      <c r="M374" s="40">
        <f t="shared" si="87"/>
        <v>0</v>
      </c>
      <c r="N374" s="40">
        <f t="shared" si="88"/>
        <v>0</v>
      </c>
      <c r="O374" s="39">
        <f t="shared" si="89"/>
        <v>0</v>
      </c>
    </row>
    <row r="375" spans="1:15">
      <c r="A375">
        <v>5</v>
      </c>
      <c r="C375">
        <f t="shared" si="85"/>
        <v>0.57884999999999986</v>
      </c>
      <c r="D375">
        <f t="shared" si="85"/>
        <v>0.26316000000000001</v>
      </c>
      <c r="E375">
        <f t="shared" si="85"/>
        <v>0.44285000000000002</v>
      </c>
      <c r="F375">
        <f t="shared" si="85"/>
        <v>0</v>
      </c>
      <c r="G375">
        <f t="shared" si="85"/>
        <v>0</v>
      </c>
      <c r="H375">
        <f t="shared" si="85"/>
        <v>0</v>
      </c>
      <c r="I375">
        <f t="shared" si="85"/>
        <v>0</v>
      </c>
      <c r="J375">
        <f t="shared" si="85"/>
        <v>0</v>
      </c>
      <c r="L375">
        <f t="shared" si="86"/>
        <v>0</v>
      </c>
      <c r="M375" s="40">
        <f t="shared" si="87"/>
        <v>0</v>
      </c>
      <c r="N375" s="40">
        <f t="shared" si="88"/>
        <v>0</v>
      </c>
      <c r="O375" s="39">
        <f t="shared" si="89"/>
        <v>0</v>
      </c>
    </row>
    <row r="376" spans="1:15">
      <c r="A376">
        <v>6</v>
      </c>
      <c r="C376">
        <f t="shared" si="85"/>
        <v>0.56201999999999996</v>
      </c>
      <c r="D376">
        <f t="shared" si="85"/>
        <v>0.26282</v>
      </c>
      <c r="E376">
        <f t="shared" si="85"/>
        <v>0.44795000000000007</v>
      </c>
      <c r="F376">
        <f t="shared" si="85"/>
        <v>0</v>
      </c>
      <c r="G376">
        <f t="shared" si="85"/>
        <v>0</v>
      </c>
      <c r="H376">
        <f t="shared" si="85"/>
        <v>0</v>
      </c>
      <c r="I376">
        <f t="shared" si="85"/>
        <v>0</v>
      </c>
      <c r="J376">
        <f t="shared" si="85"/>
        <v>0</v>
      </c>
      <c r="L376">
        <f t="shared" si="86"/>
        <v>0</v>
      </c>
      <c r="M376" s="40">
        <f t="shared" si="87"/>
        <v>0</v>
      </c>
      <c r="N376" s="40">
        <f t="shared" si="88"/>
        <v>0</v>
      </c>
      <c r="O376" s="39">
        <f t="shared" si="89"/>
        <v>0</v>
      </c>
    </row>
    <row r="377" spans="1:15">
      <c r="A377">
        <v>7</v>
      </c>
      <c r="C377">
        <f t="shared" si="85"/>
        <v>0.57323999999999997</v>
      </c>
      <c r="D377">
        <f t="shared" si="85"/>
        <v>0.26826</v>
      </c>
      <c r="E377">
        <f t="shared" si="85"/>
        <v>0.45304999999999995</v>
      </c>
      <c r="F377">
        <f t="shared" si="85"/>
        <v>0</v>
      </c>
      <c r="G377">
        <f t="shared" si="85"/>
        <v>0</v>
      </c>
      <c r="H377">
        <f t="shared" si="85"/>
        <v>0</v>
      </c>
      <c r="I377">
        <f t="shared" si="85"/>
        <v>0</v>
      </c>
      <c r="J377">
        <f t="shared" si="85"/>
        <v>0</v>
      </c>
      <c r="L377">
        <f t="shared" si="86"/>
        <v>0</v>
      </c>
      <c r="M377" s="40">
        <f t="shared" si="87"/>
        <v>0</v>
      </c>
      <c r="N377" s="40">
        <f t="shared" si="88"/>
        <v>0</v>
      </c>
      <c r="O377" s="39">
        <f t="shared" si="89"/>
        <v>0</v>
      </c>
    </row>
    <row r="378" spans="1:15">
      <c r="A378">
        <v>8</v>
      </c>
      <c r="C378">
        <f t="shared" si="85"/>
        <v>0.63851999999999998</v>
      </c>
      <c r="D378">
        <f t="shared" si="85"/>
        <v>0.29375999999999997</v>
      </c>
      <c r="E378">
        <f t="shared" si="85"/>
        <v>0.50914999999999999</v>
      </c>
      <c r="F378">
        <f t="shared" si="85"/>
        <v>0</v>
      </c>
      <c r="G378">
        <f t="shared" si="85"/>
        <v>0</v>
      </c>
      <c r="H378">
        <f t="shared" si="85"/>
        <v>0</v>
      </c>
      <c r="I378">
        <f t="shared" si="85"/>
        <v>0</v>
      </c>
      <c r="J378">
        <f t="shared" si="85"/>
        <v>0</v>
      </c>
      <c r="L378">
        <f t="shared" si="86"/>
        <v>0</v>
      </c>
      <c r="M378" s="40">
        <f t="shared" si="87"/>
        <v>0</v>
      </c>
      <c r="N378" s="40">
        <f t="shared" si="88"/>
        <v>0</v>
      </c>
      <c r="O378" s="39">
        <f t="shared" si="89"/>
        <v>0</v>
      </c>
    </row>
    <row r="379" spans="1:15">
      <c r="A379">
        <v>9</v>
      </c>
      <c r="C379">
        <f t="shared" si="85"/>
        <v>0.64106999999999992</v>
      </c>
      <c r="D379">
        <f t="shared" si="85"/>
        <v>0.31416000000000005</v>
      </c>
      <c r="E379">
        <f t="shared" si="85"/>
        <v>0.53379999999999994</v>
      </c>
      <c r="F379">
        <f t="shared" si="85"/>
        <v>0</v>
      </c>
      <c r="G379">
        <f t="shared" si="85"/>
        <v>0</v>
      </c>
      <c r="H379">
        <f t="shared" si="85"/>
        <v>0</v>
      </c>
      <c r="I379">
        <f t="shared" si="85"/>
        <v>0</v>
      </c>
      <c r="J379">
        <f t="shared" si="85"/>
        <v>0</v>
      </c>
      <c r="L379">
        <f t="shared" si="86"/>
        <v>0</v>
      </c>
      <c r="M379" s="40">
        <f t="shared" si="87"/>
        <v>0</v>
      </c>
      <c r="N379" s="40">
        <f t="shared" si="88"/>
        <v>0</v>
      </c>
      <c r="O379" s="39">
        <f t="shared" si="89"/>
        <v>0</v>
      </c>
    </row>
    <row r="380" spans="1:15">
      <c r="A380">
        <v>10</v>
      </c>
      <c r="C380">
        <f t="shared" si="85"/>
        <v>0.64973999999999998</v>
      </c>
      <c r="D380">
        <f t="shared" si="85"/>
        <v>0.32198000000000004</v>
      </c>
      <c r="E380">
        <f t="shared" si="85"/>
        <v>0.5915999999999999</v>
      </c>
      <c r="F380">
        <f t="shared" si="85"/>
        <v>0</v>
      </c>
      <c r="G380">
        <f t="shared" si="85"/>
        <v>0</v>
      </c>
      <c r="H380">
        <f t="shared" si="85"/>
        <v>0</v>
      </c>
      <c r="I380">
        <f t="shared" si="85"/>
        <v>0</v>
      </c>
      <c r="J380">
        <f t="shared" si="85"/>
        <v>0</v>
      </c>
      <c r="L380">
        <f t="shared" si="86"/>
        <v>0</v>
      </c>
      <c r="M380" s="40">
        <f t="shared" si="87"/>
        <v>0</v>
      </c>
      <c r="N380" s="40">
        <f t="shared" si="88"/>
        <v>0</v>
      </c>
      <c r="O380" s="39">
        <f t="shared" si="89"/>
        <v>0</v>
      </c>
    </row>
    <row r="381" spans="1:15">
      <c r="A381">
        <v>11</v>
      </c>
      <c r="C381">
        <f t="shared" si="85"/>
        <v>0.67166999999999988</v>
      </c>
      <c r="D381">
        <f t="shared" si="85"/>
        <v>0.33082</v>
      </c>
      <c r="E381">
        <f t="shared" si="85"/>
        <v>0.60265000000000013</v>
      </c>
      <c r="F381">
        <f t="shared" si="85"/>
        <v>0</v>
      </c>
      <c r="G381">
        <f t="shared" si="85"/>
        <v>0</v>
      </c>
      <c r="H381">
        <f t="shared" si="85"/>
        <v>0</v>
      </c>
      <c r="I381">
        <f t="shared" si="85"/>
        <v>0</v>
      </c>
      <c r="J381">
        <f t="shared" si="85"/>
        <v>0</v>
      </c>
      <c r="L381">
        <f t="shared" si="86"/>
        <v>0</v>
      </c>
      <c r="M381" s="40">
        <f t="shared" si="87"/>
        <v>0</v>
      </c>
      <c r="N381" s="40">
        <f t="shared" si="88"/>
        <v>0</v>
      </c>
      <c r="O381" s="39">
        <f t="shared" si="89"/>
        <v>0</v>
      </c>
    </row>
    <row r="382" spans="1:15">
      <c r="A382">
        <v>12</v>
      </c>
      <c r="C382">
        <f t="shared" si="85"/>
        <v>0.69359999999999988</v>
      </c>
      <c r="D382">
        <f t="shared" si="85"/>
        <v>0.34</v>
      </c>
      <c r="E382">
        <f t="shared" si="85"/>
        <v>0.61284999999999989</v>
      </c>
      <c r="F382">
        <f t="shared" si="85"/>
        <v>0</v>
      </c>
      <c r="G382">
        <f t="shared" si="85"/>
        <v>0</v>
      </c>
      <c r="H382">
        <f t="shared" si="85"/>
        <v>0</v>
      </c>
      <c r="I382">
        <f t="shared" si="85"/>
        <v>0</v>
      </c>
      <c r="J382">
        <f t="shared" si="85"/>
        <v>0</v>
      </c>
      <c r="L382">
        <f t="shared" si="86"/>
        <v>0</v>
      </c>
      <c r="M382" s="40">
        <f t="shared" si="87"/>
        <v>0</v>
      </c>
      <c r="N382" s="40">
        <f t="shared" si="88"/>
        <v>0</v>
      </c>
      <c r="O382" s="39">
        <f t="shared" si="89"/>
        <v>0</v>
      </c>
    </row>
    <row r="383" spans="1:15">
      <c r="A383">
        <v>13</v>
      </c>
      <c r="C383">
        <f t="shared" si="85"/>
        <v>0.71553</v>
      </c>
      <c r="D383">
        <f t="shared" si="85"/>
        <v>0.34917999999999999</v>
      </c>
      <c r="E383">
        <f t="shared" si="85"/>
        <v>0.62390000000000012</v>
      </c>
      <c r="F383">
        <f t="shared" si="85"/>
        <v>0</v>
      </c>
      <c r="G383">
        <f t="shared" si="85"/>
        <v>0</v>
      </c>
      <c r="H383">
        <f t="shared" si="85"/>
        <v>0</v>
      </c>
      <c r="I383">
        <f t="shared" si="85"/>
        <v>0</v>
      </c>
      <c r="J383">
        <f t="shared" si="85"/>
        <v>0</v>
      </c>
      <c r="L383">
        <f t="shared" ref="L383:L400" si="90">+L351*L317</f>
        <v>0</v>
      </c>
      <c r="M383" s="40">
        <f t="shared" ref="M383:M400" si="91">+M351*L317</f>
        <v>0</v>
      </c>
      <c r="N383" s="40">
        <f t="shared" ref="N383:N400" si="92">+N351*L317</f>
        <v>0</v>
      </c>
      <c r="O383" s="39">
        <f t="shared" ref="O383:O400" si="93">+O351*M317/1000</f>
        <v>0</v>
      </c>
    </row>
    <row r="384" spans="1:15">
      <c r="A384">
        <v>14</v>
      </c>
      <c r="C384">
        <f t="shared" si="85"/>
        <v>0.73745999999999989</v>
      </c>
      <c r="D384">
        <f t="shared" si="85"/>
        <v>0.35836000000000001</v>
      </c>
      <c r="E384">
        <f t="shared" si="85"/>
        <v>0.63409999999999989</v>
      </c>
      <c r="F384">
        <f t="shared" si="85"/>
        <v>0</v>
      </c>
      <c r="G384">
        <f t="shared" si="85"/>
        <v>0</v>
      </c>
      <c r="H384">
        <f t="shared" si="85"/>
        <v>0</v>
      </c>
      <c r="I384">
        <f t="shared" si="85"/>
        <v>0</v>
      </c>
      <c r="J384">
        <f t="shared" si="85"/>
        <v>0</v>
      </c>
      <c r="L384">
        <f t="shared" si="90"/>
        <v>0</v>
      </c>
      <c r="M384" s="40">
        <f t="shared" si="91"/>
        <v>0</v>
      </c>
      <c r="N384" s="40">
        <f t="shared" si="92"/>
        <v>0</v>
      </c>
      <c r="O384" s="39">
        <f t="shared" si="93"/>
        <v>0</v>
      </c>
    </row>
    <row r="385" spans="1:15">
      <c r="A385">
        <v>15</v>
      </c>
      <c r="C385">
        <f t="shared" si="85"/>
        <v>0.75939000000000001</v>
      </c>
      <c r="D385">
        <f t="shared" si="85"/>
        <v>0.36753999999999998</v>
      </c>
      <c r="E385">
        <f t="shared" si="85"/>
        <v>0.64515000000000011</v>
      </c>
      <c r="F385">
        <f t="shared" si="85"/>
        <v>0</v>
      </c>
      <c r="G385">
        <f t="shared" si="85"/>
        <v>0</v>
      </c>
      <c r="H385">
        <f t="shared" si="85"/>
        <v>0</v>
      </c>
      <c r="I385">
        <f t="shared" si="85"/>
        <v>0</v>
      </c>
      <c r="J385">
        <f t="shared" si="85"/>
        <v>0</v>
      </c>
      <c r="L385">
        <f t="shared" si="90"/>
        <v>0</v>
      </c>
      <c r="M385" s="40">
        <f t="shared" si="91"/>
        <v>0</v>
      </c>
      <c r="N385" s="40">
        <f t="shared" si="92"/>
        <v>0</v>
      </c>
      <c r="O385" s="39">
        <f t="shared" si="93"/>
        <v>0</v>
      </c>
    </row>
    <row r="386" spans="1:15">
      <c r="A386">
        <v>16</v>
      </c>
      <c r="C386">
        <f t="shared" si="85"/>
        <v>0.77724000000000004</v>
      </c>
      <c r="D386">
        <f t="shared" si="85"/>
        <v>0.37536000000000003</v>
      </c>
      <c r="E386">
        <f t="shared" si="85"/>
        <v>0.66300000000000003</v>
      </c>
      <c r="F386">
        <f t="shared" si="85"/>
        <v>0</v>
      </c>
      <c r="G386">
        <f t="shared" si="85"/>
        <v>0</v>
      </c>
      <c r="H386">
        <f t="shared" si="85"/>
        <v>0</v>
      </c>
      <c r="I386">
        <f t="shared" si="85"/>
        <v>0</v>
      </c>
      <c r="J386">
        <f t="shared" si="85"/>
        <v>0</v>
      </c>
      <c r="L386">
        <f t="shared" si="90"/>
        <v>0</v>
      </c>
      <c r="M386" s="40">
        <f t="shared" si="91"/>
        <v>0</v>
      </c>
      <c r="N386" s="40">
        <f t="shared" si="92"/>
        <v>0</v>
      </c>
      <c r="O386" s="39">
        <f t="shared" si="93"/>
        <v>0</v>
      </c>
    </row>
    <row r="387" spans="1:15">
      <c r="A387">
        <v>17</v>
      </c>
      <c r="C387">
        <f t="shared" ref="C387:J400" si="94">+C321*C354/1000</f>
        <v>0.79458000000000006</v>
      </c>
      <c r="D387">
        <f t="shared" si="94"/>
        <v>0.38318000000000002</v>
      </c>
      <c r="E387">
        <f t="shared" si="94"/>
        <v>0.68</v>
      </c>
      <c r="F387">
        <f t="shared" si="94"/>
        <v>0</v>
      </c>
      <c r="G387">
        <f t="shared" si="94"/>
        <v>0</v>
      </c>
      <c r="H387">
        <f t="shared" si="94"/>
        <v>0</v>
      </c>
      <c r="I387">
        <f t="shared" si="94"/>
        <v>0</v>
      </c>
      <c r="J387">
        <f t="shared" si="94"/>
        <v>0</v>
      </c>
      <c r="L387">
        <f t="shared" si="90"/>
        <v>0</v>
      </c>
      <c r="M387" s="40">
        <f t="shared" si="91"/>
        <v>0</v>
      </c>
      <c r="N387" s="40">
        <f t="shared" si="92"/>
        <v>0</v>
      </c>
      <c r="O387" s="39">
        <f t="shared" si="93"/>
        <v>0</v>
      </c>
    </row>
    <row r="388" spans="1:15">
      <c r="A388">
        <v>18</v>
      </c>
      <c r="C388">
        <f t="shared" si="94"/>
        <v>0.81242999999999999</v>
      </c>
      <c r="D388">
        <f t="shared" si="94"/>
        <v>0.39100000000000001</v>
      </c>
      <c r="E388">
        <f t="shared" si="94"/>
        <v>0.69784999999999986</v>
      </c>
      <c r="F388">
        <f t="shared" si="94"/>
        <v>0</v>
      </c>
      <c r="G388">
        <f t="shared" si="94"/>
        <v>0</v>
      </c>
      <c r="H388">
        <f t="shared" si="94"/>
        <v>0</v>
      </c>
      <c r="I388">
        <f t="shared" si="94"/>
        <v>0</v>
      </c>
      <c r="J388">
        <f t="shared" si="94"/>
        <v>0</v>
      </c>
      <c r="L388">
        <f t="shared" si="90"/>
        <v>0</v>
      </c>
      <c r="M388" s="40">
        <f t="shared" si="91"/>
        <v>0</v>
      </c>
      <c r="N388" s="40">
        <f t="shared" si="92"/>
        <v>0</v>
      </c>
      <c r="O388" s="39">
        <f t="shared" si="93"/>
        <v>0</v>
      </c>
    </row>
    <row r="389" spans="1:15">
      <c r="A389">
        <v>19</v>
      </c>
      <c r="C389">
        <f t="shared" si="94"/>
        <v>0.8297699999999999</v>
      </c>
      <c r="D389">
        <f t="shared" si="94"/>
        <v>0.39882000000000001</v>
      </c>
      <c r="E389">
        <f t="shared" si="94"/>
        <v>0.7157</v>
      </c>
      <c r="F389">
        <f t="shared" si="94"/>
        <v>0</v>
      </c>
      <c r="G389">
        <f t="shared" si="94"/>
        <v>0</v>
      </c>
      <c r="H389">
        <f t="shared" si="94"/>
        <v>0</v>
      </c>
      <c r="I389">
        <f t="shared" si="94"/>
        <v>0</v>
      </c>
      <c r="J389">
        <f t="shared" si="94"/>
        <v>0</v>
      </c>
      <c r="L389">
        <f t="shared" si="90"/>
        <v>0</v>
      </c>
      <c r="M389" s="40">
        <f t="shared" si="91"/>
        <v>0</v>
      </c>
      <c r="N389" s="40">
        <f t="shared" si="92"/>
        <v>0</v>
      </c>
      <c r="O389" s="39">
        <f t="shared" si="93"/>
        <v>0</v>
      </c>
    </row>
    <row r="390" spans="1:15">
      <c r="A390">
        <f>+A389+1</f>
        <v>20</v>
      </c>
      <c r="C390">
        <f t="shared" si="94"/>
        <v>0.84710999999999992</v>
      </c>
      <c r="D390">
        <f t="shared" si="94"/>
        <v>0.40698000000000001</v>
      </c>
      <c r="E390">
        <f t="shared" si="94"/>
        <v>0.73354999999999992</v>
      </c>
      <c r="F390">
        <f t="shared" si="94"/>
        <v>0</v>
      </c>
      <c r="G390">
        <f t="shared" si="94"/>
        <v>0</v>
      </c>
      <c r="H390">
        <f t="shared" si="94"/>
        <v>0</v>
      </c>
      <c r="I390">
        <f t="shared" si="94"/>
        <v>0</v>
      </c>
      <c r="J390">
        <f t="shared" si="94"/>
        <v>0</v>
      </c>
      <c r="L390">
        <f t="shared" si="90"/>
        <v>0</v>
      </c>
      <c r="M390" s="40">
        <f t="shared" si="91"/>
        <v>0</v>
      </c>
      <c r="N390" s="40">
        <f t="shared" si="92"/>
        <v>0</v>
      </c>
      <c r="O390" s="39">
        <f t="shared" si="93"/>
        <v>0</v>
      </c>
    </row>
    <row r="391" spans="1:15">
      <c r="A391">
        <f t="shared" ref="A391:A400" si="95">+A390+1</f>
        <v>21</v>
      </c>
      <c r="C391">
        <f t="shared" si="94"/>
        <v>0.84710999999999992</v>
      </c>
      <c r="D391">
        <f t="shared" si="94"/>
        <v>0.40698000000000001</v>
      </c>
      <c r="E391">
        <f t="shared" si="94"/>
        <v>0.73354999999999992</v>
      </c>
      <c r="F391">
        <f t="shared" si="94"/>
        <v>0</v>
      </c>
      <c r="G391">
        <f t="shared" si="94"/>
        <v>0</v>
      </c>
      <c r="H391">
        <f t="shared" si="94"/>
        <v>0</v>
      </c>
      <c r="I391">
        <f t="shared" si="94"/>
        <v>0</v>
      </c>
      <c r="J391">
        <f t="shared" si="94"/>
        <v>0</v>
      </c>
      <c r="L391">
        <f t="shared" si="90"/>
        <v>0</v>
      </c>
      <c r="M391" s="40">
        <f t="shared" si="91"/>
        <v>0</v>
      </c>
      <c r="N391" s="40">
        <f t="shared" si="92"/>
        <v>0</v>
      </c>
      <c r="O391" s="39">
        <f t="shared" si="93"/>
        <v>0</v>
      </c>
    </row>
    <row r="392" spans="1:15">
      <c r="A392">
        <f t="shared" si="95"/>
        <v>22</v>
      </c>
      <c r="C392">
        <f t="shared" si="94"/>
        <v>0.84710999999999992</v>
      </c>
      <c r="D392">
        <f t="shared" si="94"/>
        <v>0.40698000000000001</v>
      </c>
      <c r="E392">
        <f t="shared" si="94"/>
        <v>0.73354999999999992</v>
      </c>
      <c r="F392">
        <f t="shared" si="94"/>
        <v>0</v>
      </c>
      <c r="G392">
        <f t="shared" si="94"/>
        <v>0</v>
      </c>
      <c r="H392">
        <f t="shared" si="94"/>
        <v>0</v>
      </c>
      <c r="I392">
        <f t="shared" si="94"/>
        <v>0</v>
      </c>
      <c r="J392">
        <f t="shared" si="94"/>
        <v>0</v>
      </c>
      <c r="L392">
        <f t="shared" si="90"/>
        <v>0</v>
      </c>
      <c r="M392" s="40">
        <f t="shared" si="91"/>
        <v>0</v>
      </c>
      <c r="N392" s="40">
        <f t="shared" si="92"/>
        <v>0</v>
      </c>
      <c r="O392" s="39">
        <f t="shared" si="93"/>
        <v>0</v>
      </c>
    </row>
    <row r="393" spans="1:15">
      <c r="A393">
        <f t="shared" si="95"/>
        <v>23</v>
      </c>
      <c r="C393">
        <f t="shared" si="94"/>
        <v>0.84710999999999992</v>
      </c>
      <c r="D393">
        <f t="shared" si="94"/>
        <v>0.40698000000000001</v>
      </c>
      <c r="E393">
        <f t="shared" si="94"/>
        <v>0.73354999999999992</v>
      </c>
      <c r="F393">
        <f t="shared" si="94"/>
        <v>0</v>
      </c>
      <c r="G393">
        <f t="shared" si="94"/>
        <v>0</v>
      </c>
      <c r="H393">
        <f t="shared" si="94"/>
        <v>0</v>
      </c>
      <c r="I393">
        <f t="shared" si="94"/>
        <v>0</v>
      </c>
      <c r="J393">
        <f t="shared" si="94"/>
        <v>0</v>
      </c>
      <c r="L393">
        <f t="shared" si="90"/>
        <v>0</v>
      </c>
      <c r="M393" s="40">
        <f t="shared" si="91"/>
        <v>0</v>
      </c>
      <c r="N393" s="40">
        <f t="shared" si="92"/>
        <v>0</v>
      </c>
      <c r="O393" s="39">
        <f t="shared" si="93"/>
        <v>0</v>
      </c>
    </row>
    <row r="394" spans="1:15">
      <c r="A394">
        <f t="shared" si="95"/>
        <v>24</v>
      </c>
      <c r="C394">
        <f t="shared" si="94"/>
        <v>0.84710999999999992</v>
      </c>
      <c r="D394">
        <f t="shared" si="94"/>
        <v>0.40698000000000001</v>
      </c>
      <c r="E394">
        <f t="shared" si="94"/>
        <v>0.73354999999999992</v>
      </c>
      <c r="F394">
        <f t="shared" si="94"/>
        <v>0</v>
      </c>
      <c r="G394">
        <f t="shared" si="94"/>
        <v>0</v>
      </c>
      <c r="H394">
        <f t="shared" si="94"/>
        <v>0</v>
      </c>
      <c r="I394">
        <f t="shared" si="94"/>
        <v>0</v>
      </c>
      <c r="J394">
        <f t="shared" si="94"/>
        <v>0</v>
      </c>
      <c r="L394">
        <f t="shared" si="90"/>
        <v>0</v>
      </c>
      <c r="M394" s="40">
        <f t="shared" si="91"/>
        <v>0</v>
      </c>
      <c r="N394" s="40">
        <f t="shared" si="92"/>
        <v>0</v>
      </c>
      <c r="O394" s="39">
        <f t="shared" si="93"/>
        <v>0</v>
      </c>
    </row>
    <row r="395" spans="1:15">
      <c r="A395">
        <f t="shared" si="95"/>
        <v>25</v>
      </c>
      <c r="C395">
        <f t="shared" si="94"/>
        <v>0.84710999999999992</v>
      </c>
      <c r="D395">
        <f t="shared" si="94"/>
        <v>0.40698000000000001</v>
      </c>
      <c r="E395">
        <f t="shared" si="94"/>
        <v>0.73354999999999992</v>
      </c>
      <c r="F395">
        <f t="shared" si="94"/>
        <v>0</v>
      </c>
      <c r="G395">
        <f t="shared" si="94"/>
        <v>0</v>
      </c>
      <c r="H395">
        <f t="shared" si="94"/>
        <v>0</v>
      </c>
      <c r="I395">
        <f t="shared" si="94"/>
        <v>0</v>
      </c>
      <c r="J395">
        <f t="shared" si="94"/>
        <v>0</v>
      </c>
      <c r="L395">
        <f t="shared" si="90"/>
        <v>0</v>
      </c>
      <c r="M395" s="40">
        <f t="shared" si="91"/>
        <v>0</v>
      </c>
      <c r="N395" s="40">
        <f t="shared" si="92"/>
        <v>0</v>
      </c>
      <c r="O395" s="39">
        <f t="shared" si="93"/>
        <v>0</v>
      </c>
    </row>
    <row r="396" spans="1:15">
      <c r="A396">
        <f t="shared" si="95"/>
        <v>26</v>
      </c>
      <c r="C396">
        <f t="shared" si="94"/>
        <v>0.84710999999999992</v>
      </c>
      <c r="D396">
        <f t="shared" si="94"/>
        <v>0.40698000000000001</v>
      </c>
      <c r="E396">
        <f t="shared" si="94"/>
        <v>0.73354999999999992</v>
      </c>
      <c r="F396">
        <f t="shared" si="94"/>
        <v>0</v>
      </c>
      <c r="G396">
        <f t="shared" si="94"/>
        <v>0</v>
      </c>
      <c r="H396">
        <f t="shared" si="94"/>
        <v>0</v>
      </c>
      <c r="I396">
        <f t="shared" si="94"/>
        <v>0</v>
      </c>
      <c r="J396">
        <f t="shared" si="94"/>
        <v>0</v>
      </c>
      <c r="L396">
        <f t="shared" si="90"/>
        <v>0</v>
      </c>
      <c r="M396" s="40">
        <f t="shared" si="91"/>
        <v>0</v>
      </c>
      <c r="N396" s="40">
        <f t="shared" si="92"/>
        <v>0</v>
      </c>
      <c r="O396" s="39">
        <f t="shared" si="93"/>
        <v>0</v>
      </c>
    </row>
    <row r="397" spans="1:15">
      <c r="A397">
        <f t="shared" si="95"/>
        <v>27</v>
      </c>
      <c r="C397">
        <f t="shared" si="94"/>
        <v>0.84710999999999992</v>
      </c>
      <c r="D397">
        <f t="shared" si="94"/>
        <v>0.40698000000000001</v>
      </c>
      <c r="E397">
        <f t="shared" si="94"/>
        <v>0.73354999999999992</v>
      </c>
      <c r="F397">
        <f t="shared" si="94"/>
        <v>0</v>
      </c>
      <c r="G397">
        <f t="shared" si="94"/>
        <v>0</v>
      </c>
      <c r="H397">
        <f t="shared" si="94"/>
        <v>0</v>
      </c>
      <c r="I397">
        <f t="shared" si="94"/>
        <v>0</v>
      </c>
      <c r="J397">
        <f t="shared" si="94"/>
        <v>0</v>
      </c>
      <c r="L397">
        <f t="shared" si="90"/>
        <v>0</v>
      </c>
      <c r="M397" s="40">
        <f t="shared" si="91"/>
        <v>0</v>
      </c>
      <c r="N397" s="40">
        <f t="shared" si="92"/>
        <v>0</v>
      </c>
      <c r="O397" s="39">
        <f t="shared" si="93"/>
        <v>0</v>
      </c>
    </row>
    <row r="398" spans="1:15">
      <c r="A398">
        <f t="shared" si="95"/>
        <v>28</v>
      </c>
      <c r="C398">
        <f t="shared" si="94"/>
        <v>0.84710999999999992</v>
      </c>
      <c r="D398">
        <f t="shared" si="94"/>
        <v>0.40698000000000001</v>
      </c>
      <c r="E398">
        <f t="shared" si="94"/>
        <v>0.73354999999999992</v>
      </c>
      <c r="F398">
        <f t="shared" si="94"/>
        <v>0</v>
      </c>
      <c r="G398">
        <f t="shared" si="94"/>
        <v>0</v>
      </c>
      <c r="H398">
        <f t="shared" si="94"/>
        <v>0</v>
      </c>
      <c r="I398">
        <f t="shared" si="94"/>
        <v>0</v>
      </c>
      <c r="J398">
        <f t="shared" si="94"/>
        <v>0</v>
      </c>
      <c r="L398">
        <f t="shared" si="90"/>
        <v>0</v>
      </c>
      <c r="M398" s="40">
        <f t="shared" si="91"/>
        <v>0</v>
      </c>
      <c r="N398" s="40">
        <f t="shared" si="92"/>
        <v>0</v>
      </c>
      <c r="O398" s="39">
        <f t="shared" si="93"/>
        <v>0</v>
      </c>
    </row>
    <row r="399" spans="1:15">
      <c r="A399">
        <f t="shared" si="95"/>
        <v>29</v>
      </c>
      <c r="C399">
        <f t="shared" si="94"/>
        <v>0.84710999999999992</v>
      </c>
      <c r="D399">
        <f t="shared" si="94"/>
        <v>0.40698000000000001</v>
      </c>
      <c r="E399">
        <f t="shared" si="94"/>
        <v>0.73354999999999992</v>
      </c>
      <c r="F399">
        <f t="shared" si="94"/>
        <v>0</v>
      </c>
      <c r="G399">
        <f t="shared" si="94"/>
        <v>0</v>
      </c>
      <c r="H399">
        <f t="shared" si="94"/>
        <v>0</v>
      </c>
      <c r="I399">
        <f t="shared" si="94"/>
        <v>0</v>
      </c>
      <c r="J399">
        <f t="shared" si="94"/>
        <v>0</v>
      </c>
      <c r="L399">
        <f t="shared" si="90"/>
        <v>0</v>
      </c>
      <c r="M399" s="40">
        <f t="shared" si="91"/>
        <v>0</v>
      </c>
      <c r="N399" s="40">
        <f t="shared" si="92"/>
        <v>0</v>
      </c>
      <c r="O399" s="39">
        <f t="shared" si="93"/>
        <v>0</v>
      </c>
    </row>
    <row r="400" spans="1:15">
      <c r="A400">
        <f t="shared" si="95"/>
        <v>30</v>
      </c>
      <c r="C400">
        <f t="shared" si="94"/>
        <v>0.84710999999999992</v>
      </c>
      <c r="D400">
        <f t="shared" si="94"/>
        <v>0.40698000000000001</v>
      </c>
      <c r="E400">
        <f t="shared" si="94"/>
        <v>0.73354999999999992</v>
      </c>
      <c r="F400">
        <f t="shared" si="94"/>
        <v>0</v>
      </c>
      <c r="G400">
        <f t="shared" si="94"/>
        <v>0</v>
      </c>
      <c r="H400">
        <f t="shared" si="94"/>
        <v>0</v>
      </c>
      <c r="I400">
        <f t="shared" si="94"/>
        <v>0</v>
      </c>
      <c r="J400">
        <f t="shared" si="94"/>
        <v>0</v>
      </c>
      <c r="L400">
        <f t="shared" si="90"/>
        <v>0</v>
      </c>
      <c r="M400" s="40">
        <f t="shared" si="91"/>
        <v>0</v>
      </c>
      <c r="N400" s="40">
        <f t="shared" si="92"/>
        <v>0</v>
      </c>
      <c r="O400" s="39">
        <f t="shared" si="93"/>
        <v>0</v>
      </c>
    </row>
    <row r="403" spans="1:19">
      <c r="A403" t="s">
        <v>51</v>
      </c>
    </row>
    <row r="404" spans="1:19">
      <c r="A404">
        <v>1</v>
      </c>
      <c r="B404">
        <v>1</v>
      </c>
      <c r="C404">
        <f>+C371*($B$105)^1</f>
        <v>0.61607999999999996</v>
      </c>
      <c r="D404">
        <f t="shared" ref="D404:J404" si="96">+D371*($B$105)^1</f>
        <v>0.28526000000000001</v>
      </c>
      <c r="E404">
        <f t="shared" si="96"/>
        <v>0.38589999999999997</v>
      </c>
      <c r="F404">
        <f t="shared" si="96"/>
        <v>0</v>
      </c>
      <c r="G404">
        <f t="shared" si="96"/>
        <v>0</v>
      </c>
      <c r="H404">
        <f t="shared" si="96"/>
        <v>0</v>
      </c>
      <c r="I404">
        <f t="shared" si="96"/>
        <v>0</v>
      </c>
      <c r="J404">
        <f t="shared" si="96"/>
        <v>0</v>
      </c>
      <c r="L404">
        <f>+L371*($B$105)^1</f>
        <v>0</v>
      </c>
      <c r="M404">
        <f>+M371*($B$105)^1</f>
        <v>0</v>
      </c>
      <c r="N404">
        <f>+N371*($B$105)^1</f>
        <v>0</v>
      </c>
      <c r="O404">
        <f>+O371*($B$105)^1</f>
        <v>0</v>
      </c>
      <c r="Q404">
        <f>SUM(C404:O404)</f>
        <v>1.2872399999999999</v>
      </c>
      <c r="R404">
        <v>1</v>
      </c>
    </row>
    <row r="405" spans="1:19">
      <c r="A405">
        <v>2</v>
      </c>
      <c r="B405" s="39">
        <f>+B106</f>
        <v>1.0682</v>
      </c>
      <c r="C405">
        <f>+C372*($B$106)^-1</f>
        <v>0.59488859764089108</v>
      </c>
      <c r="D405">
        <f t="shared" ref="D405:J405" si="97">+D372*($B$106)^-1</f>
        <v>0.26832053922486426</v>
      </c>
      <c r="E405">
        <f t="shared" si="97"/>
        <v>0.3596704736940648</v>
      </c>
      <c r="F405">
        <f t="shared" si="97"/>
        <v>0</v>
      </c>
      <c r="G405">
        <f t="shared" si="97"/>
        <v>0</v>
      </c>
      <c r="H405">
        <f t="shared" si="97"/>
        <v>0</v>
      </c>
      <c r="I405">
        <f t="shared" si="97"/>
        <v>0</v>
      </c>
      <c r="J405">
        <f t="shared" si="97"/>
        <v>0</v>
      </c>
      <c r="L405">
        <f>+L372*($B$106)^-1</f>
        <v>0</v>
      </c>
      <c r="M405">
        <f>+M372*($B$106)^-1</f>
        <v>0</v>
      </c>
      <c r="N405">
        <f>+N372*($B$106)^-1</f>
        <v>0</v>
      </c>
      <c r="O405">
        <f>+O372*($B$106)^-1</f>
        <v>0</v>
      </c>
      <c r="Q405">
        <f t="shared" ref="Q405:Q433" si="98">SUM(C405:O405)</f>
        <v>1.2228796105598201</v>
      </c>
      <c r="R405">
        <v>2</v>
      </c>
    </row>
    <row r="406" spans="1:19">
      <c r="A406">
        <v>3</v>
      </c>
      <c r="B406">
        <f>+B405</f>
        <v>1.0682</v>
      </c>
      <c r="C406">
        <f>+C373*($B$107)^-2</f>
        <v>0.51578752940139638</v>
      </c>
      <c r="D406">
        <f t="shared" ref="D406:J406" si="99">+D373*($B$107)^-2</f>
        <v>0.25863869180844146</v>
      </c>
      <c r="E406">
        <f t="shared" si="99"/>
        <v>0.36426935568642815</v>
      </c>
      <c r="F406">
        <f t="shared" si="99"/>
        <v>0</v>
      </c>
      <c r="G406">
        <f t="shared" si="99"/>
        <v>0</v>
      </c>
      <c r="H406">
        <f t="shared" si="99"/>
        <v>0</v>
      </c>
      <c r="I406">
        <f t="shared" si="99"/>
        <v>0</v>
      </c>
      <c r="J406">
        <f t="shared" si="99"/>
        <v>0</v>
      </c>
      <c r="L406">
        <f>+L373*($B$107)^-2</f>
        <v>0</v>
      </c>
      <c r="M406">
        <f>+M373*($B$107)^-2</f>
        <v>0</v>
      </c>
      <c r="N406">
        <f>+N373*($B$107)^-2</f>
        <v>0</v>
      </c>
      <c r="O406">
        <f>+O373*($B$107)^-2</f>
        <v>0</v>
      </c>
      <c r="Q406">
        <f t="shared" si="98"/>
        <v>1.1386955768962661</v>
      </c>
      <c r="R406">
        <v>3</v>
      </c>
    </row>
    <row r="407" spans="1:19">
      <c r="A407">
        <v>4</v>
      </c>
      <c r="B407">
        <f t="shared" ref="B407:B415" si="100">+B406</f>
        <v>1.0682</v>
      </c>
      <c r="C407">
        <f>+C374*($B$108)^-3</f>
        <v>0.46821200162777482</v>
      </c>
      <c r="D407">
        <f t="shared" ref="D407:J407" si="101">+D374*($B$108)^-3</f>
        <v>0.21506788993447387</v>
      </c>
      <c r="E407">
        <f t="shared" si="101"/>
        <v>0.3410123157521327</v>
      </c>
      <c r="F407">
        <f t="shared" si="101"/>
        <v>0</v>
      </c>
      <c r="G407">
        <f t="shared" si="101"/>
        <v>0</v>
      </c>
      <c r="H407">
        <f t="shared" si="101"/>
        <v>0</v>
      </c>
      <c r="I407">
        <f t="shared" si="101"/>
        <v>0</v>
      </c>
      <c r="J407">
        <f t="shared" si="101"/>
        <v>0</v>
      </c>
      <c r="L407">
        <f>+L374*($B$108)^-3</f>
        <v>0</v>
      </c>
      <c r="M407">
        <f>+M374*($B$108)^-3</f>
        <v>0</v>
      </c>
      <c r="N407">
        <f>+N374*($B$108)^-3</f>
        <v>0</v>
      </c>
      <c r="O407">
        <f>+O374*($B$108)^-3</f>
        <v>0</v>
      </c>
      <c r="Q407">
        <f t="shared" si="98"/>
        <v>1.0242922073143814</v>
      </c>
      <c r="R407">
        <v>4</v>
      </c>
      <c r="S407" s="42">
        <f>SUM(Q404:Q407)</f>
        <v>4.6731073947704678</v>
      </c>
    </row>
    <row r="408" spans="1:19">
      <c r="A408">
        <v>5</v>
      </c>
      <c r="B408">
        <f t="shared" si="100"/>
        <v>1.0682</v>
      </c>
      <c r="C408">
        <f>+C375*($B$109)^-4</f>
        <v>0.44458595949917529</v>
      </c>
      <c r="D408">
        <f t="shared" ref="D408:J408" si="102">+D375*($B$109)^-4</f>
        <v>0.20212013665336961</v>
      </c>
      <c r="E408">
        <f t="shared" si="102"/>
        <v>0.34013110851552186</v>
      </c>
      <c r="F408">
        <f t="shared" si="102"/>
        <v>0</v>
      </c>
      <c r="G408">
        <f t="shared" si="102"/>
        <v>0</v>
      </c>
      <c r="H408">
        <f t="shared" si="102"/>
        <v>0</v>
      </c>
      <c r="I408">
        <f t="shared" si="102"/>
        <v>0</v>
      </c>
      <c r="J408">
        <f t="shared" si="102"/>
        <v>0</v>
      </c>
      <c r="L408">
        <f>+L375*($B$109)^-4</f>
        <v>0</v>
      </c>
      <c r="M408">
        <f>+M375*($B$109)^-4</f>
        <v>0</v>
      </c>
      <c r="N408">
        <f>+N375*($B$109)^-4</f>
        <v>0</v>
      </c>
      <c r="O408">
        <f>+O375*($B$109)^-4</f>
        <v>0</v>
      </c>
      <c r="Q408">
        <f t="shared" si="98"/>
        <v>0.98683720466806679</v>
      </c>
      <c r="R408">
        <v>5</v>
      </c>
    </row>
    <row r="409" spans="1:19">
      <c r="A409">
        <v>6</v>
      </c>
      <c r="B409">
        <f t="shared" si="100"/>
        <v>1.0682</v>
      </c>
      <c r="C409">
        <f>+C376*($B$110)^-5</f>
        <v>0.4041000483897661</v>
      </c>
      <c r="D409">
        <f t="shared" ref="D409:J409" si="103">+D376*($B$110)^-5</f>
        <v>0.18897116600440969</v>
      </c>
      <c r="E409">
        <f t="shared" si="103"/>
        <v>0.32208216198034906</v>
      </c>
      <c r="F409">
        <f t="shared" si="103"/>
        <v>0</v>
      </c>
      <c r="G409">
        <f t="shared" si="103"/>
        <v>0</v>
      </c>
      <c r="H409">
        <f t="shared" si="103"/>
        <v>0</v>
      </c>
      <c r="I409">
        <f t="shared" si="103"/>
        <v>0</v>
      </c>
      <c r="J409">
        <f t="shared" si="103"/>
        <v>0</v>
      </c>
      <c r="L409">
        <f>+L376*($B$110)^-5</f>
        <v>0</v>
      </c>
      <c r="M409">
        <f>+M376*($B$110)^-5</f>
        <v>0</v>
      </c>
      <c r="N409">
        <f>+N376*($B$110)^-5</f>
        <v>0</v>
      </c>
      <c r="O409">
        <f>+O376*($B$110)^-5</f>
        <v>0</v>
      </c>
      <c r="Q409">
        <f t="shared" si="98"/>
        <v>0.91515337637452476</v>
      </c>
      <c r="R409">
        <v>6</v>
      </c>
      <c r="S409">
        <f>SUM(Q404:Q409)</f>
        <v>6.5750979758130592</v>
      </c>
    </row>
    <row r="410" spans="1:19">
      <c r="A410">
        <v>7</v>
      </c>
      <c r="B410">
        <f t="shared" si="100"/>
        <v>1.0682</v>
      </c>
      <c r="C410">
        <f>+C377*($B$110)^-6</f>
        <v>0.38585225751658586</v>
      </c>
      <c r="D410">
        <f t="shared" ref="D410:J410" si="104">+D377*($B$110)^-6</f>
        <v>0.18056787140011046</v>
      </c>
      <c r="E410">
        <f t="shared" si="104"/>
        <v>0.30495144314403949</v>
      </c>
      <c r="F410">
        <f t="shared" si="104"/>
        <v>0</v>
      </c>
      <c r="G410">
        <f t="shared" si="104"/>
        <v>0</v>
      </c>
      <c r="H410">
        <f t="shared" si="104"/>
        <v>0</v>
      </c>
      <c r="I410">
        <f t="shared" si="104"/>
        <v>0</v>
      </c>
      <c r="J410">
        <f t="shared" si="104"/>
        <v>0</v>
      </c>
      <c r="L410">
        <f>+L377*($B$110)^-6</f>
        <v>0</v>
      </c>
      <c r="M410">
        <f>+M377*($B$110)^-6</f>
        <v>0</v>
      </c>
      <c r="N410">
        <f>+N377*($B$110)^-6</f>
        <v>0</v>
      </c>
      <c r="O410">
        <f>+O377*($B$110)^-6</f>
        <v>0</v>
      </c>
      <c r="Q410">
        <f t="shared" si="98"/>
        <v>0.87137157206073579</v>
      </c>
      <c r="R410">
        <v>7</v>
      </c>
    </row>
    <row r="411" spans="1:19">
      <c r="A411">
        <v>8</v>
      </c>
      <c r="B411">
        <f t="shared" si="100"/>
        <v>1.0682</v>
      </c>
      <c r="C411">
        <f>+C378*($B$110)^-7</f>
        <v>0.40235230118279053</v>
      </c>
      <c r="D411">
        <f t="shared" ref="D411:J411" si="105">+D378*($B$110)^-7</f>
        <v>0.18510776795629977</v>
      </c>
      <c r="E411">
        <f t="shared" si="105"/>
        <v>0.32083203994740617</v>
      </c>
      <c r="F411">
        <f t="shared" si="105"/>
        <v>0</v>
      </c>
      <c r="G411">
        <f t="shared" si="105"/>
        <v>0</v>
      </c>
      <c r="H411">
        <f t="shared" si="105"/>
        <v>0</v>
      </c>
      <c r="I411">
        <f t="shared" si="105"/>
        <v>0</v>
      </c>
      <c r="J411">
        <f t="shared" si="105"/>
        <v>0</v>
      </c>
      <c r="L411">
        <f>+L378*($B$110)^-7</f>
        <v>0</v>
      </c>
      <c r="M411">
        <f>+M378*($B$110)^-7</f>
        <v>0</v>
      </c>
      <c r="N411">
        <f>+N378*($B$110)^-7</f>
        <v>0</v>
      </c>
      <c r="O411">
        <f>+O378*($B$110)^-7</f>
        <v>0</v>
      </c>
      <c r="Q411">
        <f t="shared" si="98"/>
        <v>0.90829210908649649</v>
      </c>
      <c r="R411">
        <v>8</v>
      </c>
      <c r="S411">
        <f>SUM(Q404:Q411)</f>
        <v>8.3547616569602905</v>
      </c>
    </row>
    <row r="412" spans="1:19">
      <c r="A412">
        <v>9</v>
      </c>
      <c r="B412">
        <f t="shared" si="100"/>
        <v>1.0682</v>
      </c>
      <c r="C412">
        <f>+C379*($B$110)^-8</f>
        <v>0.3781680766207639</v>
      </c>
      <c r="D412">
        <f t="shared" ref="D412:J412" si="106">+D379*($B$110)^-8</f>
        <v>0.18532341702338156</v>
      </c>
      <c r="E412">
        <f t="shared" si="106"/>
        <v>0.31488935576483656</v>
      </c>
      <c r="F412">
        <f t="shared" si="106"/>
        <v>0</v>
      </c>
      <c r="G412">
        <f t="shared" si="106"/>
        <v>0</v>
      </c>
      <c r="H412">
        <f t="shared" si="106"/>
        <v>0</v>
      </c>
      <c r="I412">
        <f t="shared" si="106"/>
        <v>0</v>
      </c>
      <c r="J412">
        <f t="shared" si="106"/>
        <v>0</v>
      </c>
      <c r="L412">
        <f>+L379*($B$110)^-8</f>
        <v>0</v>
      </c>
      <c r="M412">
        <f>+M379*($B$110)^-8</f>
        <v>0</v>
      </c>
      <c r="N412">
        <f>+N379*($B$110)^-8</f>
        <v>0</v>
      </c>
      <c r="O412">
        <f>+O379*($B$110)^-8</f>
        <v>0</v>
      </c>
      <c r="Q412">
        <f t="shared" si="98"/>
        <v>0.87838084940898209</v>
      </c>
      <c r="R412">
        <v>9</v>
      </c>
    </row>
    <row r="413" spans="1:19">
      <c r="A413">
        <v>10</v>
      </c>
      <c r="B413">
        <f t="shared" si="100"/>
        <v>1.0682</v>
      </c>
      <c r="C413">
        <f>+C380*($B$110)^-9</f>
        <v>0.35881157233765631</v>
      </c>
      <c r="D413">
        <f t="shared" ref="D413:J413" si="107">+D380*($B$110)^-9</f>
        <v>0.17780981632849846</v>
      </c>
      <c r="E413">
        <f t="shared" si="107"/>
        <v>0.32670441437337616</v>
      </c>
      <c r="F413">
        <f t="shared" si="107"/>
        <v>0</v>
      </c>
      <c r="G413">
        <f t="shared" si="107"/>
        <v>0</v>
      </c>
      <c r="H413">
        <f t="shared" si="107"/>
        <v>0</v>
      </c>
      <c r="I413">
        <f t="shared" si="107"/>
        <v>0</v>
      </c>
      <c r="J413">
        <f t="shared" si="107"/>
        <v>0</v>
      </c>
      <c r="L413">
        <f>+L380*($B$110)^-9</f>
        <v>0</v>
      </c>
      <c r="M413">
        <f>+M380*($B$110)^-9</f>
        <v>0</v>
      </c>
      <c r="N413">
        <f>+N380*($B$110)^-9</f>
        <v>0</v>
      </c>
      <c r="O413">
        <f>+O380*($B$110)^-9</f>
        <v>0</v>
      </c>
      <c r="Q413">
        <f t="shared" si="98"/>
        <v>0.86332580303953099</v>
      </c>
      <c r="R413">
        <v>10</v>
      </c>
      <c r="S413">
        <f>SUM(Q404:Q413)</f>
        <v>10.096468309408804</v>
      </c>
    </row>
    <row r="414" spans="1:19">
      <c r="A414">
        <v>11</v>
      </c>
      <c r="B414">
        <f t="shared" si="100"/>
        <v>1.0682</v>
      </c>
      <c r="C414">
        <f>+C381*($B$110)^-10</f>
        <v>0.34724037353341458</v>
      </c>
      <c r="D414">
        <f t="shared" ref="D414:J414" si="108">+D381*($B$110)^-10</f>
        <v>0.17102752895368892</v>
      </c>
      <c r="E414">
        <f t="shared" si="108"/>
        <v>0.31155837108983936</v>
      </c>
      <c r="F414">
        <f t="shared" si="108"/>
        <v>0</v>
      </c>
      <c r="G414">
        <f t="shared" si="108"/>
        <v>0</v>
      </c>
      <c r="H414">
        <f t="shared" si="108"/>
        <v>0</v>
      </c>
      <c r="I414">
        <f t="shared" si="108"/>
        <v>0</v>
      </c>
      <c r="J414">
        <f t="shared" si="108"/>
        <v>0</v>
      </c>
      <c r="L414">
        <f>+L381*($B$110)^-10</f>
        <v>0</v>
      </c>
      <c r="M414">
        <f>+M381*($B$110)^-10</f>
        <v>0</v>
      </c>
      <c r="N414">
        <f>+N381*($B$110)^-10</f>
        <v>0</v>
      </c>
      <c r="O414">
        <f>+O381*($B$110)^-10</f>
        <v>0</v>
      </c>
      <c r="Q414">
        <f t="shared" si="98"/>
        <v>0.82982627357694283</v>
      </c>
      <c r="R414">
        <v>11</v>
      </c>
    </row>
    <row r="415" spans="1:19">
      <c r="A415">
        <v>12</v>
      </c>
      <c r="B415">
        <f t="shared" si="100"/>
        <v>1.0682</v>
      </c>
      <c r="C415">
        <f>+C382*($B$110)^-11</f>
        <v>0.33568410273944466</v>
      </c>
      <c r="D415">
        <f t="shared" ref="D415:J415" si="109">+D382*($B$110)^-11</f>
        <v>0.16455103075462976</v>
      </c>
      <c r="E415">
        <f t="shared" si="109"/>
        <v>0.29660323293522012</v>
      </c>
      <c r="F415">
        <f t="shared" si="109"/>
        <v>0</v>
      </c>
      <c r="G415">
        <f t="shared" si="109"/>
        <v>0</v>
      </c>
      <c r="H415">
        <f t="shared" si="109"/>
        <v>0</v>
      </c>
      <c r="I415">
        <f t="shared" si="109"/>
        <v>0</v>
      </c>
      <c r="J415">
        <f t="shared" si="109"/>
        <v>0</v>
      </c>
      <c r="L415">
        <f>+L382*($B$110)^-11</f>
        <v>0</v>
      </c>
      <c r="M415">
        <f>+M382*($B$110)^-11</f>
        <v>0</v>
      </c>
      <c r="N415">
        <f>+N382*($B$110)^-11</f>
        <v>0</v>
      </c>
      <c r="O415">
        <f>+O382*($B$110)^-11</f>
        <v>0</v>
      </c>
      <c r="Q415">
        <f t="shared" si="98"/>
        <v>0.79683836642929462</v>
      </c>
      <c r="R415">
        <v>12</v>
      </c>
      <c r="S415" s="50">
        <f>SUM(Q404:Q415)</f>
        <v>11.723132949415042</v>
      </c>
    </row>
    <row r="416" spans="1:19">
      <c r="A416">
        <v>13</v>
      </c>
      <c r="C416">
        <f>+C383*($B$110)^-12</f>
        <v>0.32418802117872897</v>
      </c>
      <c r="D416">
        <f t="shared" ref="D416:J416" si="110">+D383*($B$110)^-12</f>
        <v>0.15820437051582545</v>
      </c>
      <c r="E416">
        <f t="shared" si="110"/>
        <v>0.28267285286907473</v>
      </c>
      <c r="F416">
        <f t="shared" si="110"/>
        <v>0</v>
      </c>
      <c r="G416">
        <f t="shared" si="110"/>
        <v>0</v>
      </c>
      <c r="H416">
        <f t="shared" si="110"/>
        <v>0</v>
      </c>
      <c r="I416">
        <f t="shared" si="110"/>
        <v>0</v>
      </c>
      <c r="J416">
        <f t="shared" si="110"/>
        <v>0</v>
      </c>
      <c r="L416">
        <f>+L383*($B$110)^-12</f>
        <v>0</v>
      </c>
      <c r="M416">
        <f>+M383*($B$110)^-12</f>
        <v>0</v>
      </c>
      <c r="N416">
        <f>+N383*($B$110)^-12</f>
        <v>0</v>
      </c>
      <c r="O416">
        <f>+O383*($B$110)^-12</f>
        <v>0</v>
      </c>
      <c r="Q416">
        <f t="shared" si="98"/>
        <v>0.76506524456362912</v>
      </c>
      <c r="R416">
        <v>13</v>
      </c>
    </row>
    <row r="417" spans="1:19">
      <c r="A417">
        <v>14</v>
      </c>
      <c r="C417">
        <f>+C384*($B$110)^-13</f>
        <v>0.31279154975265772</v>
      </c>
      <c r="D417">
        <f t="shared" ref="D417:J417" si="111">+D384*($B$110)^-13</f>
        <v>0.1519973690361002</v>
      </c>
      <c r="E417">
        <f t="shared" si="111"/>
        <v>0.26895170137791918</v>
      </c>
      <c r="F417">
        <f t="shared" si="111"/>
        <v>0</v>
      </c>
      <c r="G417">
        <f t="shared" si="111"/>
        <v>0</v>
      </c>
      <c r="H417">
        <f t="shared" si="111"/>
        <v>0</v>
      </c>
      <c r="I417">
        <f t="shared" si="111"/>
        <v>0</v>
      </c>
      <c r="J417">
        <f t="shared" si="111"/>
        <v>0</v>
      </c>
      <c r="L417">
        <f>+L384*($B$110)^-13</f>
        <v>0</v>
      </c>
      <c r="M417">
        <f>+M384*($B$110)^-13</f>
        <v>0</v>
      </c>
      <c r="N417">
        <f>+N384*($B$110)^-13</f>
        <v>0</v>
      </c>
      <c r="O417">
        <f>+O384*($B$110)^-13</f>
        <v>0</v>
      </c>
      <c r="Q417">
        <f t="shared" si="98"/>
        <v>0.73374062016667718</v>
      </c>
      <c r="R417">
        <v>14</v>
      </c>
    </row>
    <row r="418" spans="1:19">
      <c r="A418">
        <v>15</v>
      </c>
      <c r="C418">
        <f>+C385*($B$110)^-14</f>
        <v>0.30152883030287858</v>
      </c>
      <c r="D418">
        <f t="shared" ref="D418:J418" si="112">+D385*($B$110)^-14</f>
        <v>0.14593806382691368</v>
      </c>
      <c r="E418">
        <f t="shared" si="112"/>
        <v>0.25616787799405066</v>
      </c>
      <c r="F418">
        <f t="shared" si="112"/>
        <v>0</v>
      </c>
      <c r="G418">
        <f t="shared" si="112"/>
        <v>0</v>
      </c>
      <c r="H418">
        <f t="shared" si="112"/>
        <v>0</v>
      </c>
      <c r="I418">
        <f t="shared" si="112"/>
        <v>0</v>
      </c>
      <c r="J418">
        <f t="shared" si="112"/>
        <v>0</v>
      </c>
      <c r="L418">
        <f>+L385*($B$110)^-14</f>
        <v>0</v>
      </c>
      <c r="M418">
        <f>+M385*($B$110)^-14</f>
        <v>0</v>
      </c>
      <c r="N418">
        <f>+N385*($B$110)^-14</f>
        <v>0</v>
      </c>
      <c r="O418">
        <f>+O385*($B$110)^-14</f>
        <v>0</v>
      </c>
      <c r="Q418">
        <f t="shared" si="98"/>
        <v>0.70363477212384296</v>
      </c>
      <c r="R418">
        <v>15</v>
      </c>
    </row>
    <row r="419" spans="1:19">
      <c r="A419">
        <v>16</v>
      </c>
      <c r="C419">
        <f>+C386*($B$110)^-15</f>
        <v>0.28891263724127775</v>
      </c>
      <c r="D419">
        <f t="shared" ref="D419:J419" si="113">+D386*($B$110)^-15</f>
        <v>0.13952736286717876</v>
      </c>
      <c r="E419">
        <f t="shared" si="113"/>
        <v>0.24644778767300596</v>
      </c>
      <c r="F419">
        <f t="shared" si="113"/>
        <v>0</v>
      </c>
      <c r="G419">
        <f t="shared" si="113"/>
        <v>0</v>
      </c>
      <c r="H419">
        <f t="shared" si="113"/>
        <v>0</v>
      </c>
      <c r="I419">
        <f t="shared" si="113"/>
        <v>0</v>
      </c>
      <c r="J419">
        <f t="shared" si="113"/>
        <v>0</v>
      </c>
      <c r="L419">
        <f>+L386*($B$110)^-15</f>
        <v>0</v>
      </c>
      <c r="M419">
        <f>+M386*($B$110)^-15</f>
        <v>0</v>
      </c>
      <c r="N419">
        <f>+N386*($B$110)^-15</f>
        <v>0</v>
      </c>
      <c r="O419">
        <f>+O386*($B$110)^-15</f>
        <v>0</v>
      </c>
      <c r="Q419">
        <f t="shared" si="98"/>
        <v>0.67488778778146252</v>
      </c>
      <c r="R419">
        <v>16</v>
      </c>
    </row>
    <row r="420" spans="1:19">
      <c r="A420">
        <v>17</v>
      </c>
      <c r="C420">
        <f>+C387*($B$110)^-16</f>
        <v>0.27650083763811395</v>
      </c>
      <c r="D420">
        <f t="shared" ref="D420:J420" si="114">+D387*($B$110)^-16</f>
        <v>0.13334036971251792</v>
      </c>
      <c r="E420">
        <f t="shared" si="114"/>
        <v>0.23662887260429091</v>
      </c>
      <c r="F420">
        <f t="shared" si="114"/>
        <v>0</v>
      </c>
      <c r="G420">
        <f t="shared" si="114"/>
        <v>0</v>
      </c>
      <c r="H420">
        <f t="shared" si="114"/>
        <v>0</v>
      </c>
      <c r="I420">
        <f t="shared" si="114"/>
        <v>0</v>
      </c>
      <c r="J420">
        <f t="shared" si="114"/>
        <v>0</v>
      </c>
      <c r="L420">
        <f>+L387*($B$110)^-16</f>
        <v>0</v>
      </c>
      <c r="M420">
        <f>+M387*($B$110)^-16</f>
        <v>0</v>
      </c>
      <c r="N420">
        <f>+N387*($B$110)^-16</f>
        <v>0</v>
      </c>
      <c r="O420">
        <f>+O387*($B$110)^-16</f>
        <v>0</v>
      </c>
      <c r="Q420">
        <f t="shared" si="98"/>
        <v>0.64647007995492278</v>
      </c>
      <c r="R420">
        <v>17</v>
      </c>
    </row>
    <row r="421" spans="1:19">
      <c r="A421">
        <v>18</v>
      </c>
      <c r="C421">
        <f>+C388*($B$110)^-17</f>
        <v>0.2646623717880327</v>
      </c>
      <c r="D421">
        <f t="shared" ref="D421:J421" si="115">+D388*($B$110)^-17</f>
        <v>0.12737465057804462</v>
      </c>
      <c r="E421">
        <f t="shared" si="115"/>
        <v>0.22733606114037958</v>
      </c>
      <c r="F421">
        <f t="shared" si="115"/>
        <v>0</v>
      </c>
      <c r="G421">
        <f t="shared" si="115"/>
        <v>0</v>
      </c>
      <c r="H421">
        <f t="shared" si="115"/>
        <v>0</v>
      </c>
      <c r="I421">
        <f t="shared" si="115"/>
        <v>0</v>
      </c>
      <c r="J421">
        <f t="shared" si="115"/>
        <v>0</v>
      </c>
      <c r="L421">
        <f>+L388*($B$110)^-17</f>
        <v>0</v>
      </c>
      <c r="M421">
        <f>+M388*($B$110)^-17</f>
        <v>0</v>
      </c>
      <c r="N421">
        <f>+N388*($B$110)^-17</f>
        <v>0</v>
      </c>
      <c r="O421">
        <f>+O388*($B$110)^-17</f>
        <v>0</v>
      </c>
      <c r="Q421">
        <f t="shared" si="98"/>
        <v>0.61937308350645681</v>
      </c>
      <c r="R421">
        <v>18</v>
      </c>
      <c r="S421" s="42">
        <f>SUM(Q404:Q421)</f>
        <v>15.866304537512036</v>
      </c>
    </row>
    <row r="422" spans="1:19">
      <c r="A422">
        <v>19</v>
      </c>
      <c r="C422">
        <f>+C389*($B$110)^-18</f>
        <v>0.25305294948488544</v>
      </c>
      <c r="D422">
        <f t="shared" ref="D422:J422" si="116">+D389*($B$110)^-18</f>
        <v>0.12162717055757864</v>
      </c>
      <c r="E422">
        <f t="shared" si="116"/>
        <v>0.21826529754791393</v>
      </c>
      <c r="F422">
        <f t="shared" si="116"/>
        <v>0</v>
      </c>
      <c r="G422">
        <f t="shared" si="116"/>
        <v>0</v>
      </c>
      <c r="H422">
        <f t="shared" si="116"/>
        <v>0</v>
      </c>
      <c r="I422">
        <f t="shared" si="116"/>
        <v>0</v>
      </c>
      <c r="J422">
        <f t="shared" si="116"/>
        <v>0</v>
      </c>
      <c r="L422">
        <f>+L389*($B$110)^-18</f>
        <v>0</v>
      </c>
      <c r="M422">
        <f>+M389*($B$110)^-18</f>
        <v>0</v>
      </c>
      <c r="N422">
        <f>+N389*($B$110)^-18</f>
        <v>0</v>
      </c>
      <c r="O422">
        <f>+O389*($B$110)^-18</f>
        <v>0</v>
      </c>
      <c r="Q422">
        <f t="shared" si="98"/>
        <v>0.592945417590378</v>
      </c>
      <c r="R422">
        <v>19</v>
      </c>
      <c r="S422">
        <f>SUM(Q404:Q422)</f>
        <v>16.459249955102415</v>
      </c>
    </row>
    <row r="423" spans="1:19">
      <c r="A423">
        <f>+A422+1</f>
        <v>20</v>
      </c>
      <c r="C423">
        <f t="shared" ref="C423:O433" si="117">+C390*($B$110)^-(+$A423-1)</f>
        <v>0.2418471141501731</v>
      </c>
      <c r="D423">
        <f t="shared" si="117"/>
        <v>0.1161914491823228</v>
      </c>
      <c r="E423">
        <f t="shared" si="117"/>
        <v>0.20942610827975056</v>
      </c>
      <c r="F423">
        <f t="shared" si="117"/>
        <v>0</v>
      </c>
      <c r="G423">
        <f t="shared" si="117"/>
        <v>0</v>
      </c>
      <c r="H423">
        <f t="shared" si="117"/>
        <v>0</v>
      </c>
      <c r="I423">
        <f t="shared" si="117"/>
        <v>0</v>
      </c>
      <c r="J423">
        <f t="shared" si="117"/>
        <v>0</v>
      </c>
      <c r="L423">
        <f t="shared" si="117"/>
        <v>0</v>
      </c>
      <c r="M423">
        <f t="shared" si="117"/>
        <v>0</v>
      </c>
      <c r="N423">
        <f t="shared" si="117"/>
        <v>0</v>
      </c>
      <c r="O423">
        <f t="shared" si="117"/>
        <v>0</v>
      </c>
      <c r="Q423">
        <f t="shared" si="98"/>
        <v>0.56746467161224645</v>
      </c>
      <c r="R423">
        <f>+R422+1</f>
        <v>20</v>
      </c>
      <c r="S423">
        <f>SUM(Q404:Q423)</f>
        <v>17.026714626714661</v>
      </c>
    </row>
    <row r="424" spans="1:19">
      <c r="A424">
        <f t="shared" ref="A424:A433" si="118">+A423+1</f>
        <v>21</v>
      </c>
      <c r="C424">
        <f t="shared" si="117"/>
        <v>0.22640621058806695</v>
      </c>
      <c r="D424">
        <f t="shared" si="117"/>
        <v>0.10877312224520015</v>
      </c>
      <c r="E424">
        <f t="shared" si="117"/>
        <v>0.19605514723811135</v>
      </c>
      <c r="F424">
        <f t="shared" si="117"/>
        <v>0</v>
      </c>
      <c r="G424">
        <f t="shared" si="117"/>
        <v>0</v>
      </c>
      <c r="H424">
        <f t="shared" si="117"/>
        <v>0</v>
      </c>
      <c r="I424">
        <f t="shared" si="117"/>
        <v>0</v>
      </c>
      <c r="J424">
        <f t="shared" si="117"/>
        <v>0</v>
      </c>
      <c r="L424">
        <f t="shared" si="117"/>
        <v>0</v>
      </c>
      <c r="M424">
        <f t="shared" si="117"/>
        <v>0</v>
      </c>
      <c r="N424">
        <f t="shared" si="117"/>
        <v>0</v>
      </c>
      <c r="O424">
        <f t="shared" si="117"/>
        <v>0</v>
      </c>
      <c r="Q424">
        <f t="shared" si="98"/>
        <v>0.53123448007137841</v>
      </c>
      <c r="R424">
        <f t="shared" ref="R424:R433" si="119">+R423+1</f>
        <v>21</v>
      </c>
    </row>
    <row r="425" spans="1:19">
      <c r="A425">
        <f t="shared" si="118"/>
        <v>22</v>
      </c>
      <c r="C425">
        <f t="shared" si="117"/>
        <v>0.21195114265874079</v>
      </c>
      <c r="D425">
        <f t="shared" si="117"/>
        <v>0.10182842374574062</v>
      </c>
      <c r="E425">
        <f t="shared" si="117"/>
        <v>0.18353786485500029</v>
      </c>
      <c r="F425">
        <f t="shared" si="117"/>
        <v>0</v>
      </c>
      <c r="G425">
        <f t="shared" si="117"/>
        <v>0</v>
      </c>
      <c r="H425">
        <f t="shared" si="117"/>
        <v>0</v>
      </c>
      <c r="I425">
        <f t="shared" si="117"/>
        <v>0</v>
      </c>
      <c r="J425">
        <f t="shared" si="117"/>
        <v>0</v>
      </c>
      <c r="L425">
        <f t="shared" si="117"/>
        <v>0</v>
      </c>
      <c r="M425">
        <f t="shared" si="117"/>
        <v>0</v>
      </c>
      <c r="N425">
        <f t="shared" si="117"/>
        <v>0</v>
      </c>
      <c r="O425">
        <f t="shared" si="117"/>
        <v>0</v>
      </c>
      <c r="Q425">
        <f t="shared" si="98"/>
        <v>0.49731743125948169</v>
      </c>
      <c r="R425">
        <f t="shared" si="119"/>
        <v>22</v>
      </c>
    </row>
    <row r="426" spans="1:19">
      <c r="A426">
        <f t="shared" si="118"/>
        <v>23</v>
      </c>
      <c r="C426">
        <f t="shared" si="117"/>
        <v>0.1984189689746684</v>
      </c>
      <c r="D426">
        <f t="shared" si="117"/>
        <v>9.53271145344885E-2</v>
      </c>
      <c r="E426">
        <f t="shared" si="117"/>
        <v>0.17181975740029984</v>
      </c>
      <c r="F426">
        <f t="shared" si="117"/>
        <v>0</v>
      </c>
      <c r="G426">
        <f t="shared" si="117"/>
        <v>0</v>
      </c>
      <c r="H426">
        <f t="shared" si="117"/>
        <v>0</v>
      </c>
      <c r="I426">
        <f t="shared" si="117"/>
        <v>0</v>
      </c>
      <c r="J426">
        <f t="shared" si="117"/>
        <v>0</v>
      </c>
      <c r="L426">
        <f t="shared" si="117"/>
        <v>0</v>
      </c>
      <c r="M426">
        <f t="shared" si="117"/>
        <v>0</v>
      </c>
      <c r="N426">
        <f t="shared" si="117"/>
        <v>0</v>
      </c>
      <c r="O426">
        <f t="shared" si="117"/>
        <v>0</v>
      </c>
      <c r="Q426">
        <f t="shared" si="98"/>
        <v>0.46556584090945674</v>
      </c>
      <c r="R426">
        <f t="shared" si="119"/>
        <v>23</v>
      </c>
    </row>
    <row r="427" spans="1:19">
      <c r="A427">
        <f t="shared" si="118"/>
        <v>24</v>
      </c>
      <c r="C427">
        <f t="shared" si="117"/>
        <v>0.18575076668663959</v>
      </c>
      <c r="D427">
        <f t="shared" si="117"/>
        <v>8.9240886102310901E-2</v>
      </c>
      <c r="E427">
        <f t="shared" si="117"/>
        <v>0.16084980097388116</v>
      </c>
      <c r="F427">
        <f t="shared" si="117"/>
        <v>0</v>
      </c>
      <c r="G427">
        <f t="shared" si="117"/>
        <v>0</v>
      </c>
      <c r="H427">
        <f t="shared" si="117"/>
        <v>0</v>
      </c>
      <c r="I427">
        <f t="shared" si="117"/>
        <v>0</v>
      </c>
      <c r="J427">
        <f t="shared" si="117"/>
        <v>0</v>
      </c>
      <c r="L427">
        <f t="shared" si="117"/>
        <v>0</v>
      </c>
      <c r="M427">
        <f t="shared" si="117"/>
        <v>0</v>
      </c>
      <c r="N427">
        <f t="shared" si="117"/>
        <v>0</v>
      </c>
      <c r="O427">
        <f t="shared" si="117"/>
        <v>0</v>
      </c>
      <c r="Q427">
        <f t="shared" si="98"/>
        <v>0.43584145376283168</v>
      </c>
      <c r="R427">
        <f t="shared" si="119"/>
        <v>24</v>
      </c>
    </row>
    <row r="428" spans="1:19">
      <c r="A428">
        <f t="shared" si="118"/>
        <v>25</v>
      </c>
      <c r="C428">
        <f t="shared" si="117"/>
        <v>0.17389137491728099</v>
      </c>
      <c r="D428">
        <f t="shared" si="117"/>
        <v>8.3543237317272881E-2</v>
      </c>
      <c r="E428">
        <f t="shared" si="117"/>
        <v>0.15058022933334686</v>
      </c>
      <c r="F428">
        <f t="shared" si="117"/>
        <v>0</v>
      </c>
      <c r="G428">
        <f t="shared" si="117"/>
        <v>0</v>
      </c>
      <c r="H428">
        <f t="shared" si="117"/>
        <v>0</v>
      </c>
      <c r="I428">
        <f t="shared" si="117"/>
        <v>0</v>
      </c>
      <c r="J428">
        <f t="shared" si="117"/>
        <v>0</v>
      </c>
      <c r="L428">
        <f t="shared" si="117"/>
        <v>0</v>
      </c>
      <c r="M428">
        <f t="shared" si="117"/>
        <v>0</v>
      </c>
      <c r="N428">
        <f t="shared" si="117"/>
        <v>0</v>
      </c>
      <c r="O428">
        <f t="shared" si="117"/>
        <v>0</v>
      </c>
      <c r="Q428">
        <f t="shared" si="98"/>
        <v>0.40801484156790074</v>
      </c>
      <c r="R428">
        <f t="shared" si="119"/>
        <v>25</v>
      </c>
      <c r="S428" s="42">
        <f>SUM(Q404:Q428)</f>
        <v>19.364688674285713</v>
      </c>
    </row>
    <row r="429" spans="1:19">
      <c r="A429">
        <f t="shared" si="118"/>
        <v>26</v>
      </c>
      <c r="C429">
        <f t="shared" si="117"/>
        <v>0.16278915457524903</v>
      </c>
      <c r="D429">
        <f t="shared" si="117"/>
        <v>7.8209359031335787E-2</v>
      </c>
      <c r="E429">
        <f t="shared" si="117"/>
        <v>0.14096632590652208</v>
      </c>
      <c r="F429">
        <f t="shared" si="117"/>
        <v>0</v>
      </c>
      <c r="G429">
        <f t="shared" si="117"/>
        <v>0</v>
      </c>
      <c r="H429">
        <f t="shared" si="117"/>
        <v>0</v>
      </c>
      <c r="I429">
        <f t="shared" si="117"/>
        <v>0</v>
      </c>
      <c r="J429">
        <f t="shared" si="117"/>
        <v>0</v>
      </c>
      <c r="L429">
        <f t="shared" si="117"/>
        <v>0</v>
      </c>
      <c r="M429">
        <f t="shared" si="117"/>
        <v>0</v>
      </c>
      <c r="N429">
        <f t="shared" si="117"/>
        <v>0</v>
      </c>
      <c r="O429">
        <f t="shared" si="117"/>
        <v>0</v>
      </c>
      <c r="Q429">
        <f t="shared" si="98"/>
        <v>0.38196483951310689</v>
      </c>
      <c r="R429">
        <f t="shared" si="119"/>
        <v>26</v>
      </c>
    </row>
    <row r="430" spans="1:19">
      <c r="A430">
        <f t="shared" si="118"/>
        <v>27</v>
      </c>
      <c r="C430">
        <f t="shared" si="117"/>
        <v>0.15239576350425854</v>
      </c>
      <c r="D430">
        <f t="shared" si="117"/>
        <v>7.3216026054424038E-2</v>
      </c>
      <c r="E430">
        <f t="shared" si="117"/>
        <v>0.13196622908305752</v>
      </c>
      <c r="F430">
        <f t="shared" si="117"/>
        <v>0</v>
      </c>
      <c r="G430">
        <f t="shared" si="117"/>
        <v>0</v>
      </c>
      <c r="H430">
        <f t="shared" si="117"/>
        <v>0</v>
      </c>
      <c r="I430">
        <f t="shared" si="117"/>
        <v>0</v>
      </c>
      <c r="J430">
        <f t="shared" si="117"/>
        <v>0</v>
      </c>
      <c r="L430">
        <f t="shared" si="117"/>
        <v>0</v>
      </c>
      <c r="M430">
        <f t="shared" si="117"/>
        <v>0</v>
      </c>
      <c r="N430">
        <f t="shared" si="117"/>
        <v>0</v>
      </c>
      <c r="O430">
        <f t="shared" si="117"/>
        <v>0</v>
      </c>
      <c r="Q430">
        <f t="shared" si="98"/>
        <v>0.3575780186417401</v>
      </c>
      <c r="R430">
        <f t="shared" si="119"/>
        <v>27</v>
      </c>
    </row>
    <row r="431" spans="1:19">
      <c r="A431">
        <f t="shared" si="118"/>
        <v>28</v>
      </c>
      <c r="C431">
        <f t="shared" si="117"/>
        <v>0.14266594598788482</v>
      </c>
      <c r="D431">
        <f t="shared" si="117"/>
        <v>6.8541496025485912E-2</v>
      </c>
      <c r="E431">
        <f t="shared" si="117"/>
        <v>0.12354074993733154</v>
      </c>
      <c r="F431">
        <f t="shared" si="117"/>
        <v>0</v>
      </c>
      <c r="G431">
        <f t="shared" si="117"/>
        <v>0</v>
      </c>
      <c r="H431">
        <f t="shared" si="117"/>
        <v>0</v>
      </c>
      <c r="I431">
        <f t="shared" si="117"/>
        <v>0</v>
      </c>
      <c r="J431">
        <f t="shared" si="117"/>
        <v>0</v>
      </c>
      <c r="L431">
        <f t="shared" si="117"/>
        <v>0</v>
      </c>
      <c r="M431">
        <f t="shared" si="117"/>
        <v>0</v>
      </c>
      <c r="N431">
        <f t="shared" si="117"/>
        <v>0</v>
      </c>
      <c r="O431">
        <f t="shared" si="117"/>
        <v>0</v>
      </c>
      <c r="Q431">
        <f t="shared" si="98"/>
        <v>0.33474819195070227</v>
      </c>
      <c r="R431">
        <f t="shared" si="119"/>
        <v>28</v>
      </c>
    </row>
    <row r="432" spans="1:19">
      <c r="A432">
        <f t="shared" si="118"/>
        <v>29</v>
      </c>
      <c r="C432">
        <f t="shared" si="117"/>
        <v>0.13355733569358247</v>
      </c>
      <c r="D432">
        <f t="shared" si="117"/>
        <v>6.4165414740203999E-2</v>
      </c>
      <c r="E432">
        <f t="shared" si="117"/>
        <v>0.11565320158896415</v>
      </c>
      <c r="F432">
        <f t="shared" si="117"/>
        <v>0</v>
      </c>
      <c r="G432">
        <f t="shared" si="117"/>
        <v>0</v>
      </c>
      <c r="H432">
        <f t="shared" si="117"/>
        <v>0</v>
      </c>
      <c r="I432">
        <f t="shared" si="117"/>
        <v>0</v>
      </c>
      <c r="J432">
        <f t="shared" si="117"/>
        <v>0</v>
      </c>
      <c r="L432">
        <f t="shared" si="117"/>
        <v>0</v>
      </c>
      <c r="M432">
        <f t="shared" si="117"/>
        <v>0</v>
      </c>
      <c r="N432">
        <f t="shared" si="117"/>
        <v>0</v>
      </c>
      <c r="O432">
        <f t="shared" si="117"/>
        <v>0</v>
      </c>
      <c r="Q432">
        <f t="shared" si="98"/>
        <v>0.31337595202275059</v>
      </c>
      <c r="R432">
        <f t="shared" si="119"/>
        <v>29</v>
      </c>
    </row>
    <row r="433" spans="1:19">
      <c r="A433">
        <f t="shared" si="118"/>
        <v>30</v>
      </c>
      <c r="C433">
        <f t="shared" si="117"/>
        <v>0.12503027119788659</v>
      </c>
      <c r="D433">
        <f t="shared" si="117"/>
        <v>6.0068727523126739E-2</v>
      </c>
      <c r="E433">
        <f t="shared" si="117"/>
        <v>0.1082692394579331</v>
      </c>
      <c r="F433">
        <f t="shared" si="117"/>
        <v>0</v>
      </c>
      <c r="G433">
        <f t="shared" si="117"/>
        <v>0</v>
      </c>
      <c r="H433">
        <f t="shared" si="117"/>
        <v>0</v>
      </c>
      <c r="I433">
        <f t="shared" si="117"/>
        <v>0</v>
      </c>
      <c r="J433">
        <f t="shared" si="117"/>
        <v>0</v>
      </c>
      <c r="L433">
        <f t="shared" si="117"/>
        <v>0</v>
      </c>
      <c r="M433">
        <f t="shared" si="117"/>
        <v>0</v>
      </c>
      <c r="N433">
        <f t="shared" si="117"/>
        <v>0</v>
      </c>
      <c r="O433">
        <f t="shared" si="117"/>
        <v>0</v>
      </c>
      <c r="Q433">
        <f t="shared" si="98"/>
        <v>0.29336823817894642</v>
      </c>
      <c r="R433">
        <f t="shared" si="119"/>
        <v>30</v>
      </c>
      <c r="S433" s="42">
        <f>SUM(Q404:Q433)</f>
        <v>21.045723914592955</v>
      </c>
    </row>
    <row r="450" spans="1:20" ht="12.75" customHeight="1">
      <c r="B450" s="100" t="s">
        <v>52</v>
      </c>
      <c r="C450" s="100"/>
      <c r="D450" s="100"/>
      <c r="E450" s="100"/>
      <c r="F450" s="100"/>
      <c r="G450" s="100" t="str">
        <f>+'[1]Product Input'!A10</f>
        <v>pStat Htg</v>
      </c>
      <c r="H450" s="100"/>
      <c r="I450" s="100"/>
      <c r="J450" s="42">
        <f>+O472</f>
        <v>1238.1241068467843</v>
      </c>
    </row>
    <row r="451" spans="1:20">
      <c r="B451" s="41"/>
      <c r="C451" s="41"/>
      <c r="D451" s="41"/>
      <c r="E451" s="41"/>
      <c r="F451" s="41"/>
      <c r="G451" s="41"/>
      <c r="H451" s="41"/>
      <c r="I451" s="41"/>
    </row>
    <row r="452" spans="1:20" ht="26.25" thickBot="1">
      <c r="B452" s="41" t="s">
        <v>30</v>
      </c>
      <c r="C452" s="41"/>
      <c r="D452" s="41"/>
      <c r="E452" s="41"/>
      <c r="F452" s="41"/>
      <c r="G452" s="41"/>
      <c r="H452" s="41"/>
      <c r="I452" s="41"/>
    </row>
    <row r="453" spans="1:20" ht="26.25" thickBot="1">
      <c r="B453" s="43">
        <v>1.04</v>
      </c>
      <c r="C453" s="101" t="s">
        <v>31</v>
      </c>
      <c r="D453" s="101"/>
      <c r="E453" s="101"/>
      <c r="F453" s="101" t="s">
        <v>32</v>
      </c>
      <c r="G453" s="101"/>
      <c r="H453" s="101"/>
      <c r="I453" s="101" t="s">
        <v>33</v>
      </c>
      <c r="J453" s="101"/>
      <c r="L453" s="44" t="s">
        <v>34</v>
      </c>
      <c r="M453" s="44" t="s">
        <v>35</v>
      </c>
      <c r="O453" s="37" t="s">
        <v>36</v>
      </c>
      <c r="P453" s="42" t="s">
        <v>37</v>
      </c>
    </row>
    <row r="454" spans="1:20">
      <c r="C454" t="s">
        <v>38</v>
      </c>
      <c r="D454" t="s">
        <v>39</v>
      </c>
      <c r="E454" t="s">
        <v>40</v>
      </c>
      <c r="F454" t="s">
        <v>41</v>
      </c>
      <c r="G454" t="s">
        <v>39</v>
      </c>
      <c r="H454" t="s">
        <v>40</v>
      </c>
      <c r="I454" t="s">
        <v>39</v>
      </c>
      <c r="J454" t="s">
        <v>40</v>
      </c>
      <c r="L454" s="44" t="s">
        <v>42</v>
      </c>
      <c r="M454" s="44" t="s">
        <v>43</v>
      </c>
    </row>
    <row r="455" spans="1:20">
      <c r="A455">
        <v>1</v>
      </c>
      <c r="C455">
        <f>+'[1]Product Input'!B10</f>
        <v>202.1</v>
      </c>
      <c r="D455">
        <f>+'[1]Product Input'!C10</f>
        <v>231</v>
      </c>
      <c r="E455">
        <f>+'[1]Product Input'!D10</f>
        <v>541.79999999999995</v>
      </c>
      <c r="F455">
        <f>+'[1]Product Input'!E10</f>
        <v>0</v>
      </c>
      <c r="G455">
        <f>+'[1]Product Input'!F10</f>
        <v>0</v>
      </c>
      <c r="H455">
        <f>+'[1]Product Input'!G10</f>
        <v>0</v>
      </c>
      <c r="I455">
        <f>+'[1]Product Input'!H10</f>
        <v>219</v>
      </c>
      <c r="J455">
        <f>+'[1]Product Input'!I10</f>
        <v>272.39999999999998</v>
      </c>
      <c r="L455">
        <f>+'[1]Product Input'!K10</f>
        <v>0</v>
      </c>
      <c r="M455">
        <f>+'[1]Product Input'!L10</f>
        <v>0</v>
      </c>
      <c r="O455">
        <f>+S554</f>
        <v>0</v>
      </c>
      <c r="P455">
        <v>1</v>
      </c>
      <c r="Q455" s="45"/>
      <c r="R455" s="45"/>
      <c r="S455" s="45"/>
      <c r="T455" s="45"/>
    </row>
    <row r="456" spans="1:20">
      <c r="A456">
        <v>2</v>
      </c>
      <c r="C456">
        <f t="shared" ref="C456:M481" si="120">+C$455</f>
        <v>202.1</v>
      </c>
      <c r="D456">
        <f t="shared" si="120"/>
        <v>231</v>
      </c>
      <c r="E456">
        <f t="shared" si="120"/>
        <v>541.79999999999995</v>
      </c>
      <c r="F456">
        <f t="shared" si="120"/>
        <v>0</v>
      </c>
      <c r="G456">
        <f t="shared" si="120"/>
        <v>0</v>
      </c>
      <c r="H456">
        <f t="shared" si="120"/>
        <v>0</v>
      </c>
      <c r="I456">
        <f t="shared" si="120"/>
        <v>219</v>
      </c>
      <c r="J456">
        <f t="shared" si="120"/>
        <v>272.39999999999998</v>
      </c>
      <c r="L456">
        <f t="shared" si="120"/>
        <v>0</v>
      </c>
      <c r="M456">
        <f t="shared" si="120"/>
        <v>0</v>
      </c>
      <c r="O456">
        <f t="shared" ref="O456:O484" si="121">+S555</f>
        <v>0</v>
      </c>
      <c r="P456">
        <v>2</v>
      </c>
      <c r="Q456" s="45"/>
      <c r="R456" s="46"/>
      <c r="S456" s="46"/>
      <c r="T456" s="46"/>
    </row>
    <row r="457" spans="1:20">
      <c r="A457">
        <v>3</v>
      </c>
      <c r="C457">
        <f t="shared" si="120"/>
        <v>202.1</v>
      </c>
      <c r="D457">
        <f t="shared" si="120"/>
        <v>231</v>
      </c>
      <c r="E457">
        <f t="shared" si="120"/>
        <v>541.79999999999995</v>
      </c>
      <c r="F457">
        <f t="shared" si="120"/>
        <v>0</v>
      </c>
      <c r="G457">
        <f t="shared" si="120"/>
        <v>0</v>
      </c>
      <c r="H457">
        <f t="shared" si="120"/>
        <v>0</v>
      </c>
      <c r="I457">
        <f t="shared" si="120"/>
        <v>219</v>
      </c>
      <c r="J457">
        <f t="shared" si="120"/>
        <v>272.39999999999998</v>
      </c>
      <c r="L457">
        <f t="shared" si="120"/>
        <v>0</v>
      </c>
      <c r="M457">
        <f t="shared" si="120"/>
        <v>0</v>
      </c>
      <c r="O457">
        <f t="shared" si="121"/>
        <v>0</v>
      </c>
      <c r="P457">
        <v>3</v>
      </c>
      <c r="Q457" s="45"/>
      <c r="R457" s="45"/>
      <c r="S457" s="45"/>
      <c r="T457" s="45"/>
    </row>
    <row r="458" spans="1:20">
      <c r="A458">
        <v>4</v>
      </c>
      <c r="C458">
        <f t="shared" si="120"/>
        <v>202.1</v>
      </c>
      <c r="D458">
        <f t="shared" si="120"/>
        <v>231</v>
      </c>
      <c r="E458">
        <f t="shared" si="120"/>
        <v>541.79999999999995</v>
      </c>
      <c r="F458">
        <f t="shared" si="120"/>
        <v>0</v>
      </c>
      <c r="G458">
        <f t="shared" si="120"/>
        <v>0</v>
      </c>
      <c r="H458">
        <f t="shared" si="120"/>
        <v>0</v>
      </c>
      <c r="I458">
        <f t="shared" si="120"/>
        <v>219</v>
      </c>
      <c r="J458">
        <f t="shared" si="120"/>
        <v>272.39999999999998</v>
      </c>
      <c r="L458">
        <f t="shared" si="120"/>
        <v>0</v>
      </c>
      <c r="M458">
        <f t="shared" si="120"/>
        <v>0</v>
      </c>
      <c r="O458">
        <f t="shared" si="121"/>
        <v>359.4947323319214</v>
      </c>
      <c r="P458">
        <v>4</v>
      </c>
      <c r="Q458" s="45"/>
      <c r="R458" s="45"/>
      <c r="S458" s="45"/>
      <c r="T458" s="45"/>
    </row>
    <row r="459" spans="1:20">
      <c r="A459">
        <v>5</v>
      </c>
      <c r="C459">
        <f t="shared" si="120"/>
        <v>202.1</v>
      </c>
      <c r="D459">
        <f t="shared" si="120"/>
        <v>231</v>
      </c>
      <c r="E459">
        <f t="shared" si="120"/>
        <v>541.79999999999995</v>
      </c>
      <c r="F459">
        <f t="shared" si="120"/>
        <v>0</v>
      </c>
      <c r="G459">
        <f t="shared" si="120"/>
        <v>0</v>
      </c>
      <c r="H459">
        <f t="shared" si="120"/>
        <v>0</v>
      </c>
      <c r="I459">
        <f t="shared" si="120"/>
        <v>219</v>
      </c>
      <c r="J459">
        <f t="shared" si="120"/>
        <v>272.39999999999998</v>
      </c>
      <c r="L459">
        <f t="shared" si="120"/>
        <v>0</v>
      </c>
      <c r="M459">
        <f t="shared" si="120"/>
        <v>0</v>
      </c>
      <c r="O459">
        <f t="shared" si="121"/>
        <v>0</v>
      </c>
      <c r="P459">
        <v>5</v>
      </c>
      <c r="Q459" s="45"/>
      <c r="R459" s="45"/>
      <c r="S459" s="45"/>
      <c r="T459" s="45"/>
    </row>
    <row r="460" spans="1:20">
      <c r="A460">
        <v>6</v>
      </c>
      <c r="C460">
        <f t="shared" si="120"/>
        <v>202.1</v>
      </c>
      <c r="D460">
        <f t="shared" si="120"/>
        <v>231</v>
      </c>
      <c r="E460">
        <f t="shared" si="120"/>
        <v>541.79999999999995</v>
      </c>
      <c r="F460">
        <f t="shared" si="120"/>
        <v>0</v>
      </c>
      <c r="G460">
        <f t="shared" si="120"/>
        <v>0</v>
      </c>
      <c r="H460">
        <f t="shared" si="120"/>
        <v>0</v>
      </c>
      <c r="I460">
        <f t="shared" si="120"/>
        <v>219</v>
      </c>
      <c r="J460">
        <f t="shared" si="120"/>
        <v>272.39999999999998</v>
      </c>
      <c r="L460">
        <f t="shared" si="120"/>
        <v>0</v>
      </c>
      <c r="M460">
        <f t="shared" si="120"/>
        <v>0</v>
      </c>
      <c r="O460">
        <f t="shared" si="121"/>
        <v>506.71283767090677</v>
      </c>
      <c r="P460">
        <v>6</v>
      </c>
    </row>
    <row r="461" spans="1:20">
      <c r="A461">
        <v>7</v>
      </c>
      <c r="C461">
        <f t="shared" si="120"/>
        <v>202.1</v>
      </c>
      <c r="D461">
        <f t="shared" si="120"/>
        <v>231</v>
      </c>
      <c r="E461">
        <f t="shared" si="120"/>
        <v>541.79999999999995</v>
      </c>
      <c r="F461">
        <f t="shared" si="120"/>
        <v>0</v>
      </c>
      <c r="G461">
        <f t="shared" si="120"/>
        <v>0</v>
      </c>
      <c r="H461">
        <f t="shared" si="120"/>
        <v>0</v>
      </c>
      <c r="I461">
        <f t="shared" si="120"/>
        <v>219</v>
      </c>
      <c r="J461">
        <f t="shared" si="120"/>
        <v>272.39999999999998</v>
      </c>
      <c r="L461">
        <f t="shared" si="120"/>
        <v>0</v>
      </c>
      <c r="M461">
        <f t="shared" si="120"/>
        <v>0</v>
      </c>
      <c r="O461">
        <f t="shared" si="121"/>
        <v>0</v>
      </c>
      <c r="P461">
        <v>7</v>
      </c>
    </row>
    <row r="462" spans="1:20">
      <c r="A462">
        <v>8</v>
      </c>
      <c r="C462">
        <f t="shared" si="120"/>
        <v>202.1</v>
      </c>
      <c r="D462">
        <f t="shared" si="120"/>
        <v>231</v>
      </c>
      <c r="E462">
        <f t="shared" si="120"/>
        <v>541.79999999999995</v>
      </c>
      <c r="F462">
        <f t="shared" si="120"/>
        <v>0</v>
      </c>
      <c r="G462">
        <f t="shared" si="120"/>
        <v>0</v>
      </c>
      <c r="H462">
        <f t="shared" si="120"/>
        <v>0</v>
      </c>
      <c r="I462">
        <f t="shared" si="120"/>
        <v>219</v>
      </c>
      <c r="J462">
        <f t="shared" si="120"/>
        <v>272.39999999999998</v>
      </c>
      <c r="L462">
        <f t="shared" si="120"/>
        <v>0</v>
      </c>
      <c r="M462">
        <f t="shared" si="120"/>
        <v>0</v>
      </c>
      <c r="O462">
        <f t="shared" si="121"/>
        <v>646.16361789638393</v>
      </c>
      <c r="P462">
        <v>8</v>
      </c>
    </row>
    <row r="463" spans="1:20">
      <c r="A463">
        <v>9</v>
      </c>
      <c r="C463">
        <f t="shared" si="120"/>
        <v>202.1</v>
      </c>
      <c r="D463">
        <f t="shared" si="120"/>
        <v>231</v>
      </c>
      <c r="E463">
        <f t="shared" si="120"/>
        <v>541.79999999999995</v>
      </c>
      <c r="F463">
        <f t="shared" si="120"/>
        <v>0</v>
      </c>
      <c r="G463">
        <f t="shared" si="120"/>
        <v>0</v>
      </c>
      <c r="H463">
        <f t="shared" si="120"/>
        <v>0</v>
      </c>
      <c r="I463">
        <f t="shared" si="120"/>
        <v>219</v>
      </c>
      <c r="J463">
        <f t="shared" si="120"/>
        <v>272.39999999999998</v>
      </c>
      <c r="L463">
        <f t="shared" si="120"/>
        <v>0</v>
      </c>
      <c r="M463">
        <f t="shared" si="120"/>
        <v>0</v>
      </c>
      <c r="O463">
        <f t="shared" si="121"/>
        <v>0</v>
      </c>
      <c r="P463">
        <v>9</v>
      </c>
    </row>
    <row r="464" spans="1:20">
      <c r="A464">
        <v>10</v>
      </c>
      <c r="C464">
        <f t="shared" si="120"/>
        <v>202.1</v>
      </c>
      <c r="D464">
        <f t="shared" si="120"/>
        <v>231</v>
      </c>
      <c r="E464">
        <f t="shared" si="120"/>
        <v>541.79999999999995</v>
      </c>
      <c r="F464">
        <f t="shared" si="120"/>
        <v>0</v>
      </c>
      <c r="G464">
        <f t="shared" si="120"/>
        <v>0</v>
      </c>
      <c r="H464">
        <f t="shared" si="120"/>
        <v>0</v>
      </c>
      <c r="I464">
        <f t="shared" si="120"/>
        <v>219</v>
      </c>
      <c r="J464">
        <f t="shared" si="120"/>
        <v>272.39999999999998</v>
      </c>
      <c r="L464">
        <f t="shared" si="120"/>
        <v>0</v>
      </c>
      <c r="M464">
        <f t="shared" si="120"/>
        <v>0</v>
      </c>
      <c r="O464">
        <f t="shared" si="121"/>
        <v>783.89751213200213</v>
      </c>
      <c r="P464">
        <v>10</v>
      </c>
    </row>
    <row r="465" spans="1:20">
      <c r="A465">
        <v>11</v>
      </c>
      <c r="C465">
        <f t="shared" si="120"/>
        <v>202.1</v>
      </c>
      <c r="D465">
        <f t="shared" si="120"/>
        <v>231</v>
      </c>
      <c r="E465">
        <f t="shared" si="120"/>
        <v>541.79999999999995</v>
      </c>
      <c r="F465">
        <f t="shared" si="120"/>
        <v>0</v>
      </c>
      <c r="G465">
        <f t="shared" si="120"/>
        <v>0</v>
      </c>
      <c r="H465">
        <f t="shared" si="120"/>
        <v>0</v>
      </c>
      <c r="I465">
        <f t="shared" si="120"/>
        <v>219</v>
      </c>
      <c r="J465">
        <f t="shared" si="120"/>
        <v>272.39999999999998</v>
      </c>
      <c r="L465">
        <f t="shared" si="120"/>
        <v>0</v>
      </c>
      <c r="M465">
        <f t="shared" si="120"/>
        <v>0</v>
      </c>
      <c r="O465">
        <f t="shared" si="121"/>
        <v>0</v>
      </c>
      <c r="P465">
        <v>11</v>
      </c>
    </row>
    <row r="466" spans="1:20">
      <c r="A466">
        <v>12</v>
      </c>
      <c r="C466">
        <f t="shared" si="120"/>
        <v>202.1</v>
      </c>
      <c r="D466">
        <f t="shared" si="120"/>
        <v>231</v>
      </c>
      <c r="E466">
        <f t="shared" si="120"/>
        <v>541.79999999999995</v>
      </c>
      <c r="F466">
        <f t="shared" si="120"/>
        <v>0</v>
      </c>
      <c r="G466">
        <f t="shared" si="120"/>
        <v>0</v>
      </c>
      <c r="H466">
        <f t="shared" si="120"/>
        <v>0</v>
      </c>
      <c r="I466">
        <f t="shared" si="120"/>
        <v>219</v>
      </c>
      <c r="J466">
        <f t="shared" si="120"/>
        <v>272.39999999999998</v>
      </c>
      <c r="L466">
        <f t="shared" si="120"/>
        <v>0</v>
      </c>
      <c r="M466">
        <f t="shared" si="120"/>
        <v>0</v>
      </c>
      <c r="O466">
        <f t="shared" si="121"/>
        <v>912.53801645797989</v>
      </c>
      <c r="P466">
        <v>12</v>
      </c>
    </row>
    <row r="467" spans="1:20">
      <c r="A467">
        <v>13</v>
      </c>
      <c r="C467">
        <f t="shared" si="120"/>
        <v>202.1</v>
      </c>
      <c r="D467">
        <f t="shared" si="120"/>
        <v>231</v>
      </c>
      <c r="E467">
        <f t="shared" si="120"/>
        <v>541.79999999999995</v>
      </c>
      <c r="F467">
        <f t="shared" si="120"/>
        <v>0</v>
      </c>
      <c r="G467">
        <f t="shared" si="120"/>
        <v>0</v>
      </c>
      <c r="H467">
        <f t="shared" si="120"/>
        <v>0</v>
      </c>
      <c r="I467">
        <f t="shared" si="120"/>
        <v>219</v>
      </c>
      <c r="J467">
        <f t="shared" si="120"/>
        <v>272.39999999999998</v>
      </c>
      <c r="L467">
        <f t="shared" si="120"/>
        <v>0</v>
      </c>
      <c r="M467">
        <f t="shared" si="120"/>
        <v>0</v>
      </c>
      <c r="O467">
        <f t="shared" si="121"/>
        <v>0</v>
      </c>
      <c r="P467">
        <v>13</v>
      </c>
    </row>
    <row r="468" spans="1:20">
      <c r="A468">
        <v>14</v>
      </c>
      <c r="C468">
        <f t="shared" si="120"/>
        <v>202.1</v>
      </c>
      <c r="D468">
        <f t="shared" si="120"/>
        <v>231</v>
      </c>
      <c r="E468">
        <f t="shared" si="120"/>
        <v>541.79999999999995</v>
      </c>
      <c r="F468">
        <f t="shared" si="120"/>
        <v>0</v>
      </c>
      <c r="G468">
        <f t="shared" si="120"/>
        <v>0</v>
      </c>
      <c r="H468">
        <f t="shared" si="120"/>
        <v>0</v>
      </c>
      <c r="I468">
        <f t="shared" si="120"/>
        <v>219</v>
      </c>
      <c r="J468">
        <f t="shared" si="120"/>
        <v>272.39999999999998</v>
      </c>
      <c r="L468">
        <f t="shared" si="120"/>
        <v>0</v>
      </c>
      <c r="M468">
        <f t="shared" si="120"/>
        <v>0</v>
      </c>
      <c r="O468">
        <f t="shared" si="121"/>
        <v>0</v>
      </c>
      <c r="P468">
        <v>14</v>
      </c>
    </row>
    <row r="469" spans="1:20">
      <c r="A469">
        <v>15</v>
      </c>
      <c r="C469">
        <f t="shared" si="120"/>
        <v>202.1</v>
      </c>
      <c r="D469">
        <f t="shared" si="120"/>
        <v>231</v>
      </c>
      <c r="E469">
        <f t="shared" si="120"/>
        <v>541.79999999999995</v>
      </c>
      <c r="F469">
        <f t="shared" si="120"/>
        <v>0</v>
      </c>
      <c r="G469">
        <f t="shared" si="120"/>
        <v>0</v>
      </c>
      <c r="H469">
        <f t="shared" si="120"/>
        <v>0</v>
      </c>
      <c r="I469">
        <f t="shared" si="120"/>
        <v>219</v>
      </c>
      <c r="J469">
        <f t="shared" si="120"/>
        <v>272.39999999999998</v>
      </c>
      <c r="L469">
        <f t="shared" si="120"/>
        <v>0</v>
      </c>
      <c r="M469">
        <f t="shared" si="120"/>
        <v>0</v>
      </c>
      <c r="O469">
        <f t="shared" si="121"/>
        <v>0</v>
      </c>
      <c r="P469">
        <v>15</v>
      </c>
    </row>
    <row r="470" spans="1:20">
      <c r="A470">
        <v>16</v>
      </c>
      <c r="C470">
        <f t="shared" si="120"/>
        <v>202.1</v>
      </c>
      <c r="D470">
        <f t="shared" si="120"/>
        <v>231</v>
      </c>
      <c r="E470">
        <f t="shared" si="120"/>
        <v>541.79999999999995</v>
      </c>
      <c r="F470">
        <f t="shared" si="120"/>
        <v>0</v>
      </c>
      <c r="G470">
        <f t="shared" si="120"/>
        <v>0</v>
      </c>
      <c r="H470">
        <f t="shared" si="120"/>
        <v>0</v>
      </c>
      <c r="I470">
        <f t="shared" si="120"/>
        <v>219</v>
      </c>
      <c r="J470">
        <f t="shared" si="120"/>
        <v>272.39999999999998</v>
      </c>
      <c r="L470">
        <f t="shared" si="120"/>
        <v>0</v>
      </c>
      <c r="M470">
        <f t="shared" si="120"/>
        <v>0</v>
      </c>
      <c r="O470">
        <f t="shared" si="121"/>
        <v>0</v>
      </c>
      <c r="P470">
        <v>16</v>
      </c>
    </row>
    <row r="471" spans="1:20">
      <c r="A471">
        <v>17</v>
      </c>
      <c r="C471">
        <f t="shared" si="120"/>
        <v>202.1</v>
      </c>
      <c r="D471">
        <f t="shared" si="120"/>
        <v>231</v>
      </c>
      <c r="E471">
        <f t="shared" si="120"/>
        <v>541.79999999999995</v>
      </c>
      <c r="F471">
        <f t="shared" si="120"/>
        <v>0</v>
      </c>
      <c r="G471">
        <f t="shared" si="120"/>
        <v>0</v>
      </c>
      <c r="H471">
        <f t="shared" si="120"/>
        <v>0</v>
      </c>
      <c r="I471">
        <f t="shared" si="120"/>
        <v>219</v>
      </c>
      <c r="J471">
        <f t="shared" si="120"/>
        <v>272.39999999999998</v>
      </c>
      <c r="L471">
        <f t="shared" si="120"/>
        <v>0</v>
      </c>
      <c r="M471">
        <f t="shared" si="120"/>
        <v>0</v>
      </c>
      <c r="O471">
        <f t="shared" si="121"/>
        <v>0</v>
      </c>
      <c r="P471">
        <v>17</v>
      </c>
    </row>
    <row r="472" spans="1:20">
      <c r="A472">
        <v>18</v>
      </c>
      <c r="C472">
        <f t="shared" si="120"/>
        <v>202.1</v>
      </c>
      <c r="D472">
        <f t="shared" si="120"/>
        <v>231</v>
      </c>
      <c r="E472">
        <f t="shared" si="120"/>
        <v>541.79999999999995</v>
      </c>
      <c r="F472">
        <f t="shared" si="120"/>
        <v>0</v>
      </c>
      <c r="G472">
        <f t="shared" si="120"/>
        <v>0</v>
      </c>
      <c r="H472">
        <f t="shared" si="120"/>
        <v>0</v>
      </c>
      <c r="I472">
        <f t="shared" si="120"/>
        <v>219</v>
      </c>
      <c r="J472">
        <f t="shared" si="120"/>
        <v>272.39999999999998</v>
      </c>
      <c r="L472">
        <f t="shared" si="120"/>
        <v>0</v>
      </c>
      <c r="M472">
        <f t="shared" si="120"/>
        <v>0</v>
      </c>
      <c r="O472">
        <f t="shared" si="121"/>
        <v>1238.1241068467843</v>
      </c>
      <c r="P472">
        <v>18</v>
      </c>
    </row>
    <row r="473" spans="1:20">
      <c r="A473">
        <v>19</v>
      </c>
      <c r="C473">
        <f t="shared" si="120"/>
        <v>202.1</v>
      </c>
      <c r="D473">
        <f t="shared" si="120"/>
        <v>231</v>
      </c>
      <c r="E473">
        <f t="shared" si="120"/>
        <v>541.79999999999995</v>
      </c>
      <c r="F473">
        <f t="shared" si="120"/>
        <v>0</v>
      </c>
      <c r="G473">
        <f t="shared" si="120"/>
        <v>0</v>
      </c>
      <c r="H473">
        <f t="shared" si="120"/>
        <v>0</v>
      </c>
      <c r="I473">
        <f t="shared" si="120"/>
        <v>219</v>
      </c>
      <c r="J473">
        <f t="shared" si="120"/>
        <v>272.39999999999998</v>
      </c>
      <c r="L473">
        <f t="shared" si="120"/>
        <v>0</v>
      </c>
      <c r="M473">
        <f t="shared" si="120"/>
        <v>0</v>
      </c>
      <c r="O473">
        <f t="shared" si="121"/>
        <v>1284.8435391389853</v>
      </c>
      <c r="P473">
        <v>19</v>
      </c>
    </row>
    <row r="474" spans="1:20">
      <c r="A474">
        <v>20</v>
      </c>
      <c r="C474">
        <f t="shared" si="120"/>
        <v>202.1</v>
      </c>
      <c r="D474">
        <f t="shared" si="120"/>
        <v>231</v>
      </c>
      <c r="E474">
        <f t="shared" si="120"/>
        <v>541.79999999999995</v>
      </c>
      <c r="F474">
        <f t="shared" si="120"/>
        <v>0</v>
      </c>
      <c r="G474">
        <f t="shared" si="120"/>
        <v>0</v>
      </c>
      <c r="H474">
        <f t="shared" si="120"/>
        <v>0</v>
      </c>
      <c r="I474">
        <f t="shared" si="120"/>
        <v>219</v>
      </c>
      <c r="J474">
        <f t="shared" si="120"/>
        <v>272.39999999999998</v>
      </c>
      <c r="L474">
        <f t="shared" si="120"/>
        <v>0</v>
      </c>
      <c r="M474">
        <f t="shared" si="120"/>
        <v>0</v>
      </c>
      <c r="O474">
        <f t="shared" si="121"/>
        <v>1329.607261342823</v>
      </c>
      <c r="P474">
        <v>20</v>
      </c>
      <c r="S474" s="47"/>
      <c r="T474" s="47"/>
    </row>
    <row r="475" spans="1:20">
      <c r="A475">
        <v>21</v>
      </c>
      <c r="C475">
        <f t="shared" si="120"/>
        <v>202.1</v>
      </c>
      <c r="D475">
        <f t="shared" si="120"/>
        <v>231</v>
      </c>
      <c r="E475">
        <f t="shared" si="120"/>
        <v>541.79999999999995</v>
      </c>
      <c r="F475">
        <f t="shared" si="120"/>
        <v>0</v>
      </c>
      <c r="G475">
        <f t="shared" si="120"/>
        <v>0</v>
      </c>
      <c r="H475">
        <f t="shared" si="120"/>
        <v>0</v>
      </c>
      <c r="I475">
        <f t="shared" si="120"/>
        <v>219</v>
      </c>
      <c r="J475">
        <f t="shared" si="120"/>
        <v>272.39999999999998</v>
      </c>
      <c r="L475">
        <f t="shared" si="120"/>
        <v>0</v>
      </c>
      <c r="M475">
        <f t="shared" si="120"/>
        <v>0</v>
      </c>
      <c r="O475">
        <f t="shared" si="121"/>
        <v>0</v>
      </c>
      <c r="P475">
        <v>21</v>
      </c>
      <c r="S475" s="48"/>
      <c r="T475" s="48"/>
    </row>
    <row r="476" spans="1:20">
      <c r="A476">
        <v>22</v>
      </c>
      <c r="C476">
        <f t="shared" si="120"/>
        <v>202.1</v>
      </c>
      <c r="D476">
        <f t="shared" si="120"/>
        <v>231</v>
      </c>
      <c r="E476">
        <f t="shared" si="120"/>
        <v>541.79999999999995</v>
      </c>
      <c r="F476">
        <f t="shared" si="120"/>
        <v>0</v>
      </c>
      <c r="G476">
        <f t="shared" si="120"/>
        <v>0</v>
      </c>
      <c r="H476">
        <f t="shared" si="120"/>
        <v>0</v>
      </c>
      <c r="I476">
        <f t="shared" si="120"/>
        <v>219</v>
      </c>
      <c r="J476">
        <f t="shared" si="120"/>
        <v>272.39999999999998</v>
      </c>
      <c r="L476">
        <f t="shared" si="120"/>
        <v>0</v>
      </c>
      <c r="M476">
        <f t="shared" si="120"/>
        <v>0</v>
      </c>
      <c r="O476">
        <f t="shared" si="121"/>
        <v>0</v>
      </c>
      <c r="P476">
        <v>22</v>
      </c>
      <c r="S476" s="47"/>
      <c r="T476" s="47"/>
    </row>
    <row r="477" spans="1:20">
      <c r="A477">
        <v>23</v>
      </c>
      <c r="C477">
        <f t="shared" si="120"/>
        <v>202.1</v>
      </c>
      <c r="D477">
        <f t="shared" si="120"/>
        <v>231</v>
      </c>
      <c r="E477">
        <f t="shared" si="120"/>
        <v>541.79999999999995</v>
      </c>
      <c r="F477">
        <f t="shared" si="120"/>
        <v>0</v>
      </c>
      <c r="G477">
        <f t="shared" si="120"/>
        <v>0</v>
      </c>
      <c r="H477">
        <f t="shared" si="120"/>
        <v>0</v>
      </c>
      <c r="I477">
        <f t="shared" si="120"/>
        <v>219</v>
      </c>
      <c r="J477">
        <f t="shared" si="120"/>
        <v>272.39999999999998</v>
      </c>
      <c r="L477">
        <f t="shared" si="120"/>
        <v>0</v>
      </c>
      <c r="M477">
        <f t="shared" si="120"/>
        <v>0</v>
      </c>
      <c r="O477">
        <f t="shared" si="121"/>
        <v>0</v>
      </c>
      <c r="P477">
        <v>23</v>
      </c>
      <c r="S477" s="47"/>
      <c r="T477" s="47"/>
    </row>
    <row r="478" spans="1:20">
      <c r="A478">
        <v>24</v>
      </c>
      <c r="C478">
        <f t="shared" si="120"/>
        <v>202.1</v>
      </c>
      <c r="D478">
        <f t="shared" si="120"/>
        <v>231</v>
      </c>
      <c r="E478">
        <f t="shared" si="120"/>
        <v>541.79999999999995</v>
      </c>
      <c r="F478">
        <f t="shared" si="120"/>
        <v>0</v>
      </c>
      <c r="G478">
        <f t="shared" si="120"/>
        <v>0</v>
      </c>
      <c r="H478">
        <f t="shared" si="120"/>
        <v>0</v>
      </c>
      <c r="I478">
        <f t="shared" si="120"/>
        <v>219</v>
      </c>
      <c r="J478">
        <f t="shared" si="120"/>
        <v>272.39999999999998</v>
      </c>
      <c r="L478">
        <f t="shared" si="120"/>
        <v>0</v>
      </c>
      <c r="M478">
        <f t="shared" si="120"/>
        <v>0</v>
      </c>
      <c r="O478">
        <f t="shared" si="121"/>
        <v>0</v>
      </c>
      <c r="P478">
        <v>24</v>
      </c>
    </row>
    <row r="479" spans="1:20">
      <c r="A479">
        <v>25</v>
      </c>
      <c r="C479">
        <f t="shared" si="120"/>
        <v>202.1</v>
      </c>
      <c r="D479">
        <f t="shared" si="120"/>
        <v>231</v>
      </c>
      <c r="E479">
        <f t="shared" si="120"/>
        <v>541.79999999999995</v>
      </c>
      <c r="F479">
        <f t="shared" si="120"/>
        <v>0</v>
      </c>
      <c r="G479">
        <f t="shared" si="120"/>
        <v>0</v>
      </c>
      <c r="H479">
        <f t="shared" si="120"/>
        <v>0</v>
      </c>
      <c r="I479">
        <f t="shared" si="120"/>
        <v>219</v>
      </c>
      <c r="J479">
        <f t="shared" si="120"/>
        <v>272.39999999999998</v>
      </c>
      <c r="L479">
        <f t="shared" si="120"/>
        <v>0</v>
      </c>
      <c r="M479">
        <f t="shared" si="120"/>
        <v>0</v>
      </c>
      <c r="O479">
        <f t="shared" si="121"/>
        <v>1514.035342985173</v>
      </c>
      <c r="P479">
        <v>25</v>
      </c>
    </row>
    <row r="480" spans="1:20">
      <c r="A480">
        <v>26</v>
      </c>
      <c r="C480">
        <f t="shared" si="120"/>
        <v>202.1</v>
      </c>
      <c r="D480">
        <f t="shared" si="120"/>
        <v>231</v>
      </c>
      <c r="E480">
        <f t="shared" si="120"/>
        <v>541.79999999999995</v>
      </c>
      <c r="F480">
        <f t="shared" si="120"/>
        <v>0</v>
      </c>
      <c r="G480">
        <f t="shared" si="120"/>
        <v>0</v>
      </c>
      <c r="H480">
        <f t="shared" si="120"/>
        <v>0</v>
      </c>
      <c r="I480">
        <f t="shared" si="120"/>
        <v>219</v>
      </c>
      <c r="J480">
        <f t="shared" si="120"/>
        <v>272.39999999999998</v>
      </c>
      <c r="L480">
        <f t="shared" si="120"/>
        <v>0</v>
      </c>
      <c r="M480">
        <f t="shared" si="120"/>
        <v>0</v>
      </c>
      <c r="O480">
        <f t="shared" si="121"/>
        <v>0</v>
      </c>
      <c r="P480">
        <v>26</v>
      </c>
    </row>
    <row r="481" spans="1:20">
      <c r="A481">
        <v>27</v>
      </c>
      <c r="C481">
        <f t="shared" si="120"/>
        <v>202.1</v>
      </c>
      <c r="D481">
        <f t="shared" si="120"/>
        <v>231</v>
      </c>
      <c r="E481">
        <f t="shared" si="120"/>
        <v>541.79999999999995</v>
      </c>
      <c r="F481">
        <f t="shared" si="120"/>
        <v>0</v>
      </c>
      <c r="G481">
        <f t="shared" si="120"/>
        <v>0</v>
      </c>
      <c r="H481">
        <f t="shared" ref="H481:J484" si="122">+H$455</f>
        <v>0</v>
      </c>
      <c r="I481">
        <f t="shared" si="122"/>
        <v>219</v>
      </c>
      <c r="J481">
        <f t="shared" si="122"/>
        <v>272.39999999999998</v>
      </c>
      <c r="L481">
        <f t="shared" ref="L481:M484" si="123">+L$455</f>
        <v>0</v>
      </c>
      <c r="M481">
        <f t="shared" si="123"/>
        <v>0</v>
      </c>
      <c r="O481">
        <f t="shared" si="121"/>
        <v>0</v>
      </c>
      <c r="P481">
        <v>27</v>
      </c>
    </row>
    <row r="482" spans="1:20">
      <c r="A482">
        <v>28</v>
      </c>
      <c r="C482">
        <f t="shared" ref="C482:G484" si="124">+C$455</f>
        <v>202.1</v>
      </c>
      <c r="D482">
        <f t="shared" si="124"/>
        <v>231</v>
      </c>
      <c r="E482">
        <f t="shared" si="124"/>
        <v>541.79999999999995</v>
      </c>
      <c r="F482">
        <f t="shared" si="124"/>
        <v>0</v>
      </c>
      <c r="G482">
        <f t="shared" si="124"/>
        <v>0</v>
      </c>
      <c r="H482">
        <f t="shared" si="122"/>
        <v>0</v>
      </c>
      <c r="I482">
        <f t="shared" si="122"/>
        <v>219</v>
      </c>
      <c r="J482">
        <f t="shared" si="122"/>
        <v>272.39999999999998</v>
      </c>
      <c r="L482">
        <f t="shared" si="123"/>
        <v>0</v>
      </c>
      <c r="M482">
        <f t="shared" si="123"/>
        <v>0</v>
      </c>
      <c r="O482">
        <f t="shared" si="121"/>
        <v>0</v>
      </c>
      <c r="P482">
        <v>28</v>
      </c>
    </row>
    <row r="483" spans="1:20">
      <c r="A483">
        <v>29</v>
      </c>
      <c r="C483">
        <f t="shared" si="124"/>
        <v>202.1</v>
      </c>
      <c r="D483">
        <f t="shared" si="124"/>
        <v>231</v>
      </c>
      <c r="E483">
        <f t="shared" si="124"/>
        <v>541.79999999999995</v>
      </c>
      <c r="F483">
        <f t="shared" si="124"/>
        <v>0</v>
      </c>
      <c r="G483">
        <f t="shared" si="124"/>
        <v>0</v>
      </c>
      <c r="H483">
        <f t="shared" si="122"/>
        <v>0</v>
      </c>
      <c r="I483">
        <f t="shared" si="122"/>
        <v>219</v>
      </c>
      <c r="J483">
        <f t="shared" si="122"/>
        <v>272.39999999999998</v>
      </c>
      <c r="L483">
        <f t="shared" si="123"/>
        <v>0</v>
      </c>
      <c r="M483">
        <f t="shared" si="123"/>
        <v>0</v>
      </c>
      <c r="O483">
        <f t="shared" si="121"/>
        <v>0</v>
      </c>
      <c r="P483">
        <v>29</v>
      </c>
    </row>
    <row r="484" spans="1:20">
      <c r="A484">
        <v>30</v>
      </c>
      <c r="C484">
        <f t="shared" si="124"/>
        <v>202.1</v>
      </c>
      <c r="D484">
        <f t="shared" si="124"/>
        <v>231</v>
      </c>
      <c r="E484">
        <f t="shared" si="124"/>
        <v>541.79999999999995</v>
      </c>
      <c r="F484">
        <f t="shared" si="124"/>
        <v>0</v>
      </c>
      <c r="G484">
        <f t="shared" si="124"/>
        <v>0</v>
      </c>
      <c r="H484">
        <f t="shared" si="122"/>
        <v>0</v>
      </c>
      <c r="I484">
        <f t="shared" si="122"/>
        <v>219</v>
      </c>
      <c r="J484">
        <f t="shared" si="122"/>
        <v>272.39999999999998</v>
      </c>
      <c r="L484">
        <f t="shared" si="123"/>
        <v>0</v>
      </c>
      <c r="M484">
        <f t="shared" si="123"/>
        <v>0</v>
      </c>
      <c r="O484">
        <f t="shared" si="121"/>
        <v>1646.641650084752</v>
      </c>
      <c r="P484">
        <v>30</v>
      </c>
    </row>
    <row r="485" spans="1:20">
      <c r="L485" s="38"/>
      <c r="O485" s="44"/>
    </row>
    <row r="486" spans="1:20">
      <c r="O486" s="44" t="s">
        <v>44</v>
      </c>
    </row>
    <row r="487" spans="1:20">
      <c r="A487" t="s">
        <v>45</v>
      </c>
      <c r="L487" t="s">
        <v>46</v>
      </c>
      <c r="M487" t="s">
        <v>47</v>
      </c>
      <c r="N487" t="s">
        <v>48</v>
      </c>
      <c r="O487" s="44" t="s">
        <v>49</v>
      </c>
    </row>
    <row r="488" spans="1:20">
      <c r="A488">
        <v>1</v>
      </c>
      <c r="C488">
        <v>120.8</v>
      </c>
      <c r="D488">
        <v>83.9</v>
      </c>
      <c r="E488">
        <v>45.4</v>
      </c>
      <c r="F488">
        <v>112.9</v>
      </c>
      <c r="G488">
        <v>81.400000000000006</v>
      </c>
      <c r="H488">
        <v>47.5</v>
      </c>
      <c r="I488">
        <v>84.2</v>
      </c>
      <c r="J488">
        <v>42.3</v>
      </c>
      <c r="L488">
        <v>0</v>
      </c>
      <c r="M488">
        <v>0</v>
      </c>
      <c r="N488">
        <v>0</v>
      </c>
      <c r="O488">
        <v>0.76600000000000001</v>
      </c>
    </row>
    <row r="489" spans="1:20">
      <c r="A489">
        <v>2</v>
      </c>
      <c r="C489">
        <v>124.6</v>
      </c>
      <c r="D489">
        <v>84.3</v>
      </c>
      <c r="E489">
        <v>45.2</v>
      </c>
      <c r="F489">
        <v>111.5</v>
      </c>
      <c r="G489">
        <v>79.599999999999994</v>
      </c>
      <c r="H489">
        <v>45.9</v>
      </c>
      <c r="I489">
        <v>81.400000000000006</v>
      </c>
      <c r="J489">
        <v>40.799999999999997</v>
      </c>
      <c r="L489">
        <v>0</v>
      </c>
      <c r="M489">
        <v>0</v>
      </c>
      <c r="N489">
        <v>0</v>
      </c>
      <c r="O489">
        <v>0.78500000000000003</v>
      </c>
    </row>
    <row r="490" spans="1:20">
      <c r="A490">
        <v>3</v>
      </c>
      <c r="C490">
        <v>115.4</v>
      </c>
      <c r="D490">
        <v>86.8</v>
      </c>
      <c r="E490">
        <v>48.9</v>
      </c>
      <c r="F490">
        <v>110.6</v>
      </c>
      <c r="G490">
        <v>83.6</v>
      </c>
      <c r="H490">
        <v>50.1</v>
      </c>
      <c r="I490">
        <v>90.4</v>
      </c>
      <c r="J490">
        <v>44.9</v>
      </c>
      <c r="L490">
        <v>74.650000000000006</v>
      </c>
      <c r="M490">
        <v>5.62</v>
      </c>
      <c r="N490">
        <v>0</v>
      </c>
      <c r="O490">
        <v>0.80400000000000005</v>
      </c>
    </row>
    <row r="491" spans="1:20">
      <c r="A491">
        <v>4</v>
      </c>
      <c r="C491">
        <v>111.9</v>
      </c>
      <c r="D491">
        <v>77.099999999999994</v>
      </c>
      <c r="E491">
        <v>48.9</v>
      </c>
      <c r="F491">
        <v>104.5</v>
      </c>
      <c r="G491">
        <v>79.5</v>
      </c>
      <c r="H491">
        <v>47.6</v>
      </c>
      <c r="I491">
        <v>85.8</v>
      </c>
      <c r="J491">
        <v>43.4</v>
      </c>
      <c r="L491">
        <v>83.57</v>
      </c>
      <c r="M491" s="39">
        <v>5.76</v>
      </c>
      <c r="N491">
        <v>7.1747837890624986</v>
      </c>
      <c r="O491">
        <v>0.82499999999999996</v>
      </c>
    </row>
    <row r="492" spans="1:20">
      <c r="A492">
        <v>5</v>
      </c>
      <c r="C492">
        <v>113.5</v>
      </c>
      <c r="D492">
        <v>77.400000000000006</v>
      </c>
      <c r="E492">
        <v>52.1</v>
      </c>
      <c r="F492">
        <v>107</v>
      </c>
      <c r="G492">
        <v>80.5</v>
      </c>
      <c r="H492">
        <v>48.2</v>
      </c>
      <c r="I492">
        <v>83.5</v>
      </c>
      <c r="J492">
        <v>43.4</v>
      </c>
      <c r="L492">
        <v>71.489999999999995</v>
      </c>
      <c r="M492" s="39">
        <v>5.9</v>
      </c>
      <c r="N492">
        <v>7.3541533837890602</v>
      </c>
      <c r="O492">
        <v>0.84499999999999997</v>
      </c>
    </row>
    <row r="493" spans="1:20">
      <c r="A493">
        <v>6</v>
      </c>
      <c r="C493">
        <v>110.2</v>
      </c>
      <c r="D493">
        <v>77.3</v>
      </c>
      <c r="E493">
        <v>52.7</v>
      </c>
      <c r="F493">
        <v>103.2</v>
      </c>
      <c r="G493">
        <v>81.3</v>
      </c>
      <c r="H493">
        <v>48.5</v>
      </c>
      <c r="I493">
        <v>84.2</v>
      </c>
      <c r="J493">
        <v>43</v>
      </c>
      <c r="L493">
        <v>85.42</v>
      </c>
      <c r="M493" s="39">
        <v>6.05</v>
      </c>
      <c r="N493">
        <v>7.5380072183837861</v>
      </c>
      <c r="O493">
        <v>0.86599999999999999</v>
      </c>
    </row>
    <row r="494" spans="1:20">
      <c r="A494">
        <v>7</v>
      </c>
      <c r="C494">
        <v>112.4</v>
      </c>
      <c r="D494">
        <v>78.900000000000006</v>
      </c>
      <c r="E494">
        <v>53.3</v>
      </c>
      <c r="F494">
        <v>113.1</v>
      </c>
      <c r="G494">
        <v>84.6</v>
      </c>
      <c r="H494">
        <v>51.2</v>
      </c>
      <c r="I494">
        <v>88.5</v>
      </c>
      <c r="J494">
        <v>47.8</v>
      </c>
      <c r="L494">
        <v>81.2</v>
      </c>
      <c r="M494" s="39">
        <v>6.2</v>
      </c>
      <c r="N494">
        <v>7.7264573988433813</v>
      </c>
      <c r="O494">
        <v>0.88800000000000001</v>
      </c>
      <c r="Q494" s="45"/>
      <c r="R494" s="49"/>
      <c r="S494" s="49"/>
      <c r="T494" s="49"/>
    </row>
    <row r="495" spans="1:20">
      <c r="A495">
        <v>8</v>
      </c>
      <c r="C495">
        <v>125.2</v>
      </c>
      <c r="D495">
        <v>86.4</v>
      </c>
      <c r="E495">
        <v>59.9</v>
      </c>
      <c r="F495">
        <v>116.9</v>
      </c>
      <c r="G495">
        <v>91.3</v>
      </c>
      <c r="H495">
        <v>54</v>
      </c>
      <c r="I495">
        <v>92.5</v>
      </c>
      <c r="J495">
        <v>51.9</v>
      </c>
      <c r="L495">
        <v>61.6</v>
      </c>
      <c r="M495" s="39">
        <v>6.36</v>
      </c>
      <c r="N495">
        <v>7.9196188338144653</v>
      </c>
      <c r="O495">
        <v>0.91</v>
      </c>
      <c r="Q495" s="45"/>
      <c r="R495" s="49"/>
      <c r="S495" s="49"/>
      <c r="T495" s="49"/>
    </row>
    <row r="496" spans="1:20">
      <c r="A496">
        <v>9</v>
      </c>
      <c r="C496">
        <v>125.7</v>
      </c>
      <c r="D496">
        <v>92.4</v>
      </c>
      <c r="E496">
        <v>62.8</v>
      </c>
      <c r="F496">
        <v>127.9</v>
      </c>
      <c r="G496">
        <v>96.8</v>
      </c>
      <c r="H496">
        <v>56.7</v>
      </c>
      <c r="I496">
        <v>98.9</v>
      </c>
      <c r="J496">
        <v>54.4</v>
      </c>
      <c r="L496">
        <v>46.63</v>
      </c>
      <c r="M496" s="39">
        <v>6.52</v>
      </c>
      <c r="N496">
        <v>8.1176093046598261</v>
      </c>
      <c r="O496">
        <v>0.93300000000000005</v>
      </c>
      <c r="Q496" s="45"/>
      <c r="R496" s="49"/>
      <c r="S496" s="49"/>
      <c r="T496" s="49"/>
    </row>
    <row r="497" spans="1:20">
      <c r="A497">
        <v>10</v>
      </c>
      <c r="C497">
        <v>127.4</v>
      </c>
      <c r="D497">
        <v>94.7</v>
      </c>
      <c r="E497">
        <v>69.599999999999994</v>
      </c>
      <c r="F497">
        <v>151.6</v>
      </c>
      <c r="G497">
        <v>106.7</v>
      </c>
      <c r="H497">
        <v>62.5</v>
      </c>
      <c r="I497">
        <v>102.8</v>
      </c>
      <c r="J497">
        <v>59.9</v>
      </c>
      <c r="L497">
        <v>23.16</v>
      </c>
      <c r="M497" s="39">
        <v>6.68</v>
      </c>
      <c r="N497">
        <v>8.320549537276321</v>
      </c>
      <c r="O497">
        <v>0.95599999999999996</v>
      </c>
      <c r="Q497" s="45"/>
      <c r="R497" s="49"/>
      <c r="S497" s="49"/>
      <c r="T497" s="49"/>
    </row>
    <row r="498" spans="1:20">
      <c r="A498">
        <v>11</v>
      </c>
      <c r="C498">
        <v>131.69999999999999</v>
      </c>
      <c r="D498">
        <v>97.3</v>
      </c>
      <c r="E498">
        <v>70.900000000000006</v>
      </c>
      <c r="F498">
        <v>152.5</v>
      </c>
      <c r="G498">
        <v>108.1</v>
      </c>
      <c r="H498">
        <v>63.9</v>
      </c>
      <c r="I498">
        <v>104.5</v>
      </c>
      <c r="J498">
        <v>61.4</v>
      </c>
      <c r="L498">
        <v>26.88</v>
      </c>
      <c r="M498" s="39">
        <v>6.85</v>
      </c>
      <c r="N498">
        <v>8.5285632757082297</v>
      </c>
      <c r="O498">
        <v>0.98</v>
      </c>
      <c r="Q498" s="45"/>
      <c r="R498" s="49"/>
      <c r="S498" s="49"/>
      <c r="T498" s="49"/>
    </row>
    <row r="499" spans="1:20">
      <c r="A499">
        <v>12</v>
      </c>
      <c r="C499">
        <v>136</v>
      </c>
      <c r="D499">
        <v>100</v>
      </c>
      <c r="E499">
        <v>72.099999999999994</v>
      </c>
      <c r="F499">
        <v>153.5</v>
      </c>
      <c r="G499">
        <v>109.5</v>
      </c>
      <c r="H499">
        <v>65.3</v>
      </c>
      <c r="I499">
        <v>106.2</v>
      </c>
      <c r="J499">
        <v>62.8</v>
      </c>
      <c r="L499">
        <v>29.94</v>
      </c>
      <c r="M499" s="39">
        <v>7.02</v>
      </c>
      <c r="N499">
        <v>8.7417773576009346</v>
      </c>
      <c r="O499">
        <v>1.0049999999999999</v>
      </c>
      <c r="Q499" s="45"/>
      <c r="R499" s="49"/>
      <c r="S499" s="49"/>
      <c r="T499" s="49"/>
    </row>
    <row r="500" spans="1:20">
      <c r="A500">
        <v>13</v>
      </c>
      <c r="C500">
        <v>140.30000000000001</v>
      </c>
      <c r="D500">
        <v>102.7</v>
      </c>
      <c r="E500">
        <v>73.400000000000006</v>
      </c>
      <c r="F500">
        <v>154.4</v>
      </c>
      <c r="G500">
        <v>110.9</v>
      </c>
      <c r="H500">
        <v>66.8</v>
      </c>
      <c r="I500">
        <v>108</v>
      </c>
      <c r="J500">
        <v>64.3</v>
      </c>
      <c r="L500">
        <v>31.66</v>
      </c>
      <c r="M500" s="39">
        <v>7.19</v>
      </c>
      <c r="N500">
        <v>8.9603217915409576</v>
      </c>
      <c r="Q500" s="45"/>
      <c r="R500" s="49"/>
      <c r="S500" s="49"/>
      <c r="T500" s="49"/>
    </row>
    <row r="501" spans="1:20">
      <c r="A501">
        <v>14</v>
      </c>
      <c r="C501">
        <v>144.6</v>
      </c>
      <c r="D501">
        <v>105.4</v>
      </c>
      <c r="E501">
        <v>74.599999999999994</v>
      </c>
      <c r="F501">
        <v>155.30000000000001</v>
      </c>
      <c r="G501">
        <v>112.3</v>
      </c>
      <c r="H501">
        <v>68.2</v>
      </c>
      <c r="I501">
        <v>109.7</v>
      </c>
      <c r="J501">
        <v>65.7</v>
      </c>
      <c r="L501">
        <v>32.409999999999997</v>
      </c>
      <c r="M501" s="39">
        <v>7.37</v>
      </c>
      <c r="N501">
        <v>9.1843298363294803</v>
      </c>
      <c r="Q501" s="45"/>
      <c r="R501" s="49"/>
      <c r="S501" s="49"/>
      <c r="T501" s="49"/>
    </row>
    <row r="502" spans="1:20">
      <c r="A502">
        <v>15</v>
      </c>
      <c r="C502">
        <v>148.9</v>
      </c>
      <c r="D502">
        <v>108.1</v>
      </c>
      <c r="E502">
        <v>75.900000000000006</v>
      </c>
      <c r="F502">
        <v>156.30000000000001</v>
      </c>
      <c r="G502">
        <v>113.6</v>
      </c>
      <c r="H502">
        <v>69.599999999999994</v>
      </c>
      <c r="I502">
        <v>111.4</v>
      </c>
      <c r="J502">
        <v>67.2</v>
      </c>
      <c r="L502">
        <v>31.85</v>
      </c>
      <c r="M502" s="39">
        <v>7.56</v>
      </c>
      <c r="N502">
        <v>9.4139380822377188</v>
      </c>
      <c r="Q502" s="45"/>
      <c r="R502" s="49"/>
      <c r="S502" s="49"/>
      <c r="T502" s="49"/>
    </row>
    <row r="503" spans="1:20">
      <c r="A503">
        <v>16</v>
      </c>
      <c r="C503">
        <v>152.4</v>
      </c>
      <c r="D503">
        <v>110.4</v>
      </c>
      <c r="E503">
        <v>78</v>
      </c>
      <c r="F503">
        <v>157.1</v>
      </c>
      <c r="G503">
        <v>116.5</v>
      </c>
      <c r="H503">
        <v>71.5</v>
      </c>
      <c r="I503">
        <v>114.7</v>
      </c>
      <c r="J503">
        <v>69.099999999999994</v>
      </c>
      <c r="L503">
        <v>38.270000000000003</v>
      </c>
      <c r="M503" s="39">
        <v>7.74</v>
      </c>
      <c r="N503">
        <v>9.64928653429366</v>
      </c>
      <c r="Q503" s="45"/>
      <c r="R503" s="49"/>
      <c r="S503" s="49"/>
      <c r="T503" s="49"/>
    </row>
    <row r="504" spans="1:20">
      <c r="C504">
        <v>155.80000000000001</v>
      </c>
      <c r="D504">
        <v>112.7</v>
      </c>
      <c r="E504">
        <v>80</v>
      </c>
      <c r="F504">
        <v>157.9</v>
      </c>
      <c r="G504">
        <v>119.4</v>
      </c>
      <c r="H504">
        <v>73.400000000000006</v>
      </c>
      <c r="I504">
        <v>117.9</v>
      </c>
      <c r="J504">
        <v>71</v>
      </c>
      <c r="L504">
        <v>41.97</v>
      </c>
      <c r="M504" s="39">
        <v>7.94</v>
      </c>
      <c r="N504">
        <v>9.8905186976510002</v>
      </c>
      <c r="Q504" s="45"/>
      <c r="R504" s="49"/>
      <c r="S504" s="49"/>
      <c r="T504" s="49"/>
    </row>
    <row r="505" spans="1:20">
      <c r="A505">
        <v>18</v>
      </c>
      <c r="C505">
        <v>159.30000000000001</v>
      </c>
      <c r="D505">
        <v>115</v>
      </c>
      <c r="E505">
        <v>82.1</v>
      </c>
      <c r="F505">
        <v>158.69999999999999</v>
      </c>
      <c r="G505">
        <v>122.4</v>
      </c>
      <c r="H505">
        <v>75.3</v>
      </c>
      <c r="I505">
        <v>121.1</v>
      </c>
      <c r="J505">
        <v>72.900000000000006</v>
      </c>
      <c r="L505">
        <v>44.22</v>
      </c>
      <c r="M505" s="39">
        <v>8.14</v>
      </c>
      <c r="N505">
        <v>10.137781665092277</v>
      </c>
      <c r="Q505" s="45"/>
      <c r="R505" s="49"/>
      <c r="S505" s="49"/>
      <c r="T505" s="49"/>
    </row>
    <row r="506" spans="1:20">
      <c r="A506">
        <v>19</v>
      </c>
      <c r="C506">
        <v>162.69999999999999</v>
      </c>
      <c r="D506">
        <v>117.3</v>
      </c>
      <c r="E506">
        <v>84.2</v>
      </c>
      <c r="F506">
        <v>159.5</v>
      </c>
      <c r="G506">
        <v>125.3</v>
      </c>
      <c r="H506">
        <v>77.2</v>
      </c>
      <c r="I506">
        <v>124.3</v>
      </c>
      <c r="J506">
        <v>74.8</v>
      </c>
      <c r="L506">
        <v>44.56</v>
      </c>
      <c r="M506" s="39">
        <v>8.34</v>
      </c>
      <c r="N506">
        <v>10.391226206719583</v>
      </c>
      <c r="Q506" s="45"/>
      <c r="R506" s="49"/>
      <c r="S506" s="49"/>
      <c r="T506" s="49"/>
    </row>
    <row r="507" spans="1:20">
      <c r="A507">
        <f>+A506+1</f>
        <v>20</v>
      </c>
      <c r="C507">
        <v>166.1</v>
      </c>
      <c r="D507">
        <v>119.7</v>
      </c>
      <c r="E507">
        <v>86.3</v>
      </c>
      <c r="F507">
        <v>160.30000000000001</v>
      </c>
      <c r="G507">
        <v>128.19999999999999</v>
      </c>
      <c r="H507">
        <v>79.099999999999994</v>
      </c>
      <c r="I507">
        <v>127.5</v>
      </c>
      <c r="J507">
        <v>76.7</v>
      </c>
      <c r="L507">
        <v>42.02</v>
      </c>
      <c r="M507" s="39">
        <v>8.5500000000000007</v>
      </c>
      <c r="N507">
        <v>10.651006861887572</v>
      </c>
      <c r="Q507" s="45"/>
      <c r="R507" s="49"/>
      <c r="S507" s="49"/>
      <c r="T507" s="49"/>
    </row>
    <row r="508" spans="1:20">
      <c r="A508">
        <f t="shared" ref="A508:A517" si="125">+A507+1</f>
        <v>21</v>
      </c>
      <c r="C508">
        <v>166.1</v>
      </c>
      <c r="D508">
        <v>119.7</v>
      </c>
      <c r="E508">
        <v>86.3</v>
      </c>
      <c r="F508">
        <v>160.30000000000001</v>
      </c>
      <c r="G508">
        <v>128.19999999999999</v>
      </c>
      <c r="H508">
        <v>79.099999999999994</v>
      </c>
      <c r="I508">
        <v>127.5</v>
      </c>
      <c r="J508">
        <v>76.7</v>
      </c>
      <c r="L508">
        <v>42.02</v>
      </c>
      <c r="M508" s="39">
        <v>8.5500000000000007</v>
      </c>
      <c r="N508">
        <v>10.651006861887572</v>
      </c>
      <c r="Q508" s="45"/>
      <c r="R508" s="49"/>
      <c r="S508" s="49"/>
      <c r="T508" s="49"/>
    </row>
    <row r="509" spans="1:20">
      <c r="A509">
        <f t="shared" si="125"/>
        <v>22</v>
      </c>
      <c r="C509">
        <v>166.1</v>
      </c>
      <c r="D509">
        <v>119.7</v>
      </c>
      <c r="E509">
        <v>86.3</v>
      </c>
      <c r="F509">
        <v>160.30000000000001</v>
      </c>
      <c r="G509">
        <v>128.19999999999999</v>
      </c>
      <c r="H509">
        <v>79.099999999999994</v>
      </c>
      <c r="I509">
        <v>127.5</v>
      </c>
      <c r="J509">
        <v>76.7</v>
      </c>
      <c r="L509">
        <v>42.02</v>
      </c>
      <c r="M509" s="39">
        <v>8.5500000000000007</v>
      </c>
      <c r="N509">
        <v>10.651006861887572</v>
      </c>
      <c r="Q509" s="45"/>
      <c r="R509" s="49"/>
      <c r="S509" s="49"/>
      <c r="T509" s="49"/>
    </row>
    <row r="510" spans="1:20">
      <c r="A510">
        <f t="shared" si="125"/>
        <v>23</v>
      </c>
      <c r="C510">
        <v>166.1</v>
      </c>
      <c r="D510">
        <v>119.7</v>
      </c>
      <c r="E510">
        <v>86.3</v>
      </c>
      <c r="F510">
        <v>160.30000000000001</v>
      </c>
      <c r="G510">
        <v>128.19999999999999</v>
      </c>
      <c r="H510">
        <v>79.099999999999994</v>
      </c>
      <c r="I510">
        <v>127.5</v>
      </c>
      <c r="J510">
        <v>76.7</v>
      </c>
      <c r="L510">
        <v>42.02</v>
      </c>
      <c r="M510" s="39">
        <v>8.5500000000000007</v>
      </c>
      <c r="N510">
        <v>10.651006861887572</v>
      </c>
      <c r="Q510" s="45"/>
      <c r="R510" s="49"/>
      <c r="S510" s="49"/>
      <c r="T510" s="49"/>
    </row>
    <row r="511" spans="1:20">
      <c r="A511">
        <f t="shared" si="125"/>
        <v>24</v>
      </c>
      <c r="C511">
        <v>166.1</v>
      </c>
      <c r="D511">
        <v>119.7</v>
      </c>
      <c r="E511">
        <v>86.3</v>
      </c>
      <c r="F511">
        <v>160.30000000000001</v>
      </c>
      <c r="G511">
        <v>128.19999999999999</v>
      </c>
      <c r="H511">
        <v>79.099999999999994</v>
      </c>
      <c r="I511">
        <v>127.5</v>
      </c>
      <c r="J511">
        <v>76.7</v>
      </c>
      <c r="L511">
        <v>42.02</v>
      </c>
      <c r="M511" s="39">
        <v>8.5500000000000007</v>
      </c>
      <c r="N511">
        <v>10.651006861887572</v>
      </c>
      <c r="Q511" s="45"/>
      <c r="R511" s="49"/>
      <c r="S511" s="49"/>
      <c r="T511" s="49"/>
    </row>
    <row r="512" spans="1:20">
      <c r="A512">
        <f t="shared" si="125"/>
        <v>25</v>
      </c>
      <c r="C512">
        <v>166.1</v>
      </c>
      <c r="D512">
        <v>119.7</v>
      </c>
      <c r="E512">
        <v>86.3</v>
      </c>
      <c r="F512">
        <v>160.30000000000001</v>
      </c>
      <c r="G512">
        <v>128.19999999999999</v>
      </c>
      <c r="H512">
        <v>79.099999999999994</v>
      </c>
      <c r="I512">
        <v>127.5</v>
      </c>
      <c r="J512">
        <v>76.7</v>
      </c>
      <c r="L512">
        <v>42.02</v>
      </c>
      <c r="M512" s="39">
        <v>8.5500000000000007</v>
      </c>
      <c r="N512">
        <v>10.651006861887572</v>
      </c>
      <c r="Q512" s="45"/>
      <c r="R512" s="49"/>
      <c r="S512" s="49"/>
      <c r="T512" s="49"/>
    </row>
    <row r="513" spans="1:20">
      <c r="A513">
        <f t="shared" si="125"/>
        <v>26</v>
      </c>
      <c r="C513">
        <v>166.1</v>
      </c>
      <c r="D513">
        <v>119.7</v>
      </c>
      <c r="E513">
        <v>86.3</v>
      </c>
      <c r="F513">
        <v>160.30000000000001</v>
      </c>
      <c r="G513">
        <v>128.19999999999999</v>
      </c>
      <c r="H513">
        <v>79.099999999999994</v>
      </c>
      <c r="I513">
        <v>127.5</v>
      </c>
      <c r="J513">
        <v>76.7</v>
      </c>
      <c r="L513">
        <v>42.02</v>
      </c>
      <c r="M513" s="39">
        <v>8.5500000000000007</v>
      </c>
      <c r="N513">
        <v>10.651006861887572</v>
      </c>
      <c r="Q513" s="45"/>
      <c r="R513" s="49"/>
      <c r="S513" s="49"/>
      <c r="T513" s="49"/>
    </row>
    <row r="514" spans="1:20">
      <c r="A514">
        <f t="shared" si="125"/>
        <v>27</v>
      </c>
      <c r="C514">
        <v>166.1</v>
      </c>
      <c r="D514">
        <v>119.7</v>
      </c>
      <c r="E514">
        <v>86.3</v>
      </c>
      <c r="F514">
        <v>160.30000000000001</v>
      </c>
      <c r="G514">
        <v>128.19999999999999</v>
      </c>
      <c r="H514">
        <v>79.099999999999994</v>
      </c>
      <c r="I514">
        <v>127.5</v>
      </c>
      <c r="J514">
        <v>76.7</v>
      </c>
      <c r="L514">
        <v>42.02</v>
      </c>
      <c r="M514" s="39">
        <v>8.5500000000000007</v>
      </c>
      <c r="N514">
        <v>10.651006861887572</v>
      </c>
      <c r="Q514" s="45"/>
      <c r="R514" s="45"/>
      <c r="S514" s="45"/>
      <c r="T514" s="45"/>
    </row>
    <row r="515" spans="1:20">
      <c r="A515">
        <f t="shared" si="125"/>
        <v>28</v>
      </c>
      <c r="C515">
        <v>166.1</v>
      </c>
      <c r="D515">
        <v>119.7</v>
      </c>
      <c r="E515">
        <v>86.3</v>
      </c>
      <c r="F515">
        <v>160.30000000000001</v>
      </c>
      <c r="G515">
        <v>128.19999999999999</v>
      </c>
      <c r="H515">
        <v>79.099999999999994</v>
      </c>
      <c r="I515">
        <v>127.5</v>
      </c>
      <c r="J515">
        <v>76.7</v>
      </c>
      <c r="L515">
        <v>42.02</v>
      </c>
      <c r="M515" s="39">
        <v>8.5500000000000007</v>
      </c>
      <c r="N515">
        <v>10.651006861887572</v>
      </c>
    </row>
    <row r="516" spans="1:20">
      <c r="A516">
        <f t="shared" si="125"/>
        <v>29</v>
      </c>
      <c r="C516">
        <v>166.1</v>
      </c>
      <c r="D516">
        <v>119.7</v>
      </c>
      <c r="E516">
        <v>86.3</v>
      </c>
      <c r="F516">
        <v>160.30000000000001</v>
      </c>
      <c r="G516">
        <v>128.19999999999999</v>
      </c>
      <c r="H516">
        <v>79.099999999999994</v>
      </c>
      <c r="I516">
        <v>127.5</v>
      </c>
      <c r="J516">
        <v>76.7</v>
      </c>
      <c r="L516">
        <v>42.02</v>
      </c>
      <c r="M516" s="39">
        <v>8.5500000000000007</v>
      </c>
      <c r="N516">
        <v>10.651006861887572</v>
      </c>
    </row>
    <row r="517" spans="1:20">
      <c r="A517">
        <f t="shared" si="125"/>
        <v>30</v>
      </c>
      <c r="C517">
        <v>166.1</v>
      </c>
      <c r="D517">
        <v>119.7</v>
      </c>
      <c r="E517">
        <v>86.3</v>
      </c>
      <c r="F517">
        <v>160.30000000000001</v>
      </c>
      <c r="G517">
        <v>128.19999999999999</v>
      </c>
      <c r="H517">
        <v>79.099999999999994</v>
      </c>
      <c r="I517">
        <v>127.5</v>
      </c>
      <c r="J517">
        <v>76.7</v>
      </c>
      <c r="L517">
        <v>42.02</v>
      </c>
      <c r="M517" s="39">
        <v>8.5500000000000007</v>
      </c>
      <c r="N517">
        <v>10.651006861887572</v>
      </c>
    </row>
    <row r="520" spans="1:20">
      <c r="A520" t="s">
        <v>50</v>
      </c>
    </row>
    <row r="521" spans="1:20">
      <c r="A521">
        <v>1</v>
      </c>
      <c r="C521">
        <f t="shared" ref="C521:J536" si="126">+C455*C488/1000</f>
        <v>24.413679999999999</v>
      </c>
      <c r="D521">
        <f t="shared" si="126"/>
        <v>19.3809</v>
      </c>
      <c r="E521">
        <f t="shared" si="126"/>
        <v>24.597719999999999</v>
      </c>
      <c r="F521">
        <f t="shared" si="126"/>
        <v>0</v>
      </c>
      <c r="G521">
        <f t="shared" si="126"/>
        <v>0</v>
      </c>
      <c r="H521">
        <f t="shared" si="126"/>
        <v>0</v>
      </c>
      <c r="I521">
        <f t="shared" si="126"/>
        <v>18.439799999999998</v>
      </c>
      <c r="J521">
        <f t="shared" si="126"/>
        <v>11.522519999999998</v>
      </c>
      <c r="L521">
        <f t="shared" ref="L521:L532" si="127">+L488*L455</f>
        <v>0</v>
      </c>
      <c r="M521">
        <f t="shared" ref="M521:M532" si="128">+M488*L455</f>
        <v>0</v>
      </c>
      <c r="N521">
        <f t="shared" ref="N521:N532" si="129">+N488*L455</f>
        <v>0</v>
      </c>
      <c r="O521" s="39">
        <f t="shared" ref="O521:O532" si="130">+O488*M455/1000</f>
        <v>0</v>
      </c>
    </row>
    <row r="522" spans="1:20">
      <c r="A522">
        <v>2</v>
      </c>
      <c r="C522">
        <f t="shared" si="126"/>
        <v>25.181660000000001</v>
      </c>
      <c r="D522">
        <f t="shared" si="126"/>
        <v>19.473299999999998</v>
      </c>
      <c r="E522">
        <f t="shared" si="126"/>
        <v>24.489360000000001</v>
      </c>
      <c r="F522">
        <f t="shared" si="126"/>
        <v>0</v>
      </c>
      <c r="G522">
        <f t="shared" si="126"/>
        <v>0</v>
      </c>
      <c r="H522">
        <f t="shared" si="126"/>
        <v>0</v>
      </c>
      <c r="I522">
        <f t="shared" si="126"/>
        <v>17.826600000000003</v>
      </c>
      <c r="J522">
        <f t="shared" si="126"/>
        <v>11.113919999999998</v>
      </c>
      <c r="L522">
        <f t="shared" si="127"/>
        <v>0</v>
      </c>
      <c r="M522" s="40">
        <f t="shared" si="128"/>
        <v>0</v>
      </c>
      <c r="N522" s="40">
        <f t="shared" si="129"/>
        <v>0</v>
      </c>
      <c r="O522" s="39">
        <f t="shared" si="130"/>
        <v>0</v>
      </c>
    </row>
    <row r="523" spans="1:20">
      <c r="A523">
        <v>3</v>
      </c>
      <c r="C523">
        <f t="shared" si="126"/>
        <v>23.322340000000001</v>
      </c>
      <c r="D523">
        <f t="shared" si="126"/>
        <v>20.050799999999999</v>
      </c>
      <c r="E523">
        <f t="shared" si="126"/>
        <v>26.494019999999995</v>
      </c>
      <c r="F523">
        <f t="shared" si="126"/>
        <v>0</v>
      </c>
      <c r="G523">
        <f t="shared" si="126"/>
        <v>0</v>
      </c>
      <c r="H523">
        <f t="shared" si="126"/>
        <v>0</v>
      </c>
      <c r="I523">
        <f t="shared" si="126"/>
        <v>19.797600000000003</v>
      </c>
      <c r="J523">
        <f t="shared" si="126"/>
        <v>12.230759999999998</v>
      </c>
      <c r="L523">
        <f t="shared" si="127"/>
        <v>0</v>
      </c>
      <c r="M523" s="40">
        <f t="shared" si="128"/>
        <v>0</v>
      </c>
      <c r="N523" s="40">
        <f t="shared" si="129"/>
        <v>0</v>
      </c>
      <c r="O523" s="39">
        <f t="shared" si="130"/>
        <v>0</v>
      </c>
    </row>
    <row r="524" spans="1:20">
      <c r="A524">
        <v>4</v>
      </c>
      <c r="C524">
        <f t="shared" si="126"/>
        <v>22.614990000000002</v>
      </c>
      <c r="D524">
        <f t="shared" si="126"/>
        <v>17.810099999999998</v>
      </c>
      <c r="E524">
        <f t="shared" si="126"/>
        <v>26.494019999999995</v>
      </c>
      <c r="F524">
        <f t="shared" si="126"/>
        <v>0</v>
      </c>
      <c r="G524">
        <f t="shared" si="126"/>
        <v>0</v>
      </c>
      <c r="H524">
        <f t="shared" si="126"/>
        <v>0</v>
      </c>
      <c r="I524">
        <f t="shared" si="126"/>
        <v>18.790200000000002</v>
      </c>
      <c r="J524">
        <f t="shared" si="126"/>
        <v>11.822159999999998</v>
      </c>
      <c r="L524">
        <f t="shared" si="127"/>
        <v>0</v>
      </c>
      <c r="M524" s="40">
        <f t="shared" si="128"/>
        <v>0</v>
      </c>
      <c r="N524" s="40">
        <f t="shared" si="129"/>
        <v>0</v>
      </c>
      <c r="O524" s="39">
        <f t="shared" si="130"/>
        <v>0</v>
      </c>
    </row>
    <row r="525" spans="1:20">
      <c r="A525">
        <v>5</v>
      </c>
      <c r="C525">
        <f t="shared" si="126"/>
        <v>22.93835</v>
      </c>
      <c r="D525">
        <f t="shared" si="126"/>
        <v>17.8794</v>
      </c>
      <c r="E525">
        <f t="shared" si="126"/>
        <v>28.227779999999999</v>
      </c>
      <c r="F525">
        <f t="shared" si="126"/>
        <v>0</v>
      </c>
      <c r="G525">
        <f t="shared" si="126"/>
        <v>0</v>
      </c>
      <c r="H525">
        <f t="shared" si="126"/>
        <v>0</v>
      </c>
      <c r="I525">
        <f t="shared" si="126"/>
        <v>18.2865</v>
      </c>
      <c r="J525">
        <f t="shared" si="126"/>
        <v>11.822159999999998</v>
      </c>
      <c r="L525">
        <f t="shared" si="127"/>
        <v>0</v>
      </c>
      <c r="M525" s="40">
        <f t="shared" si="128"/>
        <v>0</v>
      </c>
      <c r="N525" s="40">
        <f t="shared" si="129"/>
        <v>0</v>
      </c>
      <c r="O525" s="39">
        <f t="shared" si="130"/>
        <v>0</v>
      </c>
    </row>
    <row r="526" spans="1:20">
      <c r="A526">
        <v>6</v>
      </c>
      <c r="C526">
        <f t="shared" si="126"/>
        <v>22.271419999999999</v>
      </c>
      <c r="D526">
        <f t="shared" si="126"/>
        <v>17.856300000000001</v>
      </c>
      <c r="E526">
        <f t="shared" si="126"/>
        <v>28.552859999999999</v>
      </c>
      <c r="F526">
        <f t="shared" si="126"/>
        <v>0</v>
      </c>
      <c r="G526">
        <f t="shared" si="126"/>
        <v>0</v>
      </c>
      <c r="H526">
        <f t="shared" si="126"/>
        <v>0</v>
      </c>
      <c r="I526">
        <f t="shared" si="126"/>
        <v>18.439799999999998</v>
      </c>
      <c r="J526">
        <f t="shared" si="126"/>
        <v>11.713199999999999</v>
      </c>
      <c r="L526">
        <f t="shared" si="127"/>
        <v>0</v>
      </c>
      <c r="M526" s="40">
        <f t="shared" si="128"/>
        <v>0</v>
      </c>
      <c r="N526" s="40">
        <f t="shared" si="129"/>
        <v>0</v>
      </c>
      <c r="O526" s="39">
        <f t="shared" si="130"/>
        <v>0</v>
      </c>
    </row>
    <row r="527" spans="1:20">
      <c r="A527">
        <v>7</v>
      </c>
      <c r="C527">
        <f t="shared" si="126"/>
        <v>22.71604</v>
      </c>
      <c r="D527">
        <f t="shared" si="126"/>
        <v>18.225900000000003</v>
      </c>
      <c r="E527">
        <f t="shared" si="126"/>
        <v>28.877939999999995</v>
      </c>
      <c r="F527">
        <f t="shared" si="126"/>
        <v>0</v>
      </c>
      <c r="G527">
        <f t="shared" si="126"/>
        <v>0</v>
      </c>
      <c r="H527">
        <f t="shared" si="126"/>
        <v>0</v>
      </c>
      <c r="I527">
        <f t="shared" si="126"/>
        <v>19.381499999999999</v>
      </c>
      <c r="J527">
        <f t="shared" si="126"/>
        <v>13.020719999999997</v>
      </c>
      <c r="L527">
        <f t="shared" si="127"/>
        <v>0</v>
      </c>
      <c r="M527" s="40">
        <f t="shared" si="128"/>
        <v>0</v>
      </c>
      <c r="N527" s="40">
        <f t="shared" si="129"/>
        <v>0</v>
      </c>
      <c r="O527" s="39">
        <f t="shared" si="130"/>
        <v>0</v>
      </c>
    </row>
    <row r="528" spans="1:20">
      <c r="A528">
        <v>8</v>
      </c>
      <c r="C528">
        <f t="shared" si="126"/>
        <v>25.302919999999997</v>
      </c>
      <c r="D528">
        <f t="shared" si="126"/>
        <v>19.958400000000001</v>
      </c>
      <c r="E528">
        <f t="shared" si="126"/>
        <v>32.453819999999993</v>
      </c>
      <c r="F528">
        <f t="shared" si="126"/>
        <v>0</v>
      </c>
      <c r="G528">
        <f t="shared" si="126"/>
        <v>0</v>
      </c>
      <c r="H528">
        <f t="shared" si="126"/>
        <v>0</v>
      </c>
      <c r="I528">
        <f t="shared" si="126"/>
        <v>20.2575</v>
      </c>
      <c r="J528">
        <f t="shared" si="126"/>
        <v>14.137559999999997</v>
      </c>
      <c r="L528">
        <f t="shared" si="127"/>
        <v>0</v>
      </c>
      <c r="M528" s="40">
        <f t="shared" si="128"/>
        <v>0</v>
      </c>
      <c r="N528" s="40">
        <f t="shared" si="129"/>
        <v>0</v>
      </c>
      <c r="O528" s="39">
        <f t="shared" si="130"/>
        <v>0</v>
      </c>
    </row>
    <row r="529" spans="1:15">
      <c r="A529">
        <v>9</v>
      </c>
      <c r="C529">
        <f t="shared" si="126"/>
        <v>25.403970000000001</v>
      </c>
      <c r="D529">
        <f t="shared" si="126"/>
        <v>21.3444</v>
      </c>
      <c r="E529">
        <f t="shared" si="126"/>
        <v>34.025039999999997</v>
      </c>
      <c r="F529">
        <f t="shared" si="126"/>
        <v>0</v>
      </c>
      <c r="G529">
        <f t="shared" si="126"/>
        <v>0</v>
      </c>
      <c r="H529">
        <f t="shared" si="126"/>
        <v>0</v>
      </c>
      <c r="I529">
        <f t="shared" si="126"/>
        <v>21.659100000000002</v>
      </c>
      <c r="J529">
        <f t="shared" si="126"/>
        <v>14.818559999999998</v>
      </c>
      <c r="L529">
        <f t="shared" si="127"/>
        <v>0</v>
      </c>
      <c r="M529" s="40">
        <f t="shared" si="128"/>
        <v>0</v>
      </c>
      <c r="N529" s="40">
        <f t="shared" si="129"/>
        <v>0</v>
      </c>
      <c r="O529" s="39">
        <f t="shared" si="130"/>
        <v>0</v>
      </c>
    </row>
    <row r="530" spans="1:15">
      <c r="A530">
        <v>10</v>
      </c>
      <c r="C530">
        <f t="shared" si="126"/>
        <v>25.747540000000001</v>
      </c>
      <c r="D530">
        <f t="shared" si="126"/>
        <v>21.875700000000002</v>
      </c>
      <c r="E530">
        <f t="shared" si="126"/>
        <v>37.709279999999993</v>
      </c>
      <c r="F530">
        <f t="shared" si="126"/>
        <v>0</v>
      </c>
      <c r="G530">
        <f t="shared" si="126"/>
        <v>0</v>
      </c>
      <c r="H530">
        <f t="shared" si="126"/>
        <v>0</v>
      </c>
      <c r="I530">
        <f t="shared" si="126"/>
        <v>22.513200000000001</v>
      </c>
      <c r="J530">
        <f t="shared" si="126"/>
        <v>16.316759999999999</v>
      </c>
      <c r="L530">
        <f t="shared" si="127"/>
        <v>0</v>
      </c>
      <c r="M530" s="40">
        <f t="shared" si="128"/>
        <v>0</v>
      </c>
      <c r="N530" s="40">
        <f t="shared" si="129"/>
        <v>0</v>
      </c>
      <c r="O530" s="39">
        <f t="shared" si="130"/>
        <v>0</v>
      </c>
    </row>
    <row r="531" spans="1:15">
      <c r="A531">
        <v>11</v>
      </c>
      <c r="C531">
        <f t="shared" si="126"/>
        <v>26.616569999999996</v>
      </c>
      <c r="D531">
        <f t="shared" si="126"/>
        <v>22.476299999999998</v>
      </c>
      <c r="E531">
        <f t="shared" si="126"/>
        <v>38.413620000000002</v>
      </c>
      <c r="F531">
        <f t="shared" si="126"/>
        <v>0</v>
      </c>
      <c r="G531">
        <f t="shared" si="126"/>
        <v>0</v>
      </c>
      <c r="H531">
        <f t="shared" si="126"/>
        <v>0</v>
      </c>
      <c r="I531">
        <f t="shared" si="126"/>
        <v>22.8855</v>
      </c>
      <c r="J531">
        <f t="shared" si="126"/>
        <v>16.725359999999998</v>
      </c>
      <c r="L531">
        <f t="shared" si="127"/>
        <v>0</v>
      </c>
      <c r="M531" s="40">
        <f t="shared" si="128"/>
        <v>0</v>
      </c>
      <c r="N531" s="40">
        <f t="shared" si="129"/>
        <v>0</v>
      </c>
      <c r="O531" s="39">
        <f t="shared" si="130"/>
        <v>0</v>
      </c>
    </row>
    <row r="532" spans="1:15">
      <c r="A532">
        <v>12</v>
      </c>
      <c r="C532">
        <f t="shared" si="126"/>
        <v>27.485599999999998</v>
      </c>
      <c r="D532">
        <f t="shared" si="126"/>
        <v>23.1</v>
      </c>
      <c r="E532">
        <f t="shared" si="126"/>
        <v>39.063779999999994</v>
      </c>
      <c r="F532">
        <f t="shared" si="126"/>
        <v>0</v>
      </c>
      <c r="G532">
        <f t="shared" si="126"/>
        <v>0</v>
      </c>
      <c r="H532">
        <f t="shared" si="126"/>
        <v>0</v>
      </c>
      <c r="I532">
        <f t="shared" si="126"/>
        <v>23.2578</v>
      </c>
      <c r="J532">
        <f t="shared" si="126"/>
        <v>17.106719999999999</v>
      </c>
      <c r="L532">
        <f t="shared" si="127"/>
        <v>0</v>
      </c>
      <c r="M532" s="40">
        <f t="shared" si="128"/>
        <v>0</v>
      </c>
      <c r="N532" s="40">
        <f t="shared" si="129"/>
        <v>0</v>
      </c>
      <c r="O532" s="39">
        <f t="shared" si="130"/>
        <v>0</v>
      </c>
    </row>
    <row r="533" spans="1:15">
      <c r="A533">
        <v>13</v>
      </c>
      <c r="C533">
        <f t="shared" si="126"/>
        <v>28.35463</v>
      </c>
      <c r="D533">
        <f t="shared" si="126"/>
        <v>23.723700000000001</v>
      </c>
      <c r="E533">
        <f t="shared" si="126"/>
        <v>39.768120000000003</v>
      </c>
      <c r="F533">
        <f t="shared" si="126"/>
        <v>0</v>
      </c>
      <c r="G533">
        <f t="shared" si="126"/>
        <v>0</v>
      </c>
      <c r="H533">
        <f t="shared" si="126"/>
        <v>0</v>
      </c>
      <c r="I533">
        <f t="shared" si="126"/>
        <v>23.652000000000001</v>
      </c>
      <c r="J533">
        <f t="shared" si="126"/>
        <v>17.515319999999996</v>
      </c>
      <c r="L533">
        <f t="shared" ref="L533:L550" si="131">+L501*L467</f>
        <v>0</v>
      </c>
      <c r="M533" s="40">
        <f t="shared" ref="M533:M550" si="132">+M501*L467</f>
        <v>0</v>
      </c>
      <c r="N533" s="40">
        <f t="shared" ref="N533:N550" si="133">+N501*L467</f>
        <v>0</v>
      </c>
      <c r="O533" s="39">
        <f t="shared" ref="O533:O550" si="134">+O501*M467/1000</f>
        <v>0</v>
      </c>
    </row>
    <row r="534" spans="1:15">
      <c r="A534">
        <v>14</v>
      </c>
      <c r="C534">
        <f t="shared" si="126"/>
        <v>29.223659999999995</v>
      </c>
      <c r="D534">
        <f t="shared" si="126"/>
        <v>24.3474</v>
      </c>
      <c r="E534">
        <f t="shared" si="126"/>
        <v>40.418279999999989</v>
      </c>
      <c r="F534">
        <f t="shared" si="126"/>
        <v>0</v>
      </c>
      <c r="G534">
        <f t="shared" si="126"/>
        <v>0</v>
      </c>
      <c r="H534">
        <f t="shared" si="126"/>
        <v>0</v>
      </c>
      <c r="I534">
        <f t="shared" si="126"/>
        <v>24.0243</v>
      </c>
      <c r="J534">
        <f t="shared" si="126"/>
        <v>17.89668</v>
      </c>
      <c r="L534">
        <f t="shared" si="131"/>
        <v>0</v>
      </c>
      <c r="M534" s="40">
        <f t="shared" si="132"/>
        <v>0</v>
      </c>
      <c r="N534" s="40">
        <f t="shared" si="133"/>
        <v>0</v>
      </c>
      <c r="O534" s="39">
        <f t="shared" si="134"/>
        <v>0</v>
      </c>
    </row>
    <row r="535" spans="1:15">
      <c r="A535">
        <v>15</v>
      </c>
      <c r="C535">
        <f t="shared" si="126"/>
        <v>30.092689999999997</v>
      </c>
      <c r="D535">
        <f t="shared" si="126"/>
        <v>24.9711</v>
      </c>
      <c r="E535">
        <f t="shared" si="126"/>
        <v>41.122620000000005</v>
      </c>
      <c r="F535">
        <f t="shared" si="126"/>
        <v>0</v>
      </c>
      <c r="G535">
        <f t="shared" si="126"/>
        <v>0</v>
      </c>
      <c r="H535">
        <f t="shared" si="126"/>
        <v>0</v>
      </c>
      <c r="I535">
        <f t="shared" si="126"/>
        <v>24.396600000000003</v>
      </c>
      <c r="J535">
        <f t="shared" si="126"/>
        <v>18.30528</v>
      </c>
      <c r="L535">
        <f t="shared" si="131"/>
        <v>0</v>
      </c>
      <c r="M535" s="40">
        <f t="shared" si="132"/>
        <v>0</v>
      </c>
      <c r="N535" s="40">
        <f t="shared" si="133"/>
        <v>0</v>
      </c>
      <c r="O535" s="39">
        <f t="shared" si="134"/>
        <v>0</v>
      </c>
    </row>
    <row r="536" spans="1:15">
      <c r="A536">
        <v>16</v>
      </c>
      <c r="C536">
        <f t="shared" si="126"/>
        <v>30.800039999999999</v>
      </c>
      <c r="D536">
        <f t="shared" si="126"/>
        <v>25.502400000000002</v>
      </c>
      <c r="E536">
        <f t="shared" si="126"/>
        <v>42.260399999999997</v>
      </c>
      <c r="F536">
        <f t="shared" si="126"/>
        <v>0</v>
      </c>
      <c r="G536">
        <f t="shared" si="126"/>
        <v>0</v>
      </c>
      <c r="H536">
        <f t="shared" si="126"/>
        <v>0</v>
      </c>
      <c r="I536">
        <f t="shared" si="126"/>
        <v>25.119299999999999</v>
      </c>
      <c r="J536">
        <f t="shared" si="126"/>
        <v>18.822839999999996</v>
      </c>
      <c r="L536">
        <f t="shared" si="131"/>
        <v>0</v>
      </c>
      <c r="M536" s="40">
        <f t="shared" si="132"/>
        <v>0</v>
      </c>
      <c r="N536" s="40">
        <f t="shared" si="133"/>
        <v>0</v>
      </c>
      <c r="O536" s="39">
        <f t="shared" si="134"/>
        <v>0</v>
      </c>
    </row>
    <row r="537" spans="1:15">
      <c r="A537">
        <v>17</v>
      </c>
      <c r="C537">
        <f t="shared" ref="C537:J550" si="135">+C471*C504/1000</f>
        <v>31.487179999999999</v>
      </c>
      <c r="D537">
        <f t="shared" si="135"/>
        <v>26.0337</v>
      </c>
      <c r="E537">
        <f t="shared" si="135"/>
        <v>43.344000000000001</v>
      </c>
      <c r="F537">
        <f t="shared" si="135"/>
        <v>0</v>
      </c>
      <c r="G537">
        <f t="shared" si="135"/>
        <v>0</v>
      </c>
      <c r="H537">
        <f t="shared" si="135"/>
        <v>0</v>
      </c>
      <c r="I537">
        <f t="shared" si="135"/>
        <v>25.820100000000004</v>
      </c>
      <c r="J537">
        <f t="shared" si="135"/>
        <v>19.340399999999999</v>
      </c>
      <c r="L537">
        <f t="shared" si="131"/>
        <v>0</v>
      </c>
      <c r="M537" s="40">
        <f t="shared" si="132"/>
        <v>0</v>
      </c>
      <c r="N537" s="40">
        <f t="shared" si="133"/>
        <v>0</v>
      </c>
      <c r="O537" s="39">
        <f t="shared" si="134"/>
        <v>0</v>
      </c>
    </row>
    <row r="538" spans="1:15">
      <c r="A538">
        <v>18</v>
      </c>
      <c r="C538">
        <f t="shared" si="135"/>
        <v>32.19453</v>
      </c>
      <c r="D538">
        <f t="shared" si="135"/>
        <v>26.565000000000001</v>
      </c>
      <c r="E538">
        <f t="shared" si="135"/>
        <v>44.481779999999993</v>
      </c>
      <c r="F538">
        <f t="shared" si="135"/>
        <v>0</v>
      </c>
      <c r="G538">
        <f t="shared" si="135"/>
        <v>0</v>
      </c>
      <c r="H538">
        <f t="shared" si="135"/>
        <v>0</v>
      </c>
      <c r="I538">
        <f t="shared" si="135"/>
        <v>26.520899999999997</v>
      </c>
      <c r="J538">
        <f t="shared" si="135"/>
        <v>19.857959999999999</v>
      </c>
      <c r="L538">
        <f t="shared" si="131"/>
        <v>0</v>
      </c>
      <c r="M538" s="40">
        <f t="shared" si="132"/>
        <v>0</v>
      </c>
      <c r="N538" s="40">
        <f t="shared" si="133"/>
        <v>0</v>
      </c>
      <c r="O538" s="39">
        <f t="shared" si="134"/>
        <v>0</v>
      </c>
    </row>
    <row r="539" spans="1:15">
      <c r="A539">
        <v>19</v>
      </c>
      <c r="C539">
        <f t="shared" si="135"/>
        <v>32.88167</v>
      </c>
      <c r="D539">
        <f t="shared" si="135"/>
        <v>27.096299999999999</v>
      </c>
      <c r="E539">
        <f t="shared" si="135"/>
        <v>45.61956</v>
      </c>
      <c r="F539">
        <f t="shared" si="135"/>
        <v>0</v>
      </c>
      <c r="G539">
        <f t="shared" si="135"/>
        <v>0</v>
      </c>
      <c r="H539">
        <f t="shared" si="135"/>
        <v>0</v>
      </c>
      <c r="I539">
        <f t="shared" si="135"/>
        <v>27.221700000000002</v>
      </c>
      <c r="J539">
        <f t="shared" si="135"/>
        <v>20.375519999999998</v>
      </c>
      <c r="L539">
        <f t="shared" si="131"/>
        <v>0</v>
      </c>
      <c r="M539" s="40">
        <f t="shared" si="132"/>
        <v>0</v>
      </c>
      <c r="N539" s="40">
        <f t="shared" si="133"/>
        <v>0</v>
      </c>
      <c r="O539" s="39">
        <f t="shared" si="134"/>
        <v>0</v>
      </c>
    </row>
    <row r="540" spans="1:15">
      <c r="A540">
        <f>+A539+1</f>
        <v>20</v>
      </c>
      <c r="C540">
        <f t="shared" si="135"/>
        <v>33.568809999999999</v>
      </c>
      <c r="D540">
        <f t="shared" si="135"/>
        <v>27.650700000000001</v>
      </c>
      <c r="E540">
        <f t="shared" si="135"/>
        <v>46.757339999999999</v>
      </c>
      <c r="F540">
        <f t="shared" si="135"/>
        <v>0</v>
      </c>
      <c r="G540">
        <f t="shared" si="135"/>
        <v>0</v>
      </c>
      <c r="H540">
        <f t="shared" si="135"/>
        <v>0</v>
      </c>
      <c r="I540">
        <f t="shared" si="135"/>
        <v>27.922499999999999</v>
      </c>
      <c r="J540">
        <f t="shared" si="135"/>
        <v>20.893079999999998</v>
      </c>
      <c r="L540">
        <f t="shared" si="131"/>
        <v>0</v>
      </c>
      <c r="M540" s="40">
        <f t="shared" si="132"/>
        <v>0</v>
      </c>
      <c r="N540" s="40">
        <f t="shared" si="133"/>
        <v>0</v>
      </c>
      <c r="O540" s="39">
        <f t="shared" si="134"/>
        <v>0</v>
      </c>
    </row>
    <row r="541" spans="1:15">
      <c r="A541">
        <f t="shared" ref="A541:A550" si="136">+A540+1</f>
        <v>21</v>
      </c>
      <c r="C541">
        <f t="shared" si="135"/>
        <v>33.568809999999999</v>
      </c>
      <c r="D541">
        <f t="shared" si="135"/>
        <v>27.650700000000001</v>
      </c>
      <c r="E541">
        <f t="shared" si="135"/>
        <v>46.757339999999999</v>
      </c>
      <c r="F541">
        <f t="shared" si="135"/>
        <v>0</v>
      </c>
      <c r="G541">
        <f t="shared" si="135"/>
        <v>0</v>
      </c>
      <c r="H541">
        <f t="shared" si="135"/>
        <v>0</v>
      </c>
      <c r="I541">
        <f t="shared" si="135"/>
        <v>27.922499999999999</v>
      </c>
      <c r="J541">
        <f t="shared" si="135"/>
        <v>20.893079999999998</v>
      </c>
      <c r="L541">
        <f t="shared" si="131"/>
        <v>0</v>
      </c>
      <c r="M541" s="40">
        <f t="shared" si="132"/>
        <v>0</v>
      </c>
      <c r="N541" s="40">
        <f t="shared" si="133"/>
        <v>0</v>
      </c>
      <c r="O541" s="39">
        <f t="shared" si="134"/>
        <v>0</v>
      </c>
    </row>
    <row r="542" spans="1:15">
      <c r="A542">
        <f t="shared" si="136"/>
        <v>22</v>
      </c>
      <c r="C542">
        <f t="shared" si="135"/>
        <v>33.568809999999999</v>
      </c>
      <c r="D542">
        <f t="shared" si="135"/>
        <v>27.650700000000001</v>
      </c>
      <c r="E542">
        <f t="shared" si="135"/>
        <v>46.757339999999999</v>
      </c>
      <c r="F542">
        <f t="shared" si="135"/>
        <v>0</v>
      </c>
      <c r="G542">
        <f t="shared" si="135"/>
        <v>0</v>
      </c>
      <c r="H542">
        <f t="shared" si="135"/>
        <v>0</v>
      </c>
      <c r="I542">
        <f t="shared" si="135"/>
        <v>27.922499999999999</v>
      </c>
      <c r="J542">
        <f t="shared" si="135"/>
        <v>20.893079999999998</v>
      </c>
      <c r="L542">
        <f t="shared" si="131"/>
        <v>0</v>
      </c>
      <c r="M542" s="40">
        <f t="shared" si="132"/>
        <v>0</v>
      </c>
      <c r="N542" s="40">
        <f t="shared" si="133"/>
        <v>0</v>
      </c>
      <c r="O542" s="39">
        <f t="shared" si="134"/>
        <v>0</v>
      </c>
    </row>
    <row r="543" spans="1:15">
      <c r="A543">
        <f t="shared" si="136"/>
        <v>23</v>
      </c>
      <c r="C543">
        <f t="shared" si="135"/>
        <v>33.568809999999999</v>
      </c>
      <c r="D543">
        <f t="shared" si="135"/>
        <v>27.650700000000001</v>
      </c>
      <c r="E543">
        <f t="shared" si="135"/>
        <v>46.757339999999999</v>
      </c>
      <c r="F543">
        <f t="shared" si="135"/>
        <v>0</v>
      </c>
      <c r="G543">
        <f t="shared" si="135"/>
        <v>0</v>
      </c>
      <c r="H543">
        <f t="shared" si="135"/>
        <v>0</v>
      </c>
      <c r="I543">
        <f t="shared" si="135"/>
        <v>27.922499999999999</v>
      </c>
      <c r="J543">
        <f t="shared" si="135"/>
        <v>20.893079999999998</v>
      </c>
      <c r="L543">
        <f t="shared" si="131"/>
        <v>0</v>
      </c>
      <c r="M543" s="40">
        <f t="shared" si="132"/>
        <v>0</v>
      </c>
      <c r="N543" s="40">
        <f t="shared" si="133"/>
        <v>0</v>
      </c>
      <c r="O543" s="39">
        <f t="shared" si="134"/>
        <v>0</v>
      </c>
    </row>
    <row r="544" spans="1:15">
      <c r="A544">
        <f t="shared" si="136"/>
        <v>24</v>
      </c>
      <c r="C544">
        <f t="shared" si="135"/>
        <v>33.568809999999999</v>
      </c>
      <c r="D544">
        <f t="shared" si="135"/>
        <v>27.650700000000001</v>
      </c>
      <c r="E544">
        <f t="shared" si="135"/>
        <v>46.757339999999999</v>
      </c>
      <c r="F544">
        <f t="shared" si="135"/>
        <v>0</v>
      </c>
      <c r="G544">
        <f t="shared" si="135"/>
        <v>0</v>
      </c>
      <c r="H544">
        <f t="shared" si="135"/>
        <v>0</v>
      </c>
      <c r="I544">
        <f t="shared" si="135"/>
        <v>27.922499999999999</v>
      </c>
      <c r="J544">
        <f t="shared" si="135"/>
        <v>20.893079999999998</v>
      </c>
      <c r="L544">
        <f t="shared" si="131"/>
        <v>0</v>
      </c>
      <c r="M544" s="40">
        <f t="shared" si="132"/>
        <v>0</v>
      </c>
      <c r="N544" s="40">
        <f t="shared" si="133"/>
        <v>0</v>
      </c>
      <c r="O544" s="39">
        <f t="shared" si="134"/>
        <v>0</v>
      </c>
    </row>
    <row r="545" spans="1:19">
      <c r="A545">
        <f t="shared" si="136"/>
        <v>25</v>
      </c>
      <c r="C545">
        <f t="shared" si="135"/>
        <v>33.568809999999999</v>
      </c>
      <c r="D545">
        <f t="shared" si="135"/>
        <v>27.650700000000001</v>
      </c>
      <c r="E545">
        <f t="shared" si="135"/>
        <v>46.757339999999999</v>
      </c>
      <c r="F545">
        <f t="shared" si="135"/>
        <v>0</v>
      </c>
      <c r="G545">
        <f t="shared" si="135"/>
        <v>0</v>
      </c>
      <c r="H545">
        <f t="shared" si="135"/>
        <v>0</v>
      </c>
      <c r="I545">
        <f t="shared" si="135"/>
        <v>27.922499999999999</v>
      </c>
      <c r="J545">
        <f t="shared" si="135"/>
        <v>20.893079999999998</v>
      </c>
      <c r="L545">
        <f t="shared" si="131"/>
        <v>0</v>
      </c>
      <c r="M545" s="40">
        <f t="shared" si="132"/>
        <v>0</v>
      </c>
      <c r="N545" s="40">
        <f t="shared" si="133"/>
        <v>0</v>
      </c>
      <c r="O545" s="39">
        <f t="shared" si="134"/>
        <v>0</v>
      </c>
    </row>
    <row r="546" spans="1:19">
      <c r="A546">
        <f t="shared" si="136"/>
        <v>26</v>
      </c>
      <c r="C546">
        <f t="shared" si="135"/>
        <v>33.568809999999999</v>
      </c>
      <c r="D546">
        <f t="shared" si="135"/>
        <v>27.650700000000001</v>
      </c>
      <c r="E546">
        <f t="shared" si="135"/>
        <v>46.757339999999999</v>
      </c>
      <c r="F546">
        <f t="shared" si="135"/>
        <v>0</v>
      </c>
      <c r="G546">
        <f t="shared" si="135"/>
        <v>0</v>
      </c>
      <c r="H546">
        <f t="shared" si="135"/>
        <v>0</v>
      </c>
      <c r="I546">
        <f t="shared" si="135"/>
        <v>27.922499999999999</v>
      </c>
      <c r="J546">
        <f t="shared" si="135"/>
        <v>20.893079999999998</v>
      </c>
      <c r="L546">
        <f t="shared" si="131"/>
        <v>0</v>
      </c>
      <c r="M546" s="40">
        <f t="shared" si="132"/>
        <v>0</v>
      </c>
      <c r="N546" s="40">
        <f t="shared" si="133"/>
        <v>0</v>
      </c>
      <c r="O546" s="39">
        <f t="shared" si="134"/>
        <v>0</v>
      </c>
    </row>
    <row r="547" spans="1:19">
      <c r="A547">
        <f t="shared" si="136"/>
        <v>27</v>
      </c>
      <c r="C547">
        <f t="shared" si="135"/>
        <v>33.568809999999999</v>
      </c>
      <c r="D547">
        <f t="shared" si="135"/>
        <v>27.650700000000001</v>
      </c>
      <c r="E547">
        <f t="shared" si="135"/>
        <v>46.757339999999999</v>
      </c>
      <c r="F547">
        <f t="shared" si="135"/>
        <v>0</v>
      </c>
      <c r="G547">
        <f t="shared" si="135"/>
        <v>0</v>
      </c>
      <c r="H547">
        <f t="shared" si="135"/>
        <v>0</v>
      </c>
      <c r="I547">
        <f t="shared" si="135"/>
        <v>27.922499999999999</v>
      </c>
      <c r="J547">
        <f t="shared" si="135"/>
        <v>20.893079999999998</v>
      </c>
      <c r="L547">
        <f t="shared" si="131"/>
        <v>0</v>
      </c>
      <c r="M547" s="40">
        <f t="shared" si="132"/>
        <v>0</v>
      </c>
      <c r="N547" s="40">
        <f t="shared" si="133"/>
        <v>0</v>
      </c>
      <c r="O547" s="39">
        <f t="shared" si="134"/>
        <v>0</v>
      </c>
    </row>
    <row r="548" spans="1:19">
      <c r="A548">
        <f t="shared" si="136"/>
        <v>28</v>
      </c>
      <c r="C548">
        <f t="shared" si="135"/>
        <v>33.568809999999999</v>
      </c>
      <c r="D548">
        <f t="shared" si="135"/>
        <v>27.650700000000001</v>
      </c>
      <c r="E548">
        <f t="shared" si="135"/>
        <v>46.757339999999999</v>
      </c>
      <c r="F548">
        <f t="shared" si="135"/>
        <v>0</v>
      </c>
      <c r="G548">
        <f t="shared" si="135"/>
        <v>0</v>
      </c>
      <c r="H548">
        <f t="shared" si="135"/>
        <v>0</v>
      </c>
      <c r="I548">
        <f t="shared" si="135"/>
        <v>27.922499999999999</v>
      </c>
      <c r="J548">
        <f t="shared" si="135"/>
        <v>20.893079999999998</v>
      </c>
      <c r="L548">
        <f t="shared" si="131"/>
        <v>0</v>
      </c>
      <c r="M548" s="40">
        <f t="shared" si="132"/>
        <v>0</v>
      </c>
      <c r="N548" s="40">
        <f t="shared" si="133"/>
        <v>0</v>
      </c>
      <c r="O548" s="39">
        <f t="shared" si="134"/>
        <v>0</v>
      </c>
    </row>
    <row r="549" spans="1:19">
      <c r="A549">
        <f t="shared" si="136"/>
        <v>29</v>
      </c>
      <c r="C549">
        <f t="shared" si="135"/>
        <v>33.568809999999999</v>
      </c>
      <c r="D549">
        <f t="shared" si="135"/>
        <v>27.650700000000001</v>
      </c>
      <c r="E549">
        <f t="shared" si="135"/>
        <v>46.757339999999999</v>
      </c>
      <c r="F549">
        <f t="shared" si="135"/>
        <v>0</v>
      </c>
      <c r="G549">
        <f t="shared" si="135"/>
        <v>0</v>
      </c>
      <c r="H549">
        <f t="shared" si="135"/>
        <v>0</v>
      </c>
      <c r="I549">
        <f t="shared" si="135"/>
        <v>27.922499999999999</v>
      </c>
      <c r="J549">
        <f t="shared" si="135"/>
        <v>20.893079999999998</v>
      </c>
      <c r="L549">
        <f t="shared" si="131"/>
        <v>0</v>
      </c>
      <c r="M549" s="40">
        <f t="shared" si="132"/>
        <v>0</v>
      </c>
      <c r="N549" s="40">
        <f t="shared" si="133"/>
        <v>0</v>
      </c>
      <c r="O549" s="39">
        <f t="shared" si="134"/>
        <v>0</v>
      </c>
    </row>
    <row r="550" spans="1:19">
      <c r="A550">
        <f t="shared" si="136"/>
        <v>30</v>
      </c>
      <c r="C550">
        <f t="shared" si="135"/>
        <v>33.568809999999999</v>
      </c>
      <c r="D550">
        <f t="shared" si="135"/>
        <v>27.650700000000001</v>
      </c>
      <c r="E550">
        <f t="shared" si="135"/>
        <v>46.757339999999999</v>
      </c>
      <c r="F550">
        <f t="shared" si="135"/>
        <v>0</v>
      </c>
      <c r="G550">
        <f t="shared" si="135"/>
        <v>0</v>
      </c>
      <c r="H550">
        <f t="shared" si="135"/>
        <v>0</v>
      </c>
      <c r="I550">
        <f t="shared" si="135"/>
        <v>27.922499999999999</v>
      </c>
      <c r="J550">
        <f t="shared" si="135"/>
        <v>20.893079999999998</v>
      </c>
      <c r="L550">
        <f t="shared" si="131"/>
        <v>0</v>
      </c>
      <c r="M550" s="40">
        <f t="shared" si="132"/>
        <v>0</v>
      </c>
      <c r="N550" s="40">
        <f t="shared" si="133"/>
        <v>0</v>
      </c>
      <c r="O550" s="39">
        <f t="shared" si="134"/>
        <v>0</v>
      </c>
    </row>
    <row r="553" spans="1:19">
      <c r="A553" t="s">
        <v>51</v>
      </c>
    </row>
    <row r="554" spans="1:19">
      <c r="A554">
        <v>1</v>
      </c>
      <c r="B554">
        <v>1</v>
      </c>
      <c r="C554">
        <f>+C521*($B$105)^1</f>
        <v>24.413679999999999</v>
      </c>
      <c r="D554">
        <f t="shared" ref="D554:J554" si="137">+D521*($B$105)^1</f>
        <v>19.3809</v>
      </c>
      <c r="E554">
        <f t="shared" si="137"/>
        <v>24.597719999999999</v>
      </c>
      <c r="F554">
        <f t="shared" si="137"/>
        <v>0</v>
      </c>
      <c r="G554">
        <f t="shared" si="137"/>
        <v>0</v>
      </c>
      <c r="H554">
        <f t="shared" si="137"/>
        <v>0</v>
      </c>
      <c r="I554">
        <f t="shared" si="137"/>
        <v>18.439799999999998</v>
      </c>
      <c r="J554">
        <f t="shared" si="137"/>
        <v>11.522519999999998</v>
      </c>
      <c r="L554">
        <f>+L521*($B$105)^1</f>
        <v>0</v>
      </c>
      <c r="M554">
        <f>+M521*($B$105)^1</f>
        <v>0</v>
      </c>
      <c r="N554">
        <f>+N521*($B$105)^1</f>
        <v>0</v>
      </c>
      <c r="O554">
        <f>+O521*($B$105)^1</f>
        <v>0</v>
      </c>
      <c r="Q554">
        <f>SUM(C554:O554)</f>
        <v>98.354619999999997</v>
      </c>
      <c r="R554">
        <v>1</v>
      </c>
    </row>
    <row r="555" spans="1:19">
      <c r="A555">
        <v>2</v>
      </c>
      <c r="B555" s="39">
        <f>+B106</f>
        <v>1.0682</v>
      </c>
      <c r="C555">
        <f>+C522*($B$106)^-1</f>
        <v>23.573918741808651</v>
      </c>
      <c r="D555">
        <f t="shared" ref="D555:J555" si="138">+D522*($B$106)^-1</f>
        <v>18.230013106159895</v>
      </c>
      <c r="E555">
        <f t="shared" si="138"/>
        <v>22.925819134993446</v>
      </c>
      <c r="F555">
        <f t="shared" si="138"/>
        <v>0</v>
      </c>
      <c r="G555">
        <f t="shared" si="138"/>
        <v>0</v>
      </c>
      <c r="H555">
        <f t="shared" si="138"/>
        <v>0</v>
      </c>
      <c r="I555">
        <f t="shared" si="138"/>
        <v>16.688447856206704</v>
      </c>
      <c r="J555">
        <f t="shared" si="138"/>
        <v>10.404343755850963</v>
      </c>
      <c r="L555">
        <f>+L522*($B$106)^-1</f>
        <v>0</v>
      </c>
      <c r="M555">
        <f>+M522*($B$106)^-1</f>
        <v>0</v>
      </c>
      <c r="N555">
        <f>+N522*($B$106)^-1</f>
        <v>0</v>
      </c>
      <c r="O555">
        <f>+O522*($B$106)^-1</f>
        <v>0</v>
      </c>
      <c r="Q555">
        <f t="shared" ref="Q555:Q583" si="139">SUM(C555:O555)</f>
        <v>91.822542595019655</v>
      </c>
      <c r="R555">
        <v>2</v>
      </c>
    </row>
    <row r="556" spans="1:19">
      <c r="A556">
        <v>3</v>
      </c>
      <c r="B556">
        <f>+B555</f>
        <v>1.0682</v>
      </c>
      <c r="C556">
        <f>+C523*($B$107)^-2</f>
        <v>20.439345037651417</v>
      </c>
      <c r="D556">
        <f t="shared" ref="D556:J556" si="140">+D523*($B$107)^-2</f>
        <v>17.572217002279402</v>
      </c>
      <c r="E556">
        <f t="shared" si="140"/>
        <v>23.21895728363609</v>
      </c>
      <c r="F556">
        <f t="shared" si="140"/>
        <v>0</v>
      </c>
      <c r="G556">
        <f t="shared" si="140"/>
        <v>0</v>
      </c>
      <c r="H556">
        <f t="shared" si="140"/>
        <v>0</v>
      </c>
      <c r="I556">
        <f t="shared" si="140"/>
        <v>17.350316362655196</v>
      </c>
      <c r="J556">
        <f t="shared" si="140"/>
        <v>10.718852555648594</v>
      </c>
      <c r="L556">
        <f>+L523*($B$107)^-2</f>
        <v>0</v>
      </c>
      <c r="M556">
        <f>+M523*($B$107)^-2</f>
        <v>0</v>
      </c>
      <c r="N556">
        <f>+N523*($B$107)^-2</f>
        <v>0</v>
      </c>
      <c r="O556">
        <f>+O523*($B$107)^-2</f>
        <v>0</v>
      </c>
      <c r="Q556">
        <f t="shared" si="139"/>
        <v>89.299688241870697</v>
      </c>
      <c r="R556">
        <v>3</v>
      </c>
    </row>
    <row r="557" spans="1:19">
      <c r="A557">
        <v>4</v>
      </c>
      <c r="B557">
        <f t="shared" ref="B557:B565" si="141">+B556</f>
        <v>1.0682</v>
      </c>
      <c r="C557">
        <f>+C524*($B$108)^-3</f>
        <v>18.554048142935944</v>
      </c>
      <c r="D557">
        <f t="shared" ref="D557:J557" si="142">+D524*($B$108)^-3</f>
        <v>14.611965463195137</v>
      </c>
      <c r="E557">
        <f t="shared" si="142"/>
        <v>21.736526197000646</v>
      </c>
      <c r="F557">
        <f t="shared" si="142"/>
        <v>0</v>
      </c>
      <c r="G557">
        <f t="shared" si="142"/>
        <v>0</v>
      </c>
      <c r="H557">
        <f t="shared" si="142"/>
        <v>0</v>
      </c>
      <c r="I557">
        <f t="shared" si="142"/>
        <v>15.416070288573861</v>
      </c>
      <c r="J557">
        <f t="shared" si="142"/>
        <v>9.6992714033254739</v>
      </c>
      <c r="L557">
        <f>+L524*($B$108)^-3</f>
        <v>0</v>
      </c>
      <c r="M557">
        <f>+M524*($B$108)^-3</f>
        <v>0</v>
      </c>
      <c r="N557">
        <f>+N524*($B$108)^-3</f>
        <v>0</v>
      </c>
      <c r="O557">
        <f>+O524*($B$108)^-3</f>
        <v>0</v>
      </c>
      <c r="Q557">
        <f t="shared" si="139"/>
        <v>80.017881495031062</v>
      </c>
      <c r="R557">
        <v>4</v>
      </c>
      <c r="S557" s="42">
        <f>SUM(Q554:Q557)</f>
        <v>359.4947323319214</v>
      </c>
    </row>
    <row r="558" spans="1:19">
      <c r="A558">
        <v>5</v>
      </c>
      <c r="B558">
        <f t="shared" si="141"/>
        <v>1.0682</v>
      </c>
      <c r="C558">
        <f>+C525*($B$109)^-4</f>
        <v>17.617808316624185</v>
      </c>
      <c r="D558">
        <f t="shared" ref="D558:J558" si="143">+D525*($B$109)^-4</f>
        <v>13.732279872625993</v>
      </c>
      <c r="E558">
        <f t="shared" si="143"/>
        <v>21.680357011024675</v>
      </c>
      <c r="F558">
        <f t="shared" si="143"/>
        <v>0</v>
      </c>
      <c r="G558">
        <f t="shared" si="143"/>
        <v>0</v>
      </c>
      <c r="H558">
        <f t="shared" si="143"/>
        <v>0</v>
      </c>
      <c r="I558">
        <f t="shared" si="143"/>
        <v>14.044953180239562</v>
      </c>
      <c r="J558">
        <f t="shared" si="143"/>
        <v>9.0800144198890393</v>
      </c>
      <c r="L558">
        <f>+L525*($B$109)^-4</f>
        <v>0</v>
      </c>
      <c r="M558">
        <f>+M525*($B$109)^-4</f>
        <v>0</v>
      </c>
      <c r="N558">
        <f>+N525*($B$109)^-4</f>
        <v>0</v>
      </c>
      <c r="O558">
        <f>+O525*($B$109)^-4</f>
        <v>0</v>
      </c>
      <c r="Q558">
        <f t="shared" si="139"/>
        <v>76.155412800403454</v>
      </c>
      <c r="R558">
        <v>5</v>
      </c>
    </row>
    <row r="559" spans="1:19">
      <c r="A559">
        <v>6</v>
      </c>
      <c r="B559">
        <f t="shared" si="141"/>
        <v>1.0682</v>
      </c>
      <c r="C559">
        <f>+C526*($B$110)^-5</f>
        <v>16.013454858739557</v>
      </c>
      <c r="D559">
        <f t="shared" ref="D559:J559" si="144">+D526*($B$110)^-5</f>
        <v>12.838923337358425</v>
      </c>
      <c r="E559">
        <f t="shared" si="144"/>
        <v>20.52989592481801</v>
      </c>
      <c r="F559">
        <f t="shared" si="144"/>
        <v>0</v>
      </c>
      <c r="G559">
        <f t="shared" si="144"/>
        <v>0</v>
      </c>
      <c r="H559">
        <f t="shared" si="144"/>
        <v>0</v>
      </c>
      <c r="I559">
        <f t="shared" si="144"/>
        <v>13.258467798828528</v>
      </c>
      <c r="J559">
        <f t="shared" si="144"/>
        <v>8.4219506188374229</v>
      </c>
      <c r="L559">
        <f>+L526*($B$110)^-5</f>
        <v>0</v>
      </c>
      <c r="M559">
        <f>+M526*($B$110)^-5</f>
        <v>0</v>
      </c>
      <c r="N559">
        <f>+N526*($B$110)^-5</f>
        <v>0</v>
      </c>
      <c r="O559">
        <f>+O526*($B$110)^-5</f>
        <v>0</v>
      </c>
      <c r="Q559">
        <f t="shared" si="139"/>
        <v>71.062692538581942</v>
      </c>
      <c r="R559">
        <v>6</v>
      </c>
      <c r="S559">
        <f>SUM(Q554:Q559)</f>
        <v>506.71283767090677</v>
      </c>
    </row>
    <row r="560" spans="1:19">
      <c r="A560">
        <v>7</v>
      </c>
      <c r="B560">
        <f t="shared" si="141"/>
        <v>1.0682</v>
      </c>
      <c r="C560">
        <f>+C527*($B$110)^-6</f>
        <v>15.290341420412158</v>
      </c>
      <c r="D560">
        <f t="shared" ref="D560:J560" si="145">+D527*($B$110)^-6</f>
        <v>12.26799361571339</v>
      </c>
      <c r="E560">
        <f t="shared" si="145"/>
        <v>19.437963752404777</v>
      </c>
      <c r="F560">
        <f t="shared" si="145"/>
        <v>0</v>
      </c>
      <c r="G560">
        <f t="shared" si="145"/>
        <v>0</v>
      </c>
      <c r="H560">
        <f t="shared" si="145"/>
        <v>0</v>
      </c>
      <c r="I560">
        <f t="shared" si="145"/>
        <v>13.045836872963696</v>
      </c>
      <c r="J560">
        <f t="shared" si="145"/>
        <v>8.7643468817447481</v>
      </c>
      <c r="L560">
        <f>+L527*($B$110)^-6</f>
        <v>0</v>
      </c>
      <c r="M560">
        <f>+M527*($B$110)^-6</f>
        <v>0</v>
      </c>
      <c r="N560">
        <f>+N527*($B$110)^-6</f>
        <v>0</v>
      </c>
      <c r="O560">
        <f>+O527*($B$110)^-6</f>
        <v>0</v>
      </c>
      <c r="Q560">
        <f t="shared" si="139"/>
        <v>68.806482543238772</v>
      </c>
      <c r="R560">
        <v>7</v>
      </c>
    </row>
    <row r="561" spans="1:19">
      <c r="A561">
        <v>8</v>
      </c>
      <c r="B561">
        <f t="shared" si="141"/>
        <v>1.0682</v>
      </c>
      <c r="C561">
        <f>+C528*($B$110)^-7</f>
        <v>15.94419609196901</v>
      </c>
      <c r="D561">
        <f t="shared" ref="D561:J561" si="146">+D528*($B$110)^-7</f>
        <v>12.576439528795664</v>
      </c>
      <c r="E561">
        <f t="shared" si="146"/>
        <v>20.450211675706427</v>
      </c>
      <c r="F561">
        <f t="shared" si="146"/>
        <v>0</v>
      </c>
      <c r="G561">
        <f t="shared" si="146"/>
        <v>0</v>
      </c>
      <c r="H561">
        <f t="shared" si="146"/>
        <v>0</v>
      </c>
      <c r="I561">
        <f t="shared" si="146"/>
        <v>12.764912205115547</v>
      </c>
      <c r="J561">
        <f t="shared" si="146"/>
        <v>8.9085381806517745</v>
      </c>
      <c r="L561">
        <f>+L528*($B$110)^-7</f>
        <v>0</v>
      </c>
      <c r="M561">
        <f>+M528*($B$110)^-7</f>
        <v>0</v>
      </c>
      <c r="N561">
        <f>+N528*($B$110)^-7</f>
        <v>0</v>
      </c>
      <c r="O561">
        <f>+O528*($B$110)^-7</f>
        <v>0</v>
      </c>
      <c r="Q561">
        <f t="shared" si="139"/>
        <v>70.644297682238417</v>
      </c>
      <c r="R561">
        <v>8</v>
      </c>
      <c r="S561">
        <f>SUM(Q554:Q561)</f>
        <v>646.16361789638393</v>
      </c>
    </row>
    <row r="562" spans="1:19">
      <c r="A562">
        <v>9</v>
      </c>
      <c r="B562">
        <f t="shared" si="141"/>
        <v>1.0682</v>
      </c>
      <c r="C562">
        <f>+C529*($B$110)^-8</f>
        <v>14.985836918638508</v>
      </c>
      <c r="D562">
        <f t="shared" ref="D562:J562" si="147">+D529*($B$110)^-8</f>
        <v>12.591090980117981</v>
      </c>
      <c r="E562">
        <f t="shared" si="147"/>
        <v>20.071417994516288</v>
      </c>
      <c r="F562">
        <f t="shared" si="147"/>
        <v>0</v>
      </c>
      <c r="G562">
        <f t="shared" si="147"/>
        <v>0</v>
      </c>
      <c r="H562">
        <f t="shared" si="147"/>
        <v>0</v>
      </c>
      <c r="I562">
        <f t="shared" si="147"/>
        <v>12.776732943885674</v>
      </c>
      <c r="J562">
        <f t="shared" si="147"/>
        <v>8.7414889692067739</v>
      </c>
      <c r="L562">
        <f>+L529*($B$110)^-8</f>
        <v>0</v>
      </c>
      <c r="M562">
        <f>+M529*($B$110)^-8</f>
        <v>0</v>
      </c>
      <c r="N562">
        <f>+N529*($B$110)^-8</f>
        <v>0</v>
      </c>
      <c r="O562">
        <f>+O529*($B$110)^-8</f>
        <v>0</v>
      </c>
      <c r="Q562">
        <f t="shared" si="139"/>
        <v>69.166567806365222</v>
      </c>
      <c r="R562">
        <v>9</v>
      </c>
    </row>
    <row r="563" spans="1:19">
      <c r="A563">
        <v>10</v>
      </c>
      <c r="B563">
        <f t="shared" si="141"/>
        <v>1.0682</v>
      </c>
      <c r="C563">
        <f>+C530*($B$110)^-9</f>
        <v>14.218787994007911</v>
      </c>
      <c r="D563">
        <f t="shared" ref="D563:J563" si="148">+D530*($B$110)^-9</f>
        <v>12.080608109377396</v>
      </c>
      <c r="E563">
        <f t="shared" si="148"/>
        <v>20.824523730293553</v>
      </c>
      <c r="F563">
        <f t="shared" si="148"/>
        <v>0</v>
      </c>
      <c r="G563">
        <f t="shared" si="148"/>
        <v>0</v>
      </c>
      <c r="H563">
        <f t="shared" si="148"/>
        <v>0</v>
      </c>
      <c r="I563">
        <f t="shared" si="148"/>
        <v>12.432660280038361</v>
      </c>
      <c r="J563">
        <f t="shared" si="148"/>
        <v>9.0107463155357159</v>
      </c>
      <c r="L563">
        <f>+L530*($B$110)^-9</f>
        <v>0</v>
      </c>
      <c r="M563">
        <f>+M530*($B$110)^-9</f>
        <v>0</v>
      </c>
      <c r="N563">
        <f>+N530*($B$110)^-9</f>
        <v>0</v>
      </c>
      <c r="O563">
        <f>+O530*($B$110)^-9</f>
        <v>0</v>
      </c>
      <c r="Q563">
        <f t="shared" si="139"/>
        <v>68.56732642925293</v>
      </c>
      <c r="R563">
        <v>10</v>
      </c>
      <c r="S563">
        <f>SUM(Q554:Q563)</f>
        <v>783.89751213200213</v>
      </c>
    </row>
    <row r="564" spans="1:19">
      <c r="A564">
        <v>11</v>
      </c>
      <c r="B564">
        <f t="shared" si="141"/>
        <v>1.0682</v>
      </c>
      <c r="C564">
        <f>+C531*($B$110)^-10</f>
        <v>13.760250880608449</v>
      </c>
      <c r="D564">
        <f t="shared" ref="D564:J564" si="149">+D531*($B$110)^-10</f>
        <v>11.619811525971217</v>
      </c>
      <c r="E564">
        <f t="shared" si="149"/>
        <v>19.859097112526463</v>
      </c>
      <c r="F564">
        <f t="shared" si="149"/>
        <v>0</v>
      </c>
      <c r="G564">
        <f t="shared" si="149"/>
        <v>0</v>
      </c>
      <c r="H564">
        <f t="shared" si="149"/>
        <v>0</v>
      </c>
      <c r="I564">
        <f t="shared" si="149"/>
        <v>11.831359995978623</v>
      </c>
      <c r="J564">
        <f t="shared" si="149"/>
        <v>8.646686994924341</v>
      </c>
      <c r="L564">
        <f>+L531*($B$110)^-10</f>
        <v>0</v>
      </c>
      <c r="M564">
        <f>+M531*($B$110)^-10</f>
        <v>0</v>
      </c>
      <c r="N564">
        <f>+N531*($B$110)^-10</f>
        <v>0</v>
      </c>
      <c r="O564">
        <f>+O531*($B$110)^-10</f>
        <v>0</v>
      </c>
      <c r="Q564">
        <f t="shared" si="139"/>
        <v>65.717206510009092</v>
      </c>
      <c r="R564">
        <v>11</v>
      </c>
    </row>
    <row r="565" spans="1:19">
      <c r="A565">
        <v>12</v>
      </c>
      <c r="B565">
        <f t="shared" si="141"/>
        <v>1.0682</v>
      </c>
      <c r="C565">
        <f>+C532*($B$110)^-11</f>
        <v>13.302305326204269</v>
      </c>
      <c r="D565">
        <f t="shared" ref="D565:J565" si="150">+D532*($B$110)^-11</f>
        <v>11.179790618917494</v>
      </c>
      <c r="E565">
        <f t="shared" si="150"/>
        <v>18.905839012270853</v>
      </c>
      <c r="F565">
        <f t="shared" si="150"/>
        <v>0</v>
      </c>
      <c r="G565">
        <f t="shared" si="150"/>
        <v>0</v>
      </c>
      <c r="H565">
        <f t="shared" si="150"/>
        <v>0</v>
      </c>
      <c r="I565">
        <f t="shared" si="150"/>
        <v>11.256161656132436</v>
      </c>
      <c r="J565">
        <f t="shared" si="150"/>
        <v>8.2792012024436463</v>
      </c>
      <c r="L565">
        <f>+L532*($B$110)^-11</f>
        <v>0</v>
      </c>
      <c r="M565">
        <f>+M532*($B$110)^-11</f>
        <v>0</v>
      </c>
      <c r="N565">
        <f>+N532*($B$110)^-11</f>
        <v>0</v>
      </c>
      <c r="O565">
        <f>+O532*($B$110)^-11</f>
        <v>0</v>
      </c>
      <c r="Q565">
        <f t="shared" si="139"/>
        <v>62.923297815968695</v>
      </c>
      <c r="R565">
        <v>12</v>
      </c>
      <c r="S565" s="50">
        <f>SUM(Q554:Q565)</f>
        <v>912.53801645797989</v>
      </c>
    </row>
    <row r="566" spans="1:19">
      <c r="A566">
        <v>13</v>
      </c>
      <c r="C566">
        <f>+C533*($B$110)^-12</f>
        <v>12.846744917690417</v>
      </c>
      <c r="D566">
        <f t="shared" ref="D566:J566" si="151">+D533*($B$110)^-12</f>
        <v>10.748591055634023</v>
      </c>
      <c r="E566">
        <f t="shared" si="151"/>
        <v>18.017900198172313</v>
      </c>
      <c r="F566">
        <f t="shared" si="151"/>
        <v>0</v>
      </c>
      <c r="G566">
        <f t="shared" si="151"/>
        <v>0</v>
      </c>
      <c r="H566">
        <f t="shared" si="151"/>
        <v>0</v>
      </c>
      <c r="I566">
        <f t="shared" si="151"/>
        <v>10.716105651641858</v>
      </c>
      <c r="J566">
        <f t="shared" si="151"/>
        <v>7.9357356520512257</v>
      </c>
      <c r="L566">
        <f>+L533*($B$110)^-12</f>
        <v>0</v>
      </c>
      <c r="M566">
        <f>+M533*($B$110)^-12</f>
        <v>0</v>
      </c>
      <c r="N566">
        <f>+N533*($B$110)^-12</f>
        <v>0</v>
      </c>
      <c r="O566">
        <f>+O533*($B$110)^-12</f>
        <v>0</v>
      </c>
      <c r="Q566">
        <f t="shared" si="139"/>
        <v>60.265077475189834</v>
      </c>
      <c r="R566">
        <v>13</v>
      </c>
    </row>
    <row r="567" spans="1:19">
      <c r="A567">
        <v>14</v>
      </c>
      <c r="C567">
        <f>+C534*($B$110)^-13</f>
        <v>12.395131804904338</v>
      </c>
      <c r="D567">
        <f t="shared" ref="D567:J567" si="152">+D534*($B$110)^-13</f>
        <v>10.326880072746807</v>
      </c>
      <c r="E567">
        <f t="shared" si="152"/>
        <v>17.143297859594892</v>
      </c>
      <c r="F567">
        <f t="shared" si="152"/>
        <v>0</v>
      </c>
      <c r="G567">
        <f t="shared" si="152"/>
        <v>0</v>
      </c>
      <c r="H567">
        <f t="shared" si="152"/>
        <v>0</v>
      </c>
      <c r="I567">
        <f t="shared" si="152"/>
        <v>10.189838131861764</v>
      </c>
      <c r="J567">
        <f t="shared" si="152"/>
        <v>7.5908256347834397</v>
      </c>
      <c r="L567">
        <f>+L534*($B$110)^-13</f>
        <v>0</v>
      </c>
      <c r="M567">
        <f>+M534*($B$110)^-13</f>
        <v>0</v>
      </c>
      <c r="N567">
        <f>+N534*($B$110)^-13</f>
        <v>0</v>
      </c>
      <c r="O567">
        <f>+O534*($B$110)^-13</f>
        <v>0</v>
      </c>
      <c r="Q567">
        <f t="shared" si="139"/>
        <v>57.645973503891241</v>
      </c>
      <c r="R567">
        <v>14</v>
      </c>
    </row>
    <row r="568" spans="1:19">
      <c r="A568">
        <v>15</v>
      </c>
      <c r="C568">
        <f>+C535*($B$110)^-14</f>
        <v>11.948818942002305</v>
      </c>
      <c r="D568">
        <f t="shared" ref="D568:J568" si="153">+D535*($B$110)^-14</f>
        <v>9.9152037482403124</v>
      </c>
      <c r="E568">
        <f t="shared" si="153"/>
        <v>16.328441917314898</v>
      </c>
      <c r="F568">
        <f t="shared" si="153"/>
        <v>0</v>
      </c>
      <c r="G568">
        <f t="shared" si="153"/>
        <v>0</v>
      </c>
      <c r="H568">
        <f t="shared" si="153"/>
        <v>0</v>
      </c>
      <c r="I568">
        <f t="shared" si="153"/>
        <v>9.6870886650696058</v>
      </c>
      <c r="J568">
        <f t="shared" si="153"/>
        <v>7.2684255346616053</v>
      </c>
      <c r="L568">
        <f>+L535*($B$110)^-14</f>
        <v>0</v>
      </c>
      <c r="M568">
        <f>+M535*($B$110)^-14</f>
        <v>0</v>
      </c>
      <c r="N568">
        <f>+N535*($B$110)^-14</f>
        <v>0</v>
      </c>
      <c r="O568">
        <f>+O535*($B$110)^-14</f>
        <v>0</v>
      </c>
      <c r="Q568">
        <f t="shared" si="139"/>
        <v>55.147978807288723</v>
      </c>
      <c r="R568">
        <v>15</v>
      </c>
    </row>
    <row r="569" spans="1:19">
      <c r="A569">
        <v>16</v>
      </c>
      <c r="C569">
        <f>+C536*($B$110)^-15</f>
        <v>11.448871369894555</v>
      </c>
      <c r="D569">
        <f t="shared" ref="D569:J569" si="154">+D536*($B$110)^-15</f>
        <v>9.4796531830347917</v>
      </c>
      <c r="E569">
        <f t="shared" si="154"/>
        <v>15.708871924851131</v>
      </c>
      <c r="F569">
        <f t="shared" si="154"/>
        <v>0</v>
      </c>
      <c r="G569">
        <f t="shared" si="154"/>
        <v>0</v>
      </c>
      <c r="H569">
        <f t="shared" si="154"/>
        <v>0</v>
      </c>
      <c r="I569">
        <f t="shared" si="154"/>
        <v>9.3372487373974931</v>
      </c>
      <c r="J569">
        <f t="shared" si="154"/>
        <v>6.9967530553890827</v>
      </c>
      <c r="L569">
        <f>+L536*($B$110)^-15</f>
        <v>0</v>
      </c>
      <c r="M569">
        <f>+M536*($B$110)^-15</f>
        <v>0</v>
      </c>
      <c r="N569">
        <f>+N536*($B$110)^-15</f>
        <v>0</v>
      </c>
      <c r="O569">
        <f>+O536*($B$110)^-15</f>
        <v>0</v>
      </c>
      <c r="Q569">
        <f t="shared" si="139"/>
        <v>52.971398270567057</v>
      </c>
      <c r="R569">
        <v>16</v>
      </c>
    </row>
    <row r="570" spans="1:19">
      <c r="A570">
        <v>17</v>
      </c>
      <c r="C570">
        <f>+C537*($B$110)^-16</f>
        <v>10.957023389541728</v>
      </c>
      <c r="D570">
        <f t="shared" ref="D570:J570" si="155">+D537*($B$110)^-16</f>
        <v>9.0593015892916586</v>
      </c>
      <c r="E570">
        <f t="shared" si="155"/>
        <v>15.083002726706448</v>
      </c>
      <c r="F570">
        <f t="shared" si="155"/>
        <v>0</v>
      </c>
      <c r="G570">
        <f t="shared" si="155"/>
        <v>0</v>
      </c>
      <c r="H570">
        <f t="shared" si="155"/>
        <v>0</v>
      </c>
      <c r="I570">
        <f t="shared" si="155"/>
        <v>8.9849722846030176</v>
      </c>
      <c r="J570">
        <f t="shared" si="155"/>
        <v>6.7301427172294517</v>
      </c>
      <c r="L570">
        <f>+L537*($B$110)^-16</f>
        <v>0</v>
      </c>
      <c r="M570">
        <f>+M537*($B$110)^-16</f>
        <v>0</v>
      </c>
      <c r="N570">
        <f>+N537*($B$110)^-16</f>
        <v>0</v>
      </c>
      <c r="O570">
        <f>+O537*($B$110)^-16</f>
        <v>0</v>
      </c>
      <c r="Q570">
        <f t="shared" si="139"/>
        <v>50.814442707372308</v>
      </c>
      <c r="R570">
        <v>17</v>
      </c>
    </row>
    <row r="571" spans="1:19">
      <c r="A571">
        <v>18</v>
      </c>
      <c r="C571">
        <f>+C538*($B$110)^-17</f>
        <v>10.487895164384589</v>
      </c>
      <c r="D571">
        <f t="shared" ref="D571:J571" si="156">+D538*($B$110)^-17</f>
        <v>8.6539836128024437</v>
      </c>
      <c r="E571">
        <f t="shared" si="156"/>
        <v>14.490667991277371</v>
      </c>
      <c r="F571">
        <f t="shared" si="156"/>
        <v>0</v>
      </c>
      <c r="G571">
        <f t="shared" si="156"/>
        <v>0</v>
      </c>
      <c r="H571">
        <f t="shared" si="156"/>
        <v>0</v>
      </c>
      <c r="I571">
        <f t="shared" si="156"/>
        <v>8.6396173158958138</v>
      </c>
      <c r="J571">
        <f t="shared" si="156"/>
        <v>6.4690555401350043</v>
      </c>
      <c r="L571">
        <f>+L538*($B$110)^-17</f>
        <v>0</v>
      </c>
      <c r="M571">
        <f>+M538*($B$110)^-17</f>
        <v>0</v>
      </c>
      <c r="N571">
        <f>+N538*($B$110)^-17</f>
        <v>0</v>
      </c>
      <c r="O571">
        <f>+O538*($B$110)^-17</f>
        <v>0</v>
      </c>
      <c r="Q571">
        <f t="shared" si="139"/>
        <v>48.741219624495216</v>
      </c>
      <c r="R571">
        <v>18</v>
      </c>
      <c r="S571" s="42">
        <f>SUM(Q554:Q571)</f>
        <v>1238.1241068467843</v>
      </c>
    </row>
    <row r="572" spans="1:19">
      <c r="A572">
        <v>19</v>
      </c>
      <c r="C572">
        <f>+C539*($B$110)^-18</f>
        <v>10.027843351155951</v>
      </c>
      <c r="D572">
        <f t="shared" ref="D572:J572" si="157">+D539*($B$110)^-18</f>
        <v>8.2634930584707842</v>
      </c>
      <c r="E572">
        <f t="shared" si="157"/>
        <v>13.912486848407031</v>
      </c>
      <c r="F572">
        <f t="shared" si="157"/>
        <v>0</v>
      </c>
      <c r="G572">
        <f t="shared" si="157"/>
        <v>0</v>
      </c>
      <c r="H572">
        <f t="shared" si="157"/>
        <v>0</v>
      </c>
      <c r="I572">
        <f t="shared" si="157"/>
        <v>8.3017359930977346</v>
      </c>
      <c r="J572">
        <f t="shared" si="157"/>
        <v>6.2138730410695411</v>
      </c>
      <c r="L572">
        <f>+L539*($B$110)^-18</f>
        <v>0</v>
      </c>
      <c r="M572">
        <f>+M539*($B$110)^-18</f>
        <v>0</v>
      </c>
      <c r="N572">
        <f>+N539*($B$110)^-18</f>
        <v>0</v>
      </c>
      <c r="O572">
        <f>+O539*($B$110)^-18</f>
        <v>0</v>
      </c>
      <c r="Q572">
        <f t="shared" si="139"/>
        <v>46.719432292201041</v>
      </c>
      <c r="R572">
        <v>19</v>
      </c>
      <c r="S572">
        <f>SUM(Q554:Q572)</f>
        <v>1284.8435391389853</v>
      </c>
    </row>
    <row r="573" spans="1:19">
      <c r="A573">
        <f>+A572+1</f>
        <v>20</v>
      </c>
      <c r="C573">
        <f t="shared" ref="C573:O583" si="158">+C540*($B$110)^-(+$A573-1)</f>
        <v>9.5837846607352919</v>
      </c>
      <c r="D573">
        <f t="shared" si="158"/>
        <v>7.8941837532695782</v>
      </c>
      <c r="E573">
        <f t="shared" si="158"/>
        <v>13.3490665254081</v>
      </c>
      <c r="F573">
        <f t="shared" si="158"/>
        <v>0</v>
      </c>
      <c r="G573">
        <f t="shared" si="158"/>
        <v>0</v>
      </c>
      <c r="H573">
        <f t="shared" si="158"/>
        <v>0</v>
      </c>
      <c r="I573">
        <f t="shared" si="158"/>
        <v>7.9717817578097403</v>
      </c>
      <c r="J573">
        <f t="shared" si="158"/>
        <v>5.9649055066150778</v>
      </c>
      <c r="L573">
        <f t="shared" si="158"/>
        <v>0</v>
      </c>
      <c r="M573">
        <f t="shared" si="158"/>
        <v>0</v>
      </c>
      <c r="N573">
        <f t="shared" si="158"/>
        <v>0</v>
      </c>
      <c r="O573">
        <f t="shared" si="158"/>
        <v>0</v>
      </c>
      <c r="Q573">
        <f t="shared" si="139"/>
        <v>44.76372220383778</v>
      </c>
      <c r="R573">
        <f>+R572+1</f>
        <v>20</v>
      </c>
      <c r="S573">
        <f>SUM(Q554:Q573)</f>
        <v>1329.607261342823</v>
      </c>
    </row>
    <row r="574" spans="1:19">
      <c r="A574">
        <f t="shared" ref="A574:A583" si="159">+A573+1</f>
        <v>21</v>
      </c>
      <c r="C574">
        <f t="shared" si="158"/>
        <v>8.9719010117349676</v>
      </c>
      <c r="D574">
        <f t="shared" si="158"/>
        <v>7.3901738937180097</v>
      </c>
      <c r="E574">
        <f t="shared" si="158"/>
        <v>12.496785738071615</v>
      </c>
      <c r="F574">
        <f t="shared" si="158"/>
        <v>0</v>
      </c>
      <c r="G574">
        <f t="shared" si="158"/>
        <v>0</v>
      </c>
      <c r="H574">
        <f t="shared" si="158"/>
        <v>0</v>
      </c>
      <c r="I574">
        <f t="shared" si="158"/>
        <v>7.4628175976500097</v>
      </c>
      <c r="J574">
        <f t="shared" si="158"/>
        <v>5.5840718092258737</v>
      </c>
      <c r="L574">
        <f t="shared" si="158"/>
        <v>0</v>
      </c>
      <c r="M574">
        <f t="shared" si="158"/>
        <v>0</v>
      </c>
      <c r="N574">
        <f t="shared" si="158"/>
        <v>0</v>
      </c>
      <c r="O574">
        <f t="shared" si="158"/>
        <v>0</v>
      </c>
      <c r="Q574">
        <f t="shared" si="139"/>
        <v>41.905750050400478</v>
      </c>
      <c r="R574">
        <f t="shared" ref="R574:R583" si="160">+R573+1</f>
        <v>21</v>
      </c>
    </row>
    <row r="575" spans="1:19">
      <c r="A575">
        <f t="shared" si="159"/>
        <v>22</v>
      </c>
      <c r="C575">
        <f t="shared" si="158"/>
        <v>8.3990835159473551</v>
      </c>
      <c r="D575">
        <f t="shared" si="158"/>
        <v>6.9183429074312004</v>
      </c>
      <c r="E575">
        <f t="shared" si="158"/>
        <v>11.698919432757549</v>
      </c>
      <c r="F575">
        <f t="shared" si="158"/>
        <v>0</v>
      </c>
      <c r="G575">
        <f t="shared" si="158"/>
        <v>0</v>
      </c>
      <c r="H575">
        <f t="shared" si="158"/>
        <v>0</v>
      </c>
      <c r="I575">
        <f t="shared" si="158"/>
        <v>6.9863486216532564</v>
      </c>
      <c r="J575">
        <f t="shared" si="158"/>
        <v>5.2275527141227043</v>
      </c>
      <c r="L575">
        <f t="shared" si="158"/>
        <v>0</v>
      </c>
      <c r="M575">
        <f t="shared" si="158"/>
        <v>0</v>
      </c>
      <c r="N575">
        <f t="shared" si="158"/>
        <v>0</v>
      </c>
      <c r="O575">
        <f t="shared" si="158"/>
        <v>0</v>
      </c>
      <c r="Q575">
        <f t="shared" si="139"/>
        <v>39.230247191912063</v>
      </c>
      <c r="R575">
        <f t="shared" si="160"/>
        <v>22</v>
      </c>
    </row>
    <row r="576" spans="1:19">
      <c r="A576">
        <f t="shared" si="159"/>
        <v>23</v>
      </c>
      <c r="C576">
        <f t="shared" si="158"/>
        <v>7.8628379666236246</v>
      </c>
      <c r="D576">
        <f t="shared" si="158"/>
        <v>6.4766363110196599</v>
      </c>
      <c r="E576">
        <f t="shared" si="158"/>
        <v>10.951993477586173</v>
      </c>
      <c r="F576">
        <f t="shared" si="158"/>
        <v>0</v>
      </c>
      <c r="G576">
        <f t="shared" si="158"/>
        <v>0</v>
      </c>
      <c r="H576">
        <f t="shared" si="158"/>
        <v>0</v>
      </c>
      <c r="I576">
        <f t="shared" si="158"/>
        <v>6.5403001513323877</v>
      </c>
      <c r="J576">
        <f t="shared" si="158"/>
        <v>4.8937958379729487</v>
      </c>
      <c r="L576">
        <f t="shared" si="158"/>
        <v>0</v>
      </c>
      <c r="M576">
        <f t="shared" si="158"/>
        <v>0</v>
      </c>
      <c r="N576">
        <f t="shared" si="158"/>
        <v>0</v>
      </c>
      <c r="O576">
        <f t="shared" si="158"/>
        <v>0</v>
      </c>
      <c r="Q576">
        <f t="shared" si="139"/>
        <v>36.725563744534796</v>
      </c>
      <c r="R576">
        <f t="shared" si="160"/>
        <v>23</v>
      </c>
    </row>
    <row r="577" spans="1:19">
      <c r="A577">
        <f t="shared" si="159"/>
        <v>24</v>
      </c>
      <c r="C577">
        <f t="shared" si="158"/>
        <v>7.3608294014450708</v>
      </c>
      <c r="D577">
        <f t="shared" si="158"/>
        <v>6.0631307910687697</v>
      </c>
      <c r="E577">
        <f t="shared" si="158"/>
        <v>10.252755549135154</v>
      </c>
      <c r="F577">
        <f t="shared" si="158"/>
        <v>0</v>
      </c>
      <c r="G577">
        <f t="shared" si="158"/>
        <v>0</v>
      </c>
      <c r="H577">
        <f t="shared" si="158"/>
        <v>0</v>
      </c>
      <c r="I577">
        <f t="shared" si="158"/>
        <v>6.1227299675457658</v>
      </c>
      <c r="J577">
        <f t="shared" si="158"/>
        <v>4.5813479104783266</v>
      </c>
      <c r="L577">
        <f t="shared" si="158"/>
        <v>0</v>
      </c>
      <c r="M577">
        <f t="shared" si="158"/>
        <v>0</v>
      </c>
      <c r="N577">
        <f t="shared" si="158"/>
        <v>0</v>
      </c>
      <c r="O577">
        <f t="shared" si="158"/>
        <v>0</v>
      </c>
      <c r="Q577">
        <f t="shared" si="139"/>
        <v>34.380793619673085</v>
      </c>
      <c r="R577">
        <f t="shared" si="160"/>
        <v>24</v>
      </c>
    </row>
    <row r="578" spans="1:19">
      <c r="A578">
        <f t="shared" si="159"/>
        <v>25</v>
      </c>
      <c r="C578">
        <f t="shared" si="158"/>
        <v>6.8908719354475467</v>
      </c>
      <c r="D578">
        <f t="shared" si="158"/>
        <v>5.6760258294970685</v>
      </c>
      <c r="E578">
        <f t="shared" si="158"/>
        <v>9.5981609709185101</v>
      </c>
      <c r="F578">
        <f t="shared" si="158"/>
        <v>0</v>
      </c>
      <c r="G578">
        <f t="shared" si="158"/>
        <v>0</v>
      </c>
      <c r="H578">
        <f t="shared" si="158"/>
        <v>0</v>
      </c>
      <c r="I578">
        <f t="shared" si="158"/>
        <v>5.7318198535346987</v>
      </c>
      <c r="J578">
        <f t="shared" si="158"/>
        <v>4.2888484464316852</v>
      </c>
      <c r="L578">
        <f t="shared" si="158"/>
        <v>0</v>
      </c>
      <c r="M578">
        <f t="shared" si="158"/>
        <v>0</v>
      </c>
      <c r="N578">
        <f t="shared" si="158"/>
        <v>0</v>
      </c>
      <c r="O578">
        <f t="shared" si="158"/>
        <v>0</v>
      </c>
      <c r="Q578">
        <f t="shared" si="139"/>
        <v>32.185727035829508</v>
      </c>
      <c r="R578">
        <f t="shared" si="160"/>
        <v>25</v>
      </c>
      <c r="S578" s="42">
        <f>SUM(Q554:Q578)</f>
        <v>1514.035342985173</v>
      </c>
    </row>
    <row r="579" spans="1:19">
      <c r="A579">
        <f t="shared" si="159"/>
        <v>26</v>
      </c>
      <c r="C579">
        <f t="shared" si="158"/>
        <v>6.450919243070163</v>
      </c>
      <c r="D579">
        <f t="shared" si="158"/>
        <v>5.3136358635995782</v>
      </c>
      <c r="E579">
        <f t="shared" si="158"/>
        <v>8.9853594560180792</v>
      </c>
      <c r="F579">
        <f t="shared" si="158"/>
        <v>0</v>
      </c>
      <c r="G579">
        <f t="shared" si="158"/>
        <v>0</v>
      </c>
      <c r="H579">
        <f t="shared" si="158"/>
        <v>0</v>
      </c>
      <c r="I579">
        <f t="shared" si="158"/>
        <v>5.3658676779017966</v>
      </c>
      <c r="J579">
        <f t="shared" si="158"/>
        <v>4.0150238217858885</v>
      </c>
      <c r="L579">
        <f t="shared" si="158"/>
        <v>0</v>
      </c>
      <c r="M579">
        <f t="shared" si="158"/>
        <v>0</v>
      </c>
      <c r="N579">
        <f t="shared" si="158"/>
        <v>0</v>
      </c>
      <c r="O579">
        <f t="shared" si="158"/>
        <v>0</v>
      </c>
      <c r="Q579">
        <f t="shared" si="139"/>
        <v>30.130806062375505</v>
      </c>
      <c r="R579">
        <f t="shared" si="160"/>
        <v>26</v>
      </c>
    </row>
    <row r="580" spans="1:19">
      <c r="A580">
        <f t="shared" si="159"/>
        <v>27</v>
      </c>
      <c r="C580">
        <f t="shared" si="158"/>
        <v>6.0390556478844424</v>
      </c>
      <c r="D580">
        <f t="shared" si="158"/>
        <v>4.9743829466388103</v>
      </c>
      <c r="E580">
        <f t="shared" si="158"/>
        <v>8.4116826961412432</v>
      </c>
      <c r="F580">
        <f t="shared" si="158"/>
        <v>0</v>
      </c>
      <c r="G580">
        <f t="shared" si="158"/>
        <v>0</v>
      </c>
      <c r="H580">
        <f t="shared" si="158"/>
        <v>0</v>
      </c>
      <c r="I580">
        <f t="shared" si="158"/>
        <v>5.0232799830572885</v>
      </c>
      <c r="J580">
        <f t="shared" si="158"/>
        <v>3.7586817279403553</v>
      </c>
      <c r="L580">
        <f t="shared" si="158"/>
        <v>0</v>
      </c>
      <c r="M580">
        <f t="shared" si="158"/>
        <v>0</v>
      </c>
      <c r="N580">
        <f t="shared" si="158"/>
        <v>0</v>
      </c>
      <c r="O580">
        <f t="shared" si="158"/>
        <v>0</v>
      </c>
      <c r="Q580">
        <f t="shared" si="139"/>
        <v>28.207083001662141</v>
      </c>
      <c r="R580">
        <f t="shared" si="160"/>
        <v>27</v>
      </c>
    </row>
    <row r="581" spans="1:19">
      <c r="A581">
        <f t="shared" si="159"/>
        <v>28</v>
      </c>
      <c r="C581">
        <f t="shared" si="158"/>
        <v>5.6534877812061817</v>
      </c>
      <c r="D581">
        <f t="shared" si="158"/>
        <v>4.6567898770256608</v>
      </c>
      <c r="E581">
        <f t="shared" si="158"/>
        <v>7.8746327430642626</v>
      </c>
      <c r="F581">
        <f t="shared" si="158"/>
        <v>0</v>
      </c>
      <c r="G581">
        <f t="shared" si="158"/>
        <v>0</v>
      </c>
      <c r="H581">
        <f t="shared" si="158"/>
        <v>0</v>
      </c>
      <c r="I581">
        <f t="shared" si="158"/>
        <v>4.7025650468613458</v>
      </c>
      <c r="J581">
        <f t="shared" si="158"/>
        <v>3.518705980097693</v>
      </c>
      <c r="L581">
        <f t="shared" si="158"/>
        <v>0</v>
      </c>
      <c r="M581">
        <f t="shared" si="158"/>
        <v>0</v>
      </c>
      <c r="N581">
        <f t="shared" si="158"/>
        <v>0</v>
      </c>
      <c r="O581">
        <f t="shared" si="158"/>
        <v>0</v>
      </c>
      <c r="Q581">
        <f t="shared" si="139"/>
        <v>26.406181428255145</v>
      </c>
      <c r="R581">
        <f t="shared" si="160"/>
        <v>28</v>
      </c>
    </row>
    <row r="582" spans="1:19">
      <c r="A582">
        <f t="shared" si="159"/>
        <v>29</v>
      </c>
      <c r="C582">
        <f t="shared" si="158"/>
        <v>5.2925367732692203</v>
      </c>
      <c r="D582">
        <f t="shared" si="158"/>
        <v>4.359473766172683</v>
      </c>
      <c r="E582">
        <f t="shared" si="158"/>
        <v>7.3718711318706811</v>
      </c>
      <c r="F582">
        <f t="shared" si="158"/>
        <v>0</v>
      </c>
      <c r="G582">
        <f t="shared" si="158"/>
        <v>0</v>
      </c>
      <c r="H582">
        <f t="shared" si="158"/>
        <v>0</v>
      </c>
      <c r="I582">
        <f t="shared" si="158"/>
        <v>4.402326387250838</v>
      </c>
      <c r="J582">
        <f t="shared" si="158"/>
        <v>3.2940516570845277</v>
      </c>
      <c r="L582">
        <f t="shared" si="158"/>
        <v>0</v>
      </c>
      <c r="M582">
        <f t="shared" si="158"/>
        <v>0</v>
      </c>
      <c r="N582">
        <f t="shared" si="158"/>
        <v>0</v>
      </c>
      <c r="O582">
        <f t="shared" si="158"/>
        <v>0</v>
      </c>
      <c r="Q582">
        <f t="shared" si="139"/>
        <v>24.720259715647948</v>
      </c>
      <c r="R582">
        <f t="shared" si="160"/>
        <v>29</v>
      </c>
    </row>
    <row r="583" spans="1:19">
      <c r="A583">
        <f t="shared" si="159"/>
        <v>30</v>
      </c>
      <c r="C583">
        <f t="shared" si="158"/>
        <v>4.9546309429593887</v>
      </c>
      <c r="D583">
        <f t="shared" si="158"/>
        <v>4.0811400170124346</v>
      </c>
      <c r="E583">
        <f t="shared" si="158"/>
        <v>6.9012086986244894</v>
      </c>
      <c r="F583">
        <f t="shared" si="158"/>
        <v>0</v>
      </c>
      <c r="G583">
        <f t="shared" si="158"/>
        <v>0</v>
      </c>
      <c r="H583">
        <f t="shared" si="158"/>
        <v>0</v>
      </c>
      <c r="I583">
        <f t="shared" si="158"/>
        <v>4.1212566815679059</v>
      </c>
      <c r="J583">
        <f t="shared" si="158"/>
        <v>3.0837405514740004</v>
      </c>
      <c r="L583">
        <f t="shared" si="158"/>
        <v>0</v>
      </c>
      <c r="M583">
        <f t="shared" si="158"/>
        <v>0</v>
      </c>
      <c r="N583">
        <f t="shared" si="158"/>
        <v>0</v>
      </c>
      <c r="O583">
        <f t="shared" si="158"/>
        <v>0</v>
      </c>
      <c r="Q583">
        <f t="shared" si="139"/>
        <v>23.141976891638222</v>
      </c>
      <c r="R583">
        <f t="shared" si="160"/>
        <v>30</v>
      </c>
      <c r="S583" s="42">
        <f>SUM(Q554:Q583)</f>
        <v>1646.641650084752</v>
      </c>
    </row>
    <row r="600" spans="1:20" ht="12.75" customHeight="1">
      <c r="B600" s="100" t="s">
        <v>52</v>
      </c>
      <c r="C600" s="100"/>
      <c r="D600" s="100"/>
      <c r="E600" s="100"/>
      <c r="F600" s="100"/>
      <c r="G600" s="100" t="str">
        <f>+'[1]Product Input'!A12</f>
        <v>pStat Cool</v>
      </c>
      <c r="H600" s="100"/>
      <c r="I600" s="100"/>
      <c r="J600" s="42">
        <f>+O622</f>
        <v>238.87978489520728</v>
      </c>
    </row>
    <row r="601" spans="1:20">
      <c r="B601" s="41"/>
      <c r="C601" s="41"/>
      <c r="D601" s="41"/>
      <c r="E601" s="41"/>
      <c r="F601" s="41"/>
      <c r="G601" s="41"/>
      <c r="H601" s="41"/>
      <c r="I601" s="41"/>
    </row>
    <row r="602" spans="1:20" ht="26.25" thickBot="1">
      <c r="B602" s="41" t="s">
        <v>30</v>
      </c>
      <c r="C602" s="41"/>
      <c r="D602" s="41"/>
      <c r="E602" s="41"/>
      <c r="F602" s="41"/>
      <c r="G602" s="41"/>
      <c r="H602" s="41"/>
      <c r="I602" s="41"/>
    </row>
    <row r="603" spans="1:20" ht="26.25" thickBot="1">
      <c r="B603" s="43">
        <v>1.04</v>
      </c>
      <c r="C603" s="101" t="s">
        <v>31</v>
      </c>
      <c r="D603" s="101"/>
      <c r="E603" s="101"/>
      <c r="F603" s="101" t="s">
        <v>32</v>
      </c>
      <c r="G603" s="101"/>
      <c r="H603" s="101"/>
      <c r="I603" s="101" t="s">
        <v>33</v>
      </c>
      <c r="J603" s="101"/>
      <c r="L603" s="44" t="s">
        <v>34</v>
      </c>
      <c r="M603" s="44" t="s">
        <v>35</v>
      </c>
      <c r="O603" s="37" t="s">
        <v>36</v>
      </c>
      <c r="P603" s="42" t="s">
        <v>37</v>
      </c>
    </row>
    <row r="604" spans="1:20">
      <c r="C604" t="s">
        <v>38</v>
      </c>
      <c r="D604" t="s">
        <v>39</v>
      </c>
      <c r="E604" t="s">
        <v>40</v>
      </c>
      <c r="F604" t="s">
        <v>41</v>
      </c>
      <c r="G604" t="s">
        <v>39</v>
      </c>
      <c r="H604" t="s">
        <v>40</v>
      </c>
      <c r="I604" t="s">
        <v>39</v>
      </c>
      <c r="J604" t="s">
        <v>40</v>
      </c>
      <c r="L604" s="44" t="s">
        <v>42</v>
      </c>
      <c r="M604" s="44" t="s">
        <v>43</v>
      </c>
    </row>
    <row r="605" spans="1:20">
      <c r="A605">
        <v>1</v>
      </c>
      <c r="C605">
        <f>+'[1]Product Input'!B12</f>
        <v>0</v>
      </c>
      <c r="D605">
        <f>+'[1]Product Input'!C12</f>
        <v>0</v>
      </c>
      <c r="E605">
        <f>+'[1]Product Input'!D12</f>
        <v>0</v>
      </c>
      <c r="F605">
        <f>+'[1]Product Input'!E12</f>
        <v>28.4</v>
      </c>
      <c r="G605">
        <f>+'[1]Product Input'!F12</f>
        <v>42.5</v>
      </c>
      <c r="H605">
        <f>+'[1]Product Input'!G12</f>
        <v>88.2</v>
      </c>
      <c r="I605">
        <f>+'[1]Product Input'!H12</f>
        <v>0</v>
      </c>
      <c r="J605">
        <f>+'[1]Product Input'!I12</f>
        <v>0</v>
      </c>
      <c r="L605">
        <f>+'[1]Product Input'!K12</f>
        <v>0.16300000000000001</v>
      </c>
      <c r="M605">
        <f>+'[1]Product Input'!L12</f>
        <v>0</v>
      </c>
      <c r="O605">
        <f>+S704</f>
        <v>0</v>
      </c>
      <c r="P605">
        <v>1</v>
      </c>
      <c r="Q605" s="45"/>
      <c r="R605" s="45"/>
      <c r="S605" s="45"/>
      <c r="T605" s="45"/>
    </row>
    <row r="606" spans="1:20">
      <c r="A606">
        <v>2</v>
      </c>
      <c r="C606">
        <f t="shared" ref="C606:M622" si="161">+C$605</f>
        <v>0</v>
      </c>
      <c r="D606">
        <f t="shared" si="161"/>
        <v>0</v>
      </c>
      <c r="E606">
        <f t="shared" si="161"/>
        <v>0</v>
      </c>
      <c r="F606">
        <f t="shared" si="161"/>
        <v>28.4</v>
      </c>
      <c r="G606">
        <f t="shared" si="161"/>
        <v>42.5</v>
      </c>
      <c r="H606">
        <f t="shared" si="161"/>
        <v>88.2</v>
      </c>
      <c r="I606">
        <f t="shared" si="161"/>
        <v>0</v>
      </c>
      <c r="J606">
        <f t="shared" si="161"/>
        <v>0</v>
      </c>
      <c r="L606">
        <f t="shared" si="161"/>
        <v>0.16300000000000001</v>
      </c>
      <c r="M606">
        <f t="shared" si="161"/>
        <v>0</v>
      </c>
      <c r="O606">
        <f t="shared" ref="O606:O634" si="162">+S705</f>
        <v>0</v>
      </c>
      <c r="P606">
        <v>2</v>
      </c>
      <c r="Q606" s="45"/>
      <c r="R606" s="46"/>
      <c r="S606" s="46"/>
      <c r="T606" s="46"/>
    </row>
    <row r="607" spans="1:20">
      <c r="A607">
        <v>3</v>
      </c>
      <c r="C607">
        <f t="shared" si="161"/>
        <v>0</v>
      </c>
      <c r="D607">
        <f t="shared" si="161"/>
        <v>0</v>
      </c>
      <c r="E607">
        <f t="shared" si="161"/>
        <v>0</v>
      </c>
      <c r="F607">
        <f t="shared" si="161"/>
        <v>28.4</v>
      </c>
      <c r="G607">
        <f t="shared" si="161"/>
        <v>42.5</v>
      </c>
      <c r="H607">
        <f t="shared" si="161"/>
        <v>88.2</v>
      </c>
      <c r="I607">
        <f t="shared" si="161"/>
        <v>0</v>
      </c>
      <c r="J607">
        <f t="shared" si="161"/>
        <v>0</v>
      </c>
      <c r="L607">
        <f t="shared" si="161"/>
        <v>0.16300000000000001</v>
      </c>
      <c r="M607">
        <f t="shared" si="161"/>
        <v>0</v>
      </c>
      <c r="O607">
        <f t="shared" si="162"/>
        <v>0</v>
      </c>
      <c r="P607">
        <v>3</v>
      </c>
      <c r="Q607" s="45"/>
      <c r="R607" s="45"/>
      <c r="S607" s="45"/>
      <c r="T607" s="45"/>
    </row>
    <row r="608" spans="1:20">
      <c r="A608">
        <v>4</v>
      </c>
      <c r="C608">
        <f t="shared" si="161"/>
        <v>0</v>
      </c>
      <c r="D608">
        <f t="shared" si="161"/>
        <v>0</v>
      </c>
      <c r="E608">
        <f t="shared" si="161"/>
        <v>0</v>
      </c>
      <c r="F608">
        <f t="shared" si="161"/>
        <v>28.4</v>
      </c>
      <c r="G608">
        <f t="shared" si="161"/>
        <v>42.5</v>
      </c>
      <c r="H608">
        <f t="shared" si="161"/>
        <v>88.2</v>
      </c>
      <c r="I608">
        <f t="shared" si="161"/>
        <v>0</v>
      </c>
      <c r="J608">
        <f t="shared" si="161"/>
        <v>0</v>
      </c>
      <c r="L608">
        <f t="shared" si="161"/>
        <v>0.16300000000000001</v>
      </c>
      <c r="M608">
        <f t="shared" si="161"/>
        <v>0</v>
      </c>
      <c r="O608">
        <f t="shared" si="162"/>
        <v>63.539432358220523</v>
      </c>
      <c r="P608">
        <v>4</v>
      </c>
      <c r="Q608" s="45"/>
      <c r="R608" s="45"/>
      <c r="S608" s="45"/>
      <c r="T608" s="45"/>
    </row>
    <row r="609" spans="1:20">
      <c r="A609">
        <v>5</v>
      </c>
      <c r="C609">
        <f t="shared" si="161"/>
        <v>0</v>
      </c>
      <c r="D609">
        <f t="shared" si="161"/>
        <v>0</v>
      </c>
      <c r="E609">
        <f t="shared" si="161"/>
        <v>0</v>
      </c>
      <c r="F609">
        <f t="shared" si="161"/>
        <v>28.4</v>
      </c>
      <c r="G609">
        <f t="shared" si="161"/>
        <v>42.5</v>
      </c>
      <c r="H609">
        <f t="shared" si="161"/>
        <v>88.2</v>
      </c>
      <c r="I609">
        <f t="shared" si="161"/>
        <v>0</v>
      </c>
      <c r="J609">
        <f t="shared" si="161"/>
        <v>0</v>
      </c>
      <c r="L609">
        <f t="shared" si="161"/>
        <v>0.16300000000000001</v>
      </c>
      <c r="M609">
        <f t="shared" si="161"/>
        <v>0</v>
      </c>
      <c r="O609">
        <f t="shared" si="162"/>
        <v>0</v>
      </c>
      <c r="P609">
        <v>5</v>
      </c>
      <c r="Q609" s="45"/>
      <c r="R609" s="45"/>
      <c r="S609" s="45"/>
      <c r="T609" s="45"/>
    </row>
    <row r="610" spans="1:20">
      <c r="A610">
        <v>6</v>
      </c>
      <c r="C610">
        <f t="shared" si="161"/>
        <v>0</v>
      </c>
      <c r="D610">
        <f t="shared" si="161"/>
        <v>0</v>
      </c>
      <c r="E610">
        <f t="shared" si="161"/>
        <v>0</v>
      </c>
      <c r="F610">
        <f t="shared" si="161"/>
        <v>28.4</v>
      </c>
      <c r="G610">
        <f t="shared" si="161"/>
        <v>42.5</v>
      </c>
      <c r="H610">
        <f t="shared" si="161"/>
        <v>88.2</v>
      </c>
      <c r="I610">
        <f t="shared" si="161"/>
        <v>0</v>
      </c>
      <c r="J610">
        <f t="shared" si="161"/>
        <v>0</v>
      </c>
      <c r="L610">
        <f t="shared" si="161"/>
        <v>0.16300000000000001</v>
      </c>
      <c r="M610">
        <f t="shared" si="161"/>
        <v>0</v>
      </c>
      <c r="O610">
        <f t="shared" si="162"/>
        <v>101.64665148785231</v>
      </c>
      <c r="P610">
        <v>6</v>
      </c>
    </row>
    <row r="611" spans="1:20">
      <c r="A611">
        <v>7</v>
      </c>
      <c r="C611">
        <f t="shared" si="161"/>
        <v>0</v>
      </c>
      <c r="D611">
        <f t="shared" si="161"/>
        <v>0</v>
      </c>
      <c r="E611">
        <f t="shared" si="161"/>
        <v>0</v>
      </c>
      <c r="F611">
        <f t="shared" si="161"/>
        <v>28.4</v>
      </c>
      <c r="G611">
        <f t="shared" si="161"/>
        <v>42.5</v>
      </c>
      <c r="H611">
        <f t="shared" si="161"/>
        <v>88.2</v>
      </c>
      <c r="I611">
        <f t="shared" si="161"/>
        <v>0</v>
      </c>
      <c r="J611">
        <f t="shared" si="161"/>
        <v>0</v>
      </c>
      <c r="L611">
        <f t="shared" si="161"/>
        <v>0.16300000000000001</v>
      </c>
      <c r="M611">
        <f t="shared" si="161"/>
        <v>0</v>
      </c>
      <c r="O611">
        <f t="shared" si="162"/>
        <v>0</v>
      </c>
      <c r="P611">
        <v>7</v>
      </c>
    </row>
    <row r="612" spans="1:20">
      <c r="A612">
        <v>8</v>
      </c>
      <c r="C612">
        <f t="shared" si="161"/>
        <v>0</v>
      </c>
      <c r="D612">
        <f t="shared" si="161"/>
        <v>0</v>
      </c>
      <c r="E612">
        <f t="shared" si="161"/>
        <v>0</v>
      </c>
      <c r="F612">
        <f t="shared" si="161"/>
        <v>28.4</v>
      </c>
      <c r="G612">
        <f t="shared" si="161"/>
        <v>42.5</v>
      </c>
      <c r="H612">
        <f t="shared" si="161"/>
        <v>88.2</v>
      </c>
      <c r="I612">
        <f t="shared" si="161"/>
        <v>0</v>
      </c>
      <c r="J612">
        <f t="shared" si="161"/>
        <v>0</v>
      </c>
      <c r="L612">
        <f t="shared" si="161"/>
        <v>0.16300000000000001</v>
      </c>
      <c r="M612">
        <f t="shared" si="161"/>
        <v>0</v>
      </c>
      <c r="O612">
        <f t="shared" si="162"/>
        <v>135.03745491434188</v>
      </c>
      <c r="P612">
        <v>8</v>
      </c>
    </row>
    <row r="613" spans="1:20">
      <c r="A613">
        <v>9</v>
      </c>
      <c r="C613">
        <f t="shared" si="161"/>
        <v>0</v>
      </c>
      <c r="D613">
        <f t="shared" si="161"/>
        <v>0</v>
      </c>
      <c r="E613">
        <f t="shared" si="161"/>
        <v>0</v>
      </c>
      <c r="F613">
        <f t="shared" si="161"/>
        <v>28.4</v>
      </c>
      <c r="G613">
        <f t="shared" si="161"/>
        <v>42.5</v>
      </c>
      <c r="H613">
        <f t="shared" si="161"/>
        <v>88.2</v>
      </c>
      <c r="I613">
        <f t="shared" si="161"/>
        <v>0</v>
      </c>
      <c r="J613">
        <f t="shared" si="161"/>
        <v>0</v>
      </c>
      <c r="L613">
        <f t="shared" si="161"/>
        <v>0.16300000000000001</v>
      </c>
      <c r="M613">
        <f t="shared" si="161"/>
        <v>0</v>
      </c>
      <c r="O613">
        <f t="shared" si="162"/>
        <v>0</v>
      </c>
      <c r="P613">
        <v>9</v>
      </c>
    </row>
    <row r="614" spans="1:20">
      <c r="A614">
        <v>10</v>
      </c>
      <c r="C614">
        <f t="shared" si="161"/>
        <v>0</v>
      </c>
      <c r="D614">
        <f t="shared" si="161"/>
        <v>0</v>
      </c>
      <c r="E614">
        <f t="shared" si="161"/>
        <v>0</v>
      </c>
      <c r="F614">
        <f t="shared" si="161"/>
        <v>28.4</v>
      </c>
      <c r="G614">
        <f t="shared" si="161"/>
        <v>42.5</v>
      </c>
      <c r="H614">
        <f t="shared" si="161"/>
        <v>88.2</v>
      </c>
      <c r="I614">
        <f t="shared" si="161"/>
        <v>0</v>
      </c>
      <c r="J614">
        <f t="shared" si="161"/>
        <v>0</v>
      </c>
      <c r="L614">
        <f t="shared" si="161"/>
        <v>0.16300000000000001</v>
      </c>
      <c r="M614">
        <f t="shared" si="161"/>
        <v>0</v>
      </c>
      <c r="O614">
        <f t="shared" si="162"/>
        <v>159.80935505224446</v>
      </c>
      <c r="P614">
        <v>10</v>
      </c>
    </row>
    <row r="615" spans="1:20">
      <c r="A615">
        <v>11</v>
      </c>
      <c r="C615">
        <f t="shared" si="161"/>
        <v>0</v>
      </c>
      <c r="D615">
        <f t="shared" si="161"/>
        <v>0</v>
      </c>
      <c r="E615">
        <f t="shared" si="161"/>
        <v>0</v>
      </c>
      <c r="F615">
        <f t="shared" si="161"/>
        <v>28.4</v>
      </c>
      <c r="G615">
        <f t="shared" si="161"/>
        <v>42.5</v>
      </c>
      <c r="H615">
        <f t="shared" si="161"/>
        <v>88.2</v>
      </c>
      <c r="I615">
        <f t="shared" si="161"/>
        <v>0</v>
      </c>
      <c r="J615">
        <f t="shared" si="161"/>
        <v>0</v>
      </c>
      <c r="L615">
        <f t="shared" si="161"/>
        <v>0.16300000000000001</v>
      </c>
      <c r="M615">
        <f t="shared" si="161"/>
        <v>0</v>
      </c>
      <c r="O615">
        <f t="shared" si="162"/>
        <v>0</v>
      </c>
      <c r="P615">
        <v>11</v>
      </c>
    </row>
    <row r="616" spans="1:20">
      <c r="A616">
        <v>12</v>
      </c>
      <c r="C616">
        <f t="shared" si="161"/>
        <v>0</v>
      </c>
      <c r="D616">
        <f t="shared" si="161"/>
        <v>0</v>
      </c>
      <c r="E616">
        <f t="shared" si="161"/>
        <v>0</v>
      </c>
      <c r="F616">
        <f t="shared" si="161"/>
        <v>28.4</v>
      </c>
      <c r="G616">
        <f t="shared" si="161"/>
        <v>42.5</v>
      </c>
      <c r="H616">
        <f t="shared" si="161"/>
        <v>88.2</v>
      </c>
      <c r="I616">
        <f t="shared" si="161"/>
        <v>0</v>
      </c>
      <c r="J616">
        <f t="shared" si="161"/>
        <v>0</v>
      </c>
      <c r="L616">
        <f t="shared" si="161"/>
        <v>0.16300000000000001</v>
      </c>
      <c r="M616">
        <f t="shared" si="161"/>
        <v>0</v>
      </c>
      <c r="O616">
        <f t="shared" si="162"/>
        <v>181.65312831503036</v>
      </c>
      <c r="P616">
        <v>12</v>
      </c>
    </row>
    <row r="617" spans="1:20">
      <c r="A617">
        <v>13</v>
      </c>
      <c r="C617">
        <f t="shared" si="161"/>
        <v>0</v>
      </c>
      <c r="D617">
        <f t="shared" si="161"/>
        <v>0</v>
      </c>
      <c r="E617">
        <f t="shared" si="161"/>
        <v>0</v>
      </c>
      <c r="F617">
        <f t="shared" si="161"/>
        <v>28.4</v>
      </c>
      <c r="G617">
        <f t="shared" si="161"/>
        <v>42.5</v>
      </c>
      <c r="H617">
        <f t="shared" si="161"/>
        <v>88.2</v>
      </c>
      <c r="I617">
        <f t="shared" si="161"/>
        <v>0</v>
      </c>
      <c r="J617">
        <f t="shared" si="161"/>
        <v>0</v>
      </c>
      <c r="L617">
        <f t="shared" si="161"/>
        <v>0.16300000000000001</v>
      </c>
      <c r="M617">
        <f t="shared" si="161"/>
        <v>0</v>
      </c>
      <c r="O617">
        <f t="shared" si="162"/>
        <v>0</v>
      </c>
      <c r="P617">
        <v>13</v>
      </c>
    </row>
    <row r="618" spans="1:20">
      <c r="A618">
        <v>14</v>
      </c>
      <c r="C618">
        <f t="shared" si="161"/>
        <v>0</v>
      </c>
      <c r="D618">
        <f t="shared" si="161"/>
        <v>0</v>
      </c>
      <c r="E618">
        <f t="shared" si="161"/>
        <v>0</v>
      </c>
      <c r="F618">
        <f t="shared" si="161"/>
        <v>28.4</v>
      </c>
      <c r="G618">
        <f t="shared" si="161"/>
        <v>42.5</v>
      </c>
      <c r="H618">
        <f t="shared" si="161"/>
        <v>88.2</v>
      </c>
      <c r="I618">
        <f t="shared" si="161"/>
        <v>0</v>
      </c>
      <c r="J618">
        <f t="shared" si="161"/>
        <v>0</v>
      </c>
      <c r="L618">
        <f t="shared" si="161"/>
        <v>0.16300000000000001</v>
      </c>
      <c r="M618">
        <f t="shared" si="161"/>
        <v>0</v>
      </c>
      <c r="O618">
        <f t="shared" si="162"/>
        <v>0</v>
      </c>
      <c r="P618">
        <v>14</v>
      </c>
    </row>
    <row r="619" spans="1:20">
      <c r="A619">
        <v>15</v>
      </c>
      <c r="C619">
        <f t="shared" si="161"/>
        <v>0</v>
      </c>
      <c r="D619">
        <f t="shared" si="161"/>
        <v>0</v>
      </c>
      <c r="E619">
        <f t="shared" si="161"/>
        <v>0</v>
      </c>
      <c r="F619">
        <f t="shared" si="161"/>
        <v>28.4</v>
      </c>
      <c r="G619">
        <f t="shared" si="161"/>
        <v>42.5</v>
      </c>
      <c r="H619">
        <f t="shared" si="161"/>
        <v>88.2</v>
      </c>
      <c r="I619">
        <f t="shared" si="161"/>
        <v>0</v>
      </c>
      <c r="J619">
        <f t="shared" si="161"/>
        <v>0</v>
      </c>
      <c r="L619">
        <f t="shared" si="161"/>
        <v>0.16300000000000001</v>
      </c>
      <c r="M619">
        <f t="shared" si="161"/>
        <v>0</v>
      </c>
      <c r="O619">
        <f t="shared" si="162"/>
        <v>0</v>
      </c>
      <c r="P619">
        <v>15</v>
      </c>
    </row>
    <row r="620" spans="1:20">
      <c r="A620">
        <v>16</v>
      </c>
      <c r="C620">
        <f t="shared" si="161"/>
        <v>0</v>
      </c>
      <c r="D620">
        <f t="shared" si="161"/>
        <v>0</v>
      </c>
      <c r="E620">
        <f t="shared" si="161"/>
        <v>0</v>
      </c>
      <c r="F620">
        <f t="shared" si="161"/>
        <v>28.4</v>
      </c>
      <c r="G620">
        <f t="shared" si="161"/>
        <v>42.5</v>
      </c>
      <c r="H620">
        <f t="shared" si="161"/>
        <v>88.2</v>
      </c>
      <c r="I620">
        <f t="shared" si="161"/>
        <v>0</v>
      </c>
      <c r="J620">
        <f t="shared" si="161"/>
        <v>0</v>
      </c>
      <c r="L620">
        <f t="shared" si="161"/>
        <v>0.16300000000000001</v>
      </c>
      <c r="M620">
        <f t="shared" si="161"/>
        <v>0</v>
      </c>
      <c r="O620">
        <f t="shared" si="162"/>
        <v>0</v>
      </c>
      <c r="P620">
        <v>16</v>
      </c>
    </row>
    <row r="621" spans="1:20">
      <c r="A621">
        <v>17</v>
      </c>
      <c r="C621">
        <f t="shared" si="161"/>
        <v>0</v>
      </c>
      <c r="D621">
        <f t="shared" si="161"/>
        <v>0</v>
      </c>
      <c r="E621">
        <f t="shared" si="161"/>
        <v>0</v>
      </c>
      <c r="F621">
        <f t="shared" si="161"/>
        <v>28.4</v>
      </c>
      <c r="G621">
        <f t="shared" si="161"/>
        <v>42.5</v>
      </c>
      <c r="H621">
        <f t="shared" si="161"/>
        <v>88.2</v>
      </c>
      <c r="I621">
        <f t="shared" si="161"/>
        <v>0</v>
      </c>
      <c r="J621">
        <f t="shared" si="161"/>
        <v>0</v>
      </c>
      <c r="L621">
        <f t="shared" si="161"/>
        <v>0.16300000000000001</v>
      </c>
      <c r="M621">
        <f t="shared" si="161"/>
        <v>0</v>
      </c>
      <c r="O621">
        <f t="shared" si="162"/>
        <v>0</v>
      </c>
      <c r="P621">
        <v>17</v>
      </c>
    </row>
    <row r="622" spans="1:20">
      <c r="A622">
        <v>18</v>
      </c>
      <c r="C622">
        <f t="shared" si="161"/>
        <v>0</v>
      </c>
      <c r="D622">
        <f t="shared" si="161"/>
        <v>0</v>
      </c>
      <c r="E622">
        <f t="shared" si="161"/>
        <v>0</v>
      </c>
      <c r="F622">
        <f t="shared" si="161"/>
        <v>28.4</v>
      </c>
      <c r="G622">
        <f t="shared" si="161"/>
        <v>42.5</v>
      </c>
      <c r="H622">
        <f t="shared" si="161"/>
        <v>88.2</v>
      </c>
      <c r="I622">
        <f t="shared" si="161"/>
        <v>0</v>
      </c>
      <c r="J622">
        <f t="shared" si="161"/>
        <v>0</v>
      </c>
      <c r="L622">
        <f>+L$605</f>
        <v>0.16300000000000001</v>
      </c>
      <c r="M622">
        <f>+M$605</f>
        <v>0</v>
      </c>
      <c r="O622" s="42">
        <f t="shared" si="162"/>
        <v>238.87978489520728</v>
      </c>
      <c r="P622">
        <v>18</v>
      </c>
    </row>
    <row r="623" spans="1:20">
      <c r="A623">
        <v>19</v>
      </c>
      <c r="C623">
        <f t="shared" ref="C623:M634" si="163">+C$605</f>
        <v>0</v>
      </c>
      <c r="D623">
        <f t="shared" si="163"/>
        <v>0</v>
      </c>
      <c r="E623">
        <f t="shared" si="163"/>
        <v>0</v>
      </c>
      <c r="F623">
        <f t="shared" si="163"/>
        <v>28.4</v>
      </c>
      <c r="G623">
        <f t="shared" si="163"/>
        <v>42.5</v>
      </c>
      <c r="H623">
        <f t="shared" si="163"/>
        <v>88.2</v>
      </c>
      <c r="I623">
        <f t="shared" si="163"/>
        <v>0</v>
      </c>
      <c r="J623">
        <f t="shared" si="163"/>
        <v>0</v>
      </c>
      <c r="L623">
        <f t="shared" si="163"/>
        <v>0.16300000000000001</v>
      </c>
      <c r="M623">
        <f t="shared" si="163"/>
        <v>0</v>
      </c>
      <c r="O623">
        <f t="shared" si="162"/>
        <v>247.00507095175993</v>
      </c>
      <c r="P623">
        <v>19</v>
      </c>
    </row>
    <row r="624" spans="1:20">
      <c r="A624">
        <v>20</v>
      </c>
      <c r="C624">
        <f t="shared" si="163"/>
        <v>0</v>
      </c>
      <c r="D624">
        <f t="shared" si="163"/>
        <v>0</v>
      </c>
      <c r="E624">
        <f t="shared" si="163"/>
        <v>0</v>
      </c>
      <c r="F624">
        <f t="shared" si="163"/>
        <v>28.4</v>
      </c>
      <c r="G624">
        <f t="shared" si="163"/>
        <v>42.5</v>
      </c>
      <c r="H624">
        <f t="shared" si="163"/>
        <v>88.2</v>
      </c>
      <c r="I624">
        <f t="shared" si="163"/>
        <v>0</v>
      </c>
      <c r="J624">
        <f t="shared" si="163"/>
        <v>0</v>
      </c>
      <c r="L624">
        <f t="shared" si="163"/>
        <v>0.16300000000000001</v>
      </c>
      <c r="M624">
        <f t="shared" si="163"/>
        <v>0</v>
      </c>
      <c r="O624">
        <f t="shared" si="162"/>
        <v>254.70110974739657</v>
      </c>
      <c r="P624">
        <v>20</v>
      </c>
      <c r="S624" s="47"/>
      <c r="T624" s="47"/>
    </row>
    <row r="625" spans="1:20">
      <c r="A625">
        <v>21</v>
      </c>
      <c r="C625">
        <f t="shared" si="163"/>
        <v>0</v>
      </c>
      <c r="D625">
        <f t="shared" si="163"/>
        <v>0</v>
      </c>
      <c r="E625">
        <f t="shared" si="163"/>
        <v>0</v>
      </c>
      <c r="F625">
        <f t="shared" si="163"/>
        <v>28.4</v>
      </c>
      <c r="G625">
        <f t="shared" si="163"/>
        <v>42.5</v>
      </c>
      <c r="H625">
        <f t="shared" si="163"/>
        <v>88.2</v>
      </c>
      <c r="I625">
        <f t="shared" si="163"/>
        <v>0</v>
      </c>
      <c r="J625">
        <f t="shared" si="163"/>
        <v>0</v>
      </c>
      <c r="L625">
        <f t="shared" si="163"/>
        <v>0.16300000000000001</v>
      </c>
      <c r="M625">
        <f t="shared" si="163"/>
        <v>0</v>
      </c>
      <c r="O625">
        <f t="shared" si="162"/>
        <v>0</v>
      </c>
      <c r="P625">
        <v>21</v>
      </c>
      <c r="S625" s="48"/>
      <c r="T625" s="48"/>
    </row>
    <row r="626" spans="1:20">
      <c r="A626">
        <v>22</v>
      </c>
      <c r="C626">
        <f t="shared" si="163"/>
        <v>0</v>
      </c>
      <c r="D626">
        <f t="shared" si="163"/>
        <v>0</v>
      </c>
      <c r="E626">
        <f t="shared" si="163"/>
        <v>0</v>
      </c>
      <c r="F626">
        <f t="shared" si="163"/>
        <v>28.4</v>
      </c>
      <c r="G626">
        <f t="shared" si="163"/>
        <v>42.5</v>
      </c>
      <c r="H626">
        <f t="shared" si="163"/>
        <v>88.2</v>
      </c>
      <c r="I626">
        <f t="shared" si="163"/>
        <v>0</v>
      </c>
      <c r="J626">
        <f t="shared" si="163"/>
        <v>0</v>
      </c>
      <c r="L626">
        <f t="shared" si="163"/>
        <v>0.16300000000000001</v>
      </c>
      <c r="M626">
        <f t="shared" si="163"/>
        <v>0</v>
      </c>
      <c r="O626">
        <f t="shared" si="162"/>
        <v>0</v>
      </c>
      <c r="P626">
        <v>22</v>
      </c>
      <c r="S626" s="47"/>
      <c r="T626" s="47"/>
    </row>
    <row r="627" spans="1:20">
      <c r="A627">
        <v>23</v>
      </c>
      <c r="C627">
        <f t="shared" si="163"/>
        <v>0</v>
      </c>
      <c r="D627">
        <f t="shared" si="163"/>
        <v>0</v>
      </c>
      <c r="E627">
        <f t="shared" si="163"/>
        <v>0</v>
      </c>
      <c r="F627">
        <f t="shared" si="163"/>
        <v>28.4</v>
      </c>
      <c r="G627">
        <f t="shared" si="163"/>
        <v>42.5</v>
      </c>
      <c r="H627">
        <f t="shared" si="163"/>
        <v>88.2</v>
      </c>
      <c r="I627">
        <f t="shared" si="163"/>
        <v>0</v>
      </c>
      <c r="J627">
        <f t="shared" si="163"/>
        <v>0</v>
      </c>
      <c r="L627">
        <f t="shared" si="163"/>
        <v>0.16300000000000001</v>
      </c>
      <c r="M627">
        <f t="shared" si="163"/>
        <v>0</v>
      </c>
      <c r="O627">
        <f t="shared" si="162"/>
        <v>0</v>
      </c>
      <c r="P627">
        <v>23</v>
      </c>
      <c r="S627" s="47"/>
      <c r="T627" s="47"/>
    </row>
    <row r="628" spans="1:20">
      <c r="A628">
        <v>24</v>
      </c>
      <c r="C628">
        <f t="shared" si="163"/>
        <v>0</v>
      </c>
      <c r="D628">
        <f t="shared" si="163"/>
        <v>0</v>
      </c>
      <c r="E628">
        <f t="shared" si="163"/>
        <v>0</v>
      </c>
      <c r="F628">
        <f t="shared" si="163"/>
        <v>28.4</v>
      </c>
      <c r="G628">
        <f t="shared" si="163"/>
        <v>42.5</v>
      </c>
      <c r="H628">
        <f t="shared" si="163"/>
        <v>88.2</v>
      </c>
      <c r="I628">
        <f t="shared" si="163"/>
        <v>0</v>
      </c>
      <c r="J628">
        <f t="shared" si="163"/>
        <v>0</v>
      </c>
      <c r="L628">
        <f t="shared" si="163"/>
        <v>0.16300000000000001</v>
      </c>
      <c r="M628">
        <f t="shared" si="163"/>
        <v>0</v>
      </c>
      <c r="O628">
        <f t="shared" si="162"/>
        <v>0</v>
      </c>
      <c r="P628">
        <v>24</v>
      </c>
    </row>
    <row r="629" spans="1:20">
      <c r="A629">
        <v>25</v>
      </c>
      <c r="C629">
        <f t="shared" si="163"/>
        <v>0</v>
      </c>
      <c r="D629">
        <f t="shared" si="163"/>
        <v>0</v>
      </c>
      <c r="E629">
        <f t="shared" si="163"/>
        <v>0</v>
      </c>
      <c r="F629">
        <f t="shared" si="163"/>
        <v>28.4</v>
      </c>
      <c r="G629">
        <f t="shared" si="163"/>
        <v>42.5</v>
      </c>
      <c r="H629">
        <f t="shared" si="163"/>
        <v>88.2</v>
      </c>
      <c r="I629">
        <f t="shared" si="163"/>
        <v>0</v>
      </c>
      <c r="J629">
        <f t="shared" si="163"/>
        <v>0</v>
      </c>
      <c r="L629">
        <f t="shared" si="163"/>
        <v>0.16300000000000001</v>
      </c>
      <c r="M629">
        <f t="shared" si="163"/>
        <v>0</v>
      </c>
      <c r="O629">
        <f t="shared" si="162"/>
        <v>286.40905541065246</v>
      </c>
      <c r="P629">
        <v>25</v>
      </c>
    </row>
    <row r="630" spans="1:20">
      <c r="A630">
        <v>26</v>
      </c>
      <c r="C630">
        <f t="shared" si="163"/>
        <v>0</v>
      </c>
      <c r="D630">
        <f t="shared" si="163"/>
        <v>0</v>
      </c>
      <c r="E630">
        <f t="shared" si="163"/>
        <v>0</v>
      </c>
      <c r="F630">
        <f t="shared" si="163"/>
        <v>28.4</v>
      </c>
      <c r="G630">
        <f t="shared" si="163"/>
        <v>42.5</v>
      </c>
      <c r="H630">
        <f t="shared" si="163"/>
        <v>88.2</v>
      </c>
      <c r="I630">
        <f t="shared" si="163"/>
        <v>0</v>
      </c>
      <c r="J630">
        <f t="shared" si="163"/>
        <v>0</v>
      </c>
      <c r="L630">
        <f t="shared" si="163"/>
        <v>0.16300000000000001</v>
      </c>
      <c r="M630">
        <f t="shared" si="163"/>
        <v>0</v>
      </c>
      <c r="O630">
        <f t="shared" si="162"/>
        <v>0</v>
      </c>
      <c r="P630">
        <v>26</v>
      </c>
    </row>
    <row r="631" spans="1:20">
      <c r="A631">
        <v>27</v>
      </c>
      <c r="C631">
        <f t="shared" si="163"/>
        <v>0</v>
      </c>
      <c r="D631">
        <f t="shared" si="163"/>
        <v>0</v>
      </c>
      <c r="E631">
        <f t="shared" si="163"/>
        <v>0</v>
      </c>
      <c r="F631">
        <f t="shared" si="163"/>
        <v>28.4</v>
      </c>
      <c r="G631">
        <f t="shared" si="163"/>
        <v>42.5</v>
      </c>
      <c r="H631">
        <f t="shared" si="163"/>
        <v>88.2</v>
      </c>
      <c r="I631">
        <f t="shared" si="163"/>
        <v>0</v>
      </c>
      <c r="J631">
        <f t="shared" si="163"/>
        <v>0</v>
      </c>
      <c r="L631">
        <f t="shared" si="163"/>
        <v>0.16300000000000001</v>
      </c>
      <c r="M631">
        <f t="shared" si="163"/>
        <v>0</v>
      </c>
      <c r="O631">
        <f t="shared" si="162"/>
        <v>0</v>
      </c>
      <c r="P631">
        <v>27</v>
      </c>
    </row>
    <row r="632" spans="1:20">
      <c r="A632">
        <v>28</v>
      </c>
      <c r="C632">
        <f t="shared" si="163"/>
        <v>0</v>
      </c>
      <c r="D632">
        <f t="shared" si="163"/>
        <v>0</v>
      </c>
      <c r="E632">
        <f t="shared" si="163"/>
        <v>0</v>
      </c>
      <c r="F632">
        <f t="shared" si="163"/>
        <v>28.4</v>
      </c>
      <c r="G632">
        <f t="shared" si="163"/>
        <v>42.5</v>
      </c>
      <c r="H632">
        <f t="shared" si="163"/>
        <v>88.2</v>
      </c>
      <c r="I632">
        <f t="shared" si="163"/>
        <v>0</v>
      </c>
      <c r="J632">
        <f t="shared" si="163"/>
        <v>0</v>
      </c>
      <c r="L632">
        <f t="shared" si="163"/>
        <v>0.16300000000000001</v>
      </c>
      <c r="M632">
        <f t="shared" si="163"/>
        <v>0</v>
      </c>
      <c r="O632">
        <f t="shared" si="162"/>
        <v>0</v>
      </c>
      <c r="P632">
        <v>28</v>
      </c>
    </row>
    <row r="633" spans="1:20">
      <c r="A633">
        <v>29</v>
      </c>
      <c r="C633">
        <f t="shared" si="163"/>
        <v>0</v>
      </c>
      <c r="D633">
        <f t="shared" si="163"/>
        <v>0</v>
      </c>
      <c r="E633">
        <f t="shared" si="163"/>
        <v>0</v>
      </c>
      <c r="F633">
        <f t="shared" si="163"/>
        <v>28.4</v>
      </c>
      <c r="G633">
        <f t="shared" si="163"/>
        <v>42.5</v>
      </c>
      <c r="H633">
        <f t="shared" si="163"/>
        <v>88.2</v>
      </c>
      <c r="I633">
        <f t="shared" si="163"/>
        <v>0</v>
      </c>
      <c r="J633">
        <f t="shared" si="163"/>
        <v>0</v>
      </c>
      <c r="L633">
        <f t="shared" si="163"/>
        <v>0.16300000000000001</v>
      </c>
      <c r="M633">
        <f t="shared" si="163"/>
        <v>0</v>
      </c>
      <c r="O633">
        <f t="shared" si="162"/>
        <v>0</v>
      </c>
      <c r="P633">
        <v>29</v>
      </c>
    </row>
    <row r="634" spans="1:20">
      <c r="A634">
        <v>30</v>
      </c>
      <c r="C634">
        <f t="shared" si="163"/>
        <v>0</v>
      </c>
      <c r="D634">
        <f t="shared" si="163"/>
        <v>0</v>
      </c>
      <c r="E634">
        <f t="shared" si="163"/>
        <v>0</v>
      </c>
      <c r="F634">
        <f t="shared" si="163"/>
        <v>28.4</v>
      </c>
      <c r="G634">
        <f t="shared" si="163"/>
        <v>42.5</v>
      </c>
      <c r="H634">
        <f t="shared" si="163"/>
        <v>88.2</v>
      </c>
      <c r="I634">
        <f t="shared" si="163"/>
        <v>0</v>
      </c>
      <c r="J634">
        <f t="shared" si="163"/>
        <v>0</v>
      </c>
      <c r="L634">
        <f t="shared" si="163"/>
        <v>0.16300000000000001</v>
      </c>
      <c r="M634">
        <f t="shared" si="163"/>
        <v>0</v>
      </c>
      <c r="O634">
        <f t="shared" si="162"/>
        <v>307.73463429813603</v>
      </c>
      <c r="P634">
        <v>30</v>
      </c>
    </row>
    <row r="635" spans="1:20">
      <c r="L635" s="38"/>
      <c r="O635" s="44"/>
    </row>
    <row r="636" spans="1:20">
      <c r="O636" s="44" t="s">
        <v>44</v>
      </c>
    </row>
    <row r="637" spans="1:20">
      <c r="A637" t="s">
        <v>45</v>
      </c>
      <c r="L637" t="s">
        <v>46</v>
      </c>
      <c r="M637" t="s">
        <v>47</v>
      </c>
      <c r="N637" t="s">
        <v>48</v>
      </c>
      <c r="O637" s="44" t="s">
        <v>49</v>
      </c>
    </row>
    <row r="638" spans="1:20">
      <c r="A638">
        <v>1</v>
      </c>
      <c r="C638">
        <v>120.8</v>
      </c>
      <c r="D638">
        <v>83.9</v>
      </c>
      <c r="E638">
        <v>45.4</v>
      </c>
      <c r="F638">
        <v>112.9</v>
      </c>
      <c r="G638">
        <v>81.400000000000006</v>
      </c>
      <c r="H638">
        <v>47.5</v>
      </c>
      <c r="I638">
        <v>84.2</v>
      </c>
      <c r="J638">
        <v>42.3</v>
      </c>
      <c r="L638">
        <v>0</v>
      </c>
      <c r="M638">
        <v>0</v>
      </c>
      <c r="N638">
        <v>0</v>
      </c>
      <c r="O638">
        <v>0.76600000000000001</v>
      </c>
    </row>
    <row r="639" spans="1:20">
      <c r="A639">
        <v>2</v>
      </c>
      <c r="C639">
        <v>124.6</v>
      </c>
      <c r="D639">
        <v>84.3</v>
      </c>
      <c r="E639">
        <v>45.2</v>
      </c>
      <c r="F639">
        <v>111.5</v>
      </c>
      <c r="G639">
        <v>79.599999999999994</v>
      </c>
      <c r="H639">
        <v>45.9</v>
      </c>
      <c r="I639">
        <v>81.400000000000006</v>
      </c>
      <c r="J639">
        <v>40.799999999999997</v>
      </c>
      <c r="L639">
        <v>0</v>
      </c>
      <c r="M639">
        <v>0</v>
      </c>
      <c r="N639">
        <v>0</v>
      </c>
      <c r="O639">
        <v>0.78500000000000003</v>
      </c>
    </row>
    <row r="640" spans="1:20">
      <c r="A640">
        <v>3</v>
      </c>
      <c r="C640">
        <v>115.4</v>
      </c>
      <c r="D640">
        <v>86.8</v>
      </c>
      <c r="E640">
        <v>48.9</v>
      </c>
      <c r="F640">
        <v>110.6</v>
      </c>
      <c r="G640">
        <v>83.6</v>
      </c>
      <c r="H640">
        <v>50.1</v>
      </c>
      <c r="I640">
        <v>90.4</v>
      </c>
      <c r="J640">
        <v>44.9</v>
      </c>
      <c r="L640">
        <v>74.650000000000006</v>
      </c>
      <c r="M640">
        <v>5.62</v>
      </c>
      <c r="N640">
        <v>0</v>
      </c>
      <c r="O640">
        <v>0.80400000000000005</v>
      </c>
    </row>
    <row r="641" spans="1:20">
      <c r="A641">
        <v>4</v>
      </c>
      <c r="C641">
        <v>111.9</v>
      </c>
      <c r="D641">
        <v>77.099999999999994</v>
      </c>
      <c r="E641">
        <v>48.9</v>
      </c>
      <c r="F641">
        <v>104.5</v>
      </c>
      <c r="G641">
        <v>79.5</v>
      </c>
      <c r="H641">
        <v>47.6</v>
      </c>
      <c r="I641">
        <v>85.8</v>
      </c>
      <c r="J641">
        <v>43.4</v>
      </c>
      <c r="L641">
        <v>83.57</v>
      </c>
      <c r="M641" s="39">
        <v>5.76</v>
      </c>
      <c r="N641">
        <v>7.1747837890624986</v>
      </c>
      <c r="O641">
        <v>0.82499999999999996</v>
      </c>
    </row>
    <row r="642" spans="1:20">
      <c r="A642">
        <v>5</v>
      </c>
      <c r="C642">
        <v>113.5</v>
      </c>
      <c r="D642">
        <v>77.400000000000006</v>
      </c>
      <c r="E642">
        <v>52.1</v>
      </c>
      <c r="F642">
        <v>107</v>
      </c>
      <c r="G642">
        <v>80.5</v>
      </c>
      <c r="H642">
        <v>48.2</v>
      </c>
      <c r="I642">
        <v>83.5</v>
      </c>
      <c r="J642">
        <v>43.4</v>
      </c>
      <c r="L642">
        <v>71.489999999999995</v>
      </c>
      <c r="M642" s="39">
        <v>5.9</v>
      </c>
      <c r="N642">
        <v>7.3541533837890602</v>
      </c>
      <c r="O642">
        <v>0.84499999999999997</v>
      </c>
    </row>
    <row r="643" spans="1:20">
      <c r="A643">
        <v>6</v>
      </c>
      <c r="C643">
        <v>110.2</v>
      </c>
      <c r="D643">
        <v>77.3</v>
      </c>
      <c r="E643">
        <v>52.7</v>
      </c>
      <c r="F643">
        <v>103.2</v>
      </c>
      <c r="G643">
        <v>81.3</v>
      </c>
      <c r="H643">
        <v>48.5</v>
      </c>
      <c r="I643">
        <v>84.2</v>
      </c>
      <c r="J643">
        <v>43</v>
      </c>
      <c r="L643">
        <v>85.42</v>
      </c>
      <c r="M643" s="39">
        <v>6.05</v>
      </c>
      <c r="N643">
        <v>7.5380072183837861</v>
      </c>
      <c r="O643">
        <v>0.86599999999999999</v>
      </c>
    </row>
    <row r="644" spans="1:20">
      <c r="A644">
        <v>7</v>
      </c>
      <c r="C644">
        <v>112.4</v>
      </c>
      <c r="D644">
        <v>78.900000000000006</v>
      </c>
      <c r="E644">
        <v>53.3</v>
      </c>
      <c r="F644">
        <v>113.1</v>
      </c>
      <c r="G644">
        <v>84.6</v>
      </c>
      <c r="H644">
        <v>51.2</v>
      </c>
      <c r="I644">
        <v>88.5</v>
      </c>
      <c r="J644">
        <v>47.8</v>
      </c>
      <c r="L644">
        <v>81.2</v>
      </c>
      <c r="M644" s="39">
        <v>6.2</v>
      </c>
      <c r="N644">
        <v>7.7264573988433813</v>
      </c>
      <c r="O644">
        <v>0.88800000000000001</v>
      </c>
      <c r="Q644" s="45"/>
      <c r="R644" s="49"/>
      <c r="S644" s="49"/>
      <c r="T644" s="49"/>
    </row>
    <row r="645" spans="1:20">
      <c r="A645">
        <v>8</v>
      </c>
      <c r="C645">
        <v>125.2</v>
      </c>
      <c r="D645">
        <v>86.4</v>
      </c>
      <c r="E645">
        <v>59.9</v>
      </c>
      <c r="F645">
        <v>116.9</v>
      </c>
      <c r="G645">
        <v>91.3</v>
      </c>
      <c r="H645">
        <v>54</v>
      </c>
      <c r="I645">
        <v>92.5</v>
      </c>
      <c r="J645">
        <v>51.9</v>
      </c>
      <c r="L645">
        <v>61.6</v>
      </c>
      <c r="M645" s="39">
        <v>6.36</v>
      </c>
      <c r="N645">
        <v>7.9196188338144653</v>
      </c>
      <c r="O645">
        <v>0.91</v>
      </c>
      <c r="Q645" s="45"/>
      <c r="R645" s="49"/>
      <c r="S645" s="49"/>
      <c r="T645" s="49"/>
    </row>
    <row r="646" spans="1:20">
      <c r="A646">
        <v>9</v>
      </c>
      <c r="C646">
        <v>125.7</v>
      </c>
      <c r="D646">
        <v>92.4</v>
      </c>
      <c r="E646">
        <v>62.8</v>
      </c>
      <c r="F646">
        <v>127.9</v>
      </c>
      <c r="G646">
        <v>96.8</v>
      </c>
      <c r="H646">
        <v>56.7</v>
      </c>
      <c r="I646">
        <v>98.9</v>
      </c>
      <c r="J646">
        <v>54.4</v>
      </c>
      <c r="L646">
        <v>46.63</v>
      </c>
      <c r="M646" s="39">
        <v>6.52</v>
      </c>
      <c r="N646">
        <v>8.1176093046598261</v>
      </c>
      <c r="O646">
        <v>0.93300000000000005</v>
      </c>
      <c r="Q646" s="45"/>
      <c r="R646" s="49"/>
      <c r="S646" s="49"/>
      <c r="T646" s="49"/>
    </row>
    <row r="647" spans="1:20">
      <c r="A647">
        <v>10</v>
      </c>
      <c r="C647">
        <v>127.4</v>
      </c>
      <c r="D647">
        <v>94.7</v>
      </c>
      <c r="E647">
        <v>69.599999999999994</v>
      </c>
      <c r="F647">
        <v>151.6</v>
      </c>
      <c r="G647">
        <v>106.7</v>
      </c>
      <c r="H647">
        <v>62.5</v>
      </c>
      <c r="I647">
        <v>102.8</v>
      </c>
      <c r="J647">
        <v>59.9</v>
      </c>
      <c r="L647">
        <v>23.16</v>
      </c>
      <c r="M647" s="39">
        <v>6.68</v>
      </c>
      <c r="N647">
        <v>8.320549537276321</v>
      </c>
      <c r="O647">
        <v>0.95599999999999996</v>
      </c>
      <c r="Q647" s="45"/>
      <c r="R647" s="49"/>
      <c r="S647" s="49"/>
      <c r="T647" s="49"/>
    </row>
    <row r="648" spans="1:20">
      <c r="A648">
        <v>11</v>
      </c>
      <c r="C648">
        <v>131.69999999999999</v>
      </c>
      <c r="D648">
        <v>97.3</v>
      </c>
      <c r="E648">
        <v>70.900000000000006</v>
      </c>
      <c r="F648">
        <v>152.5</v>
      </c>
      <c r="G648">
        <v>108.1</v>
      </c>
      <c r="H648">
        <v>63.9</v>
      </c>
      <c r="I648">
        <v>104.5</v>
      </c>
      <c r="J648">
        <v>61.4</v>
      </c>
      <c r="L648">
        <v>26.88</v>
      </c>
      <c r="M648" s="39">
        <v>6.85</v>
      </c>
      <c r="N648">
        <v>8.5285632757082297</v>
      </c>
      <c r="O648">
        <v>0.98</v>
      </c>
      <c r="Q648" s="45"/>
      <c r="R648" s="49"/>
      <c r="S648" s="49"/>
      <c r="T648" s="49"/>
    </row>
    <row r="649" spans="1:20">
      <c r="A649">
        <v>12</v>
      </c>
      <c r="C649">
        <v>136</v>
      </c>
      <c r="D649">
        <v>100</v>
      </c>
      <c r="E649">
        <v>72.099999999999994</v>
      </c>
      <c r="F649">
        <v>153.5</v>
      </c>
      <c r="G649">
        <v>109.5</v>
      </c>
      <c r="H649">
        <v>65.3</v>
      </c>
      <c r="I649">
        <v>106.2</v>
      </c>
      <c r="J649">
        <v>62.8</v>
      </c>
      <c r="L649">
        <v>29.94</v>
      </c>
      <c r="M649" s="39">
        <v>7.02</v>
      </c>
      <c r="N649">
        <v>8.7417773576009346</v>
      </c>
      <c r="O649">
        <v>1.0049999999999999</v>
      </c>
      <c r="Q649" s="45"/>
      <c r="R649" s="49"/>
      <c r="S649" s="49"/>
      <c r="T649" s="49"/>
    </row>
    <row r="650" spans="1:20">
      <c r="A650">
        <v>13</v>
      </c>
      <c r="C650">
        <v>140.30000000000001</v>
      </c>
      <c r="D650">
        <v>102.7</v>
      </c>
      <c r="E650">
        <v>73.400000000000006</v>
      </c>
      <c r="F650">
        <v>154.4</v>
      </c>
      <c r="G650">
        <v>110.9</v>
      </c>
      <c r="H650">
        <v>66.8</v>
      </c>
      <c r="I650">
        <v>108</v>
      </c>
      <c r="J650">
        <v>64.3</v>
      </c>
      <c r="L650">
        <v>31.66</v>
      </c>
      <c r="M650" s="39">
        <v>7.19</v>
      </c>
      <c r="N650">
        <v>8.9603217915409576</v>
      </c>
      <c r="Q650" s="45"/>
      <c r="R650" s="49"/>
      <c r="S650" s="49"/>
      <c r="T650" s="49"/>
    </row>
    <row r="651" spans="1:20">
      <c r="A651">
        <v>14</v>
      </c>
      <c r="C651">
        <v>144.6</v>
      </c>
      <c r="D651">
        <v>105.4</v>
      </c>
      <c r="E651">
        <v>74.599999999999994</v>
      </c>
      <c r="F651">
        <v>155.30000000000001</v>
      </c>
      <c r="G651">
        <v>112.3</v>
      </c>
      <c r="H651">
        <v>68.2</v>
      </c>
      <c r="I651">
        <v>109.7</v>
      </c>
      <c r="J651">
        <v>65.7</v>
      </c>
      <c r="L651">
        <v>32.409999999999997</v>
      </c>
      <c r="M651" s="39">
        <v>7.37</v>
      </c>
      <c r="N651">
        <v>9.1843298363294803</v>
      </c>
      <c r="Q651" s="45"/>
      <c r="R651" s="49"/>
      <c r="S651" s="49"/>
      <c r="T651" s="49"/>
    </row>
    <row r="652" spans="1:20">
      <c r="A652">
        <v>15</v>
      </c>
      <c r="C652">
        <v>148.9</v>
      </c>
      <c r="D652">
        <v>108.1</v>
      </c>
      <c r="E652">
        <v>75.900000000000006</v>
      </c>
      <c r="F652">
        <v>156.30000000000001</v>
      </c>
      <c r="G652">
        <v>113.6</v>
      </c>
      <c r="H652">
        <v>69.599999999999994</v>
      </c>
      <c r="I652">
        <v>111.4</v>
      </c>
      <c r="J652">
        <v>67.2</v>
      </c>
      <c r="L652">
        <v>31.85</v>
      </c>
      <c r="M652" s="39">
        <v>7.56</v>
      </c>
      <c r="N652">
        <v>9.4139380822377188</v>
      </c>
      <c r="Q652" s="45"/>
      <c r="R652" s="49"/>
      <c r="S652" s="49"/>
      <c r="T652" s="49"/>
    </row>
    <row r="653" spans="1:20">
      <c r="A653">
        <v>16</v>
      </c>
      <c r="C653">
        <v>152.4</v>
      </c>
      <c r="D653">
        <v>110.4</v>
      </c>
      <c r="E653">
        <v>78</v>
      </c>
      <c r="F653">
        <v>157.1</v>
      </c>
      <c r="G653">
        <v>116.5</v>
      </c>
      <c r="H653">
        <v>71.5</v>
      </c>
      <c r="I653">
        <v>114.7</v>
      </c>
      <c r="J653">
        <v>69.099999999999994</v>
      </c>
      <c r="L653">
        <v>38.270000000000003</v>
      </c>
      <c r="M653" s="39">
        <v>7.74</v>
      </c>
      <c r="N653">
        <v>9.64928653429366</v>
      </c>
      <c r="Q653" s="45"/>
      <c r="R653" s="49"/>
      <c r="S653" s="49"/>
      <c r="T653" s="49"/>
    </row>
    <row r="654" spans="1:20">
      <c r="C654">
        <v>155.80000000000001</v>
      </c>
      <c r="D654">
        <v>112.7</v>
      </c>
      <c r="E654">
        <v>80</v>
      </c>
      <c r="F654">
        <v>157.9</v>
      </c>
      <c r="G654">
        <v>119.4</v>
      </c>
      <c r="H654">
        <v>73.400000000000006</v>
      </c>
      <c r="I654">
        <v>117.9</v>
      </c>
      <c r="J654">
        <v>71</v>
      </c>
      <c r="L654">
        <v>41.97</v>
      </c>
      <c r="M654" s="39">
        <v>7.94</v>
      </c>
      <c r="N654">
        <v>9.8905186976510002</v>
      </c>
      <c r="Q654" s="45"/>
      <c r="R654" s="49"/>
      <c r="S654" s="49"/>
      <c r="T654" s="49"/>
    </row>
    <row r="655" spans="1:20">
      <c r="A655">
        <v>18</v>
      </c>
      <c r="C655">
        <v>159.30000000000001</v>
      </c>
      <c r="D655">
        <v>115</v>
      </c>
      <c r="E655">
        <v>82.1</v>
      </c>
      <c r="F655">
        <v>158.69999999999999</v>
      </c>
      <c r="G655">
        <v>122.4</v>
      </c>
      <c r="H655">
        <v>75.3</v>
      </c>
      <c r="I655">
        <v>121.1</v>
      </c>
      <c r="J655">
        <v>72.900000000000006</v>
      </c>
      <c r="L655">
        <v>44.22</v>
      </c>
      <c r="M655" s="39">
        <v>8.14</v>
      </c>
      <c r="N655">
        <v>10.137781665092277</v>
      </c>
      <c r="Q655" s="45"/>
      <c r="R655" s="49"/>
      <c r="S655" s="49"/>
      <c r="T655" s="49"/>
    </row>
    <row r="656" spans="1:20">
      <c r="A656">
        <v>19</v>
      </c>
      <c r="C656">
        <v>162.69999999999999</v>
      </c>
      <c r="D656">
        <v>117.3</v>
      </c>
      <c r="E656">
        <v>84.2</v>
      </c>
      <c r="F656">
        <v>159.5</v>
      </c>
      <c r="G656">
        <v>125.3</v>
      </c>
      <c r="H656">
        <v>77.2</v>
      </c>
      <c r="I656">
        <v>124.3</v>
      </c>
      <c r="J656">
        <v>74.8</v>
      </c>
      <c r="L656">
        <v>44.56</v>
      </c>
      <c r="M656" s="39">
        <v>8.34</v>
      </c>
      <c r="N656">
        <v>10.391226206719583</v>
      </c>
      <c r="Q656" s="45"/>
      <c r="R656" s="49"/>
      <c r="S656" s="49"/>
      <c r="T656" s="49"/>
    </row>
    <row r="657" spans="1:20">
      <c r="A657">
        <f>+A656+1</f>
        <v>20</v>
      </c>
      <c r="C657">
        <v>166.1</v>
      </c>
      <c r="D657">
        <v>119.7</v>
      </c>
      <c r="E657">
        <v>86.3</v>
      </c>
      <c r="F657">
        <v>160.30000000000001</v>
      </c>
      <c r="G657">
        <v>128.19999999999999</v>
      </c>
      <c r="H657">
        <v>79.099999999999994</v>
      </c>
      <c r="I657">
        <v>127.5</v>
      </c>
      <c r="J657">
        <v>76.7</v>
      </c>
      <c r="L657">
        <v>42.02</v>
      </c>
      <c r="M657" s="39">
        <v>8.5500000000000007</v>
      </c>
      <c r="N657">
        <v>10.651006861887572</v>
      </c>
      <c r="Q657" s="45"/>
      <c r="R657" s="49"/>
      <c r="S657" s="49"/>
      <c r="T657" s="49"/>
    </row>
    <row r="658" spans="1:20">
      <c r="A658">
        <f t="shared" ref="A658:A667" si="164">+A657+1</f>
        <v>21</v>
      </c>
      <c r="C658">
        <v>166.1</v>
      </c>
      <c r="D658">
        <v>119.7</v>
      </c>
      <c r="E658">
        <v>86.3</v>
      </c>
      <c r="F658">
        <v>160.30000000000001</v>
      </c>
      <c r="G658">
        <v>128.19999999999999</v>
      </c>
      <c r="H658">
        <v>79.099999999999994</v>
      </c>
      <c r="I658">
        <v>127.5</v>
      </c>
      <c r="J658">
        <v>76.7</v>
      </c>
      <c r="L658">
        <v>42.02</v>
      </c>
      <c r="M658" s="39">
        <v>8.5500000000000007</v>
      </c>
      <c r="N658">
        <v>10.651006861887572</v>
      </c>
      <c r="Q658" s="45"/>
      <c r="R658" s="49"/>
      <c r="S658" s="49"/>
      <c r="T658" s="49"/>
    </row>
    <row r="659" spans="1:20">
      <c r="A659">
        <f t="shared" si="164"/>
        <v>22</v>
      </c>
      <c r="C659">
        <v>166.1</v>
      </c>
      <c r="D659">
        <v>119.7</v>
      </c>
      <c r="E659">
        <v>86.3</v>
      </c>
      <c r="F659">
        <v>160.30000000000001</v>
      </c>
      <c r="G659">
        <v>128.19999999999999</v>
      </c>
      <c r="H659">
        <v>79.099999999999994</v>
      </c>
      <c r="I659">
        <v>127.5</v>
      </c>
      <c r="J659">
        <v>76.7</v>
      </c>
      <c r="L659">
        <v>42.02</v>
      </c>
      <c r="M659" s="39">
        <v>8.5500000000000007</v>
      </c>
      <c r="N659">
        <v>10.651006861887572</v>
      </c>
      <c r="Q659" s="45"/>
      <c r="R659" s="49"/>
      <c r="S659" s="49"/>
      <c r="T659" s="49"/>
    </row>
    <row r="660" spans="1:20">
      <c r="A660">
        <f t="shared" si="164"/>
        <v>23</v>
      </c>
      <c r="C660">
        <v>166.1</v>
      </c>
      <c r="D660">
        <v>119.7</v>
      </c>
      <c r="E660">
        <v>86.3</v>
      </c>
      <c r="F660">
        <v>160.30000000000001</v>
      </c>
      <c r="G660">
        <v>128.19999999999999</v>
      </c>
      <c r="H660">
        <v>79.099999999999994</v>
      </c>
      <c r="I660">
        <v>127.5</v>
      </c>
      <c r="J660">
        <v>76.7</v>
      </c>
      <c r="L660">
        <v>42.02</v>
      </c>
      <c r="M660" s="39">
        <v>8.5500000000000007</v>
      </c>
      <c r="N660">
        <v>10.651006861887572</v>
      </c>
      <c r="Q660" s="45"/>
      <c r="R660" s="49"/>
      <c r="S660" s="49"/>
      <c r="T660" s="49"/>
    </row>
    <row r="661" spans="1:20">
      <c r="A661">
        <f t="shared" si="164"/>
        <v>24</v>
      </c>
      <c r="C661">
        <v>166.1</v>
      </c>
      <c r="D661">
        <v>119.7</v>
      </c>
      <c r="E661">
        <v>86.3</v>
      </c>
      <c r="F661">
        <v>160.30000000000001</v>
      </c>
      <c r="G661">
        <v>128.19999999999999</v>
      </c>
      <c r="H661">
        <v>79.099999999999994</v>
      </c>
      <c r="I661">
        <v>127.5</v>
      </c>
      <c r="J661">
        <v>76.7</v>
      </c>
      <c r="L661">
        <v>42.02</v>
      </c>
      <c r="M661" s="39">
        <v>8.5500000000000007</v>
      </c>
      <c r="N661">
        <v>10.651006861887572</v>
      </c>
      <c r="Q661" s="45"/>
      <c r="R661" s="49"/>
      <c r="S661" s="49"/>
      <c r="T661" s="49"/>
    </row>
    <row r="662" spans="1:20">
      <c r="A662">
        <f t="shared" si="164"/>
        <v>25</v>
      </c>
      <c r="C662">
        <v>166.1</v>
      </c>
      <c r="D662">
        <v>119.7</v>
      </c>
      <c r="E662">
        <v>86.3</v>
      </c>
      <c r="F662">
        <v>160.30000000000001</v>
      </c>
      <c r="G662">
        <v>128.19999999999999</v>
      </c>
      <c r="H662">
        <v>79.099999999999994</v>
      </c>
      <c r="I662">
        <v>127.5</v>
      </c>
      <c r="J662">
        <v>76.7</v>
      </c>
      <c r="L662">
        <v>42.02</v>
      </c>
      <c r="M662" s="39">
        <v>8.5500000000000007</v>
      </c>
      <c r="N662">
        <v>10.651006861887572</v>
      </c>
      <c r="Q662" s="45"/>
      <c r="R662" s="49"/>
      <c r="S662" s="49"/>
      <c r="T662" s="49"/>
    </row>
    <row r="663" spans="1:20">
      <c r="A663">
        <f t="shared" si="164"/>
        <v>26</v>
      </c>
      <c r="C663">
        <v>166.1</v>
      </c>
      <c r="D663">
        <v>119.7</v>
      </c>
      <c r="E663">
        <v>86.3</v>
      </c>
      <c r="F663">
        <v>160.30000000000001</v>
      </c>
      <c r="G663">
        <v>128.19999999999999</v>
      </c>
      <c r="H663">
        <v>79.099999999999994</v>
      </c>
      <c r="I663">
        <v>127.5</v>
      </c>
      <c r="J663">
        <v>76.7</v>
      </c>
      <c r="L663">
        <v>42.02</v>
      </c>
      <c r="M663" s="39">
        <v>8.5500000000000007</v>
      </c>
      <c r="N663">
        <v>10.651006861887572</v>
      </c>
      <c r="Q663" s="45"/>
      <c r="R663" s="49"/>
      <c r="S663" s="49"/>
      <c r="T663" s="49"/>
    </row>
    <row r="664" spans="1:20">
      <c r="A664">
        <f t="shared" si="164"/>
        <v>27</v>
      </c>
      <c r="C664">
        <v>166.1</v>
      </c>
      <c r="D664">
        <v>119.7</v>
      </c>
      <c r="E664">
        <v>86.3</v>
      </c>
      <c r="F664">
        <v>160.30000000000001</v>
      </c>
      <c r="G664">
        <v>128.19999999999999</v>
      </c>
      <c r="H664">
        <v>79.099999999999994</v>
      </c>
      <c r="I664">
        <v>127.5</v>
      </c>
      <c r="J664">
        <v>76.7</v>
      </c>
      <c r="L664">
        <v>42.02</v>
      </c>
      <c r="M664" s="39">
        <v>8.5500000000000007</v>
      </c>
      <c r="N664">
        <v>10.651006861887572</v>
      </c>
      <c r="Q664" s="45"/>
      <c r="R664" s="45"/>
      <c r="S664" s="45"/>
      <c r="T664" s="45"/>
    </row>
    <row r="665" spans="1:20">
      <c r="A665">
        <f t="shared" si="164"/>
        <v>28</v>
      </c>
      <c r="C665">
        <v>166.1</v>
      </c>
      <c r="D665">
        <v>119.7</v>
      </c>
      <c r="E665">
        <v>86.3</v>
      </c>
      <c r="F665">
        <v>160.30000000000001</v>
      </c>
      <c r="G665">
        <v>128.19999999999999</v>
      </c>
      <c r="H665">
        <v>79.099999999999994</v>
      </c>
      <c r="I665">
        <v>127.5</v>
      </c>
      <c r="J665">
        <v>76.7</v>
      </c>
      <c r="L665">
        <v>42.02</v>
      </c>
      <c r="M665" s="39">
        <v>8.5500000000000007</v>
      </c>
      <c r="N665">
        <v>10.651006861887572</v>
      </c>
    </row>
    <row r="666" spans="1:20">
      <c r="A666">
        <f t="shared" si="164"/>
        <v>29</v>
      </c>
      <c r="C666">
        <v>166.1</v>
      </c>
      <c r="D666">
        <v>119.7</v>
      </c>
      <c r="E666">
        <v>86.3</v>
      </c>
      <c r="F666">
        <v>160.30000000000001</v>
      </c>
      <c r="G666">
        <v>128.19999999999999</v>
      </c>
      <c r="H666">
        <v>79.099999999999994</v>
      </c>
      <c r="I666">
        <v>127.5</v>
      </c>
      <c r="J666">
        <v>76.7</v>
      </c>
      <c r="L666">
        <v>42.02</v>
      </c>
      <c r="M666" s="39">
        <v>8.5500000000000007</v>
      </c>
      <c r="N666">
        <v>10.651006861887572</v>
      </c>
    </row>
    <row r="667" spans="1:20">
      <c r="A667">
        <f t="shared" si="164"/>
        <v>30</v>
      </c>
      <c r="C667">
        <v>166.1</v>
      </c>
      <c r="D667">
        <v>119.7</v>
      </c>
      <c r="E667">
        <v>86.3</v>
      </c>
      <c r="F667">
        <v>160.30000000000001</v>
      </c>
      <c r="G667">
        <v>128.19999999999999</v>
      </c>
      <c r="H667">
        <v>79.099999999999994</v>
      </c>
      <c r="I667">
        <v>127.5</v>
      </c>
      <c r="J667">
        <v>76.7</v>
      </c>
      <c r="L667">
        <v>42.02</v>
      </c>
      <c r="M667" s="39">
        <v>8.5500000000000007</v>
      </c>
      <c r="N667">
        <v>10.651006861887572</v>
      </c>
    </row>
    <row r="670" spans="1:20">
      <c r="A670" t="s">
        <v>50</v>
      </c>
    </row>
    <row r="671" spans="1:20">
      <c r="A671">
        <v>1</v>
      </c>
      <c r="C671">
        <f t="shared" ref="C671:J686" si="165">+C605*C638/1000</f>
        <v>0</v>
      </c>
      <c r="D671">
        <f t="shared" si="165"/>
        <v>0</v>
      </c>
      <c r="E671">
        <f t="shared" si="165"/>
        <v>0</v>
      </c>
      <c r="F671">
        <f t="shared" si="165"/>
        <v>3.2063600000000001</v>
      </c>
      <c r="G671">
        <f t="shared" si="165"/>
        <v>3.4595000000000002</v>
      </c>
      <c r="H671">
        <f t="shared" si="165"/>
        <v>4.1894999999999998</v>
      </c>
      <c r="I671">
        <f t="shared" si="165"/>
        <v>0</v>
      </c>
      <c r="J671">
        <f t="shared" si="165"/>
        <v>0</v>
      </c>
      <c r="L671">
        <f t="shared" ref="L671:L682" si="166">+L638*L605</f>
        <v>0</v>
      </c>
      <c r="M671">
        <f t="shared" ref="M671:M682" si="167">+M638*L605</f>
        <v>0</v>
      </c>
      <c r="N671">
        <f t="shared" ref="N671:N682" si="168">+N638*L605</f>
        <v>0</v>
      </c>
      <c r="O671" s="39">
        <f t="shared" ref="O671:O682" si="169">+O638*M605/1000</f>
        <v>0</v>
      </c>
    </row>
    <row r="672" spans="1:20">
      <c r="A672">
        <v>2</v>
      </c>
      <c r="C672">
        <f t="shared" si="165"/>
        <v>0</v>
      </c>
      <c r="D672">
        <f t="shared" si="165"/>
        <v>0</v>
      </c>
      <c r="E672">
        <f t="shared" si="165"/>
        <v>0</v>
      </c>
      <c r="F672">
        <f t="shared" si="165"/>
        <v>3.1665999999999999</v>
      </c>
      <c r="G672">
        <f t="shared" si="165"/>
        <v>3.3829999999999996</v>
      </c>
      <c r="H672">
        <f t="shared" si="165"/>
        <v>4.0483799999999999</v>
      </c>
      <c r="I672">
        <f t="shared" si="165"/>
        <v>0</v>
      </c>
      <c r="J672">
        <f t="shared" si="165"/>
        <v>0</v>
      </c>
      <c r="L672">
        <f t="shared" si="166"/>
        <v>0</v>
      </c>
      <c r="M672" s="40">
        <f t="shared" si="167"/>
        <v>0</v>
      </c>
      <c r="N672" s="40">
        <f t="shared" si="168"/>
        <v>0</v>
      </c>
      <c r="O672" s="39">
        <f t="shared" si="169"/>
        <v>0</v>
      </c>
    </row>
    <row r="673" spans="1:15">
      <c r="A673">
        <v>3</v>
      </c>
      <c r="C673">
        <f t="shared" si="165"/>
        <v>0</v>
      </c>
      <c r="D673">
        <f t="shared" si="165"/>
        <v>0</v>
      </c>
      <c r="E673">
        <f t="shared" si="165"/>
        <v>0</v>
      </c>
      <c r="F673">
        <f t="shared" si="165"/>
        <v>3.1410399999999994</v>
      </c>
      <c r="G673">
        <f t="shared" si="165"/>
        <v>3.5529999999999995</v>
      </c>
      <c r="H673">
        <f t="shared" si="165"/>
        <v>4.4188200000000002</v>
      </c>
      <c r="I673">
        <f t="shared" si="165"/>
        <v>0</v>
      </c>
      <c r="J673">
        <f t="shared" si="165"/>
        <v>0</v>
      </c>
      <c r="L673">
        <f t="shared" si="166"/>
        <v>12.167950000000001</v>
      </c>
      <c r="M673" s="40">
        <f t="shared" si="167"/>
        <v>0.9160600000000001</v>
      </c>
      <c r="N673" s="40">
        <f t="shared" si="168"/>
        <v>0</v>
      </c>
      <c r="O673" s="39">
        <f t="shared" si="169"/>
        <v>0</v>
      </c>
    </row>
    <row r="674" spans="1:15">
      <c r="A674">
        <v>4</v>
      </c>
      <c r="C674">
        <f t="shared" si="165"/>
        <v>0</v>
      </c>
      <c r="D674">
        <f t="shared" si="165"/>
        <v>0</v>
      </c>
      <c r="E674">
        <f t="shared" si="165"/>
        <v>0</v>
      </c>
      <c r="F674">
        <f t="shared" si="165"/>
        <v>2.9677999999999995</v>
      </c>
      <c r="G674">
        <f t="shared" si="165"/>
        <v>3.3787500000000001</v>
      </c>
      <c r="H674">
        <f t="shared" si="165"/>
        <v>4.1983200000000007</v>
      </c>
      <c r="I674">
        <f t="shared" si="165"/>
        <v>0</v>
      </c>
      <c r="J674">
        <f t="shared" si="165"/>
        <v>0</v>
      </c>
      <c r="L674">
        <f t="shared" si="166"/>
        <v>13.62191</v>
      </c>
      <c r="M674" s="40">
        <f t="shared" si="167"/>
        <v>0.93888000000000005</v>
      </c>
      <c r="N674" s="40">
        <f t="shared" si="168"/>
        <v>1.1694897576171872</v>
      </c>
      <c r="O674" s="39">
        <f t="shared" si="169"/>
        <v>0</v>
      </c>
    </row>
    <row r="675" spans="1:15">
      <c r="A675">
        <v>5</v>
      </c>
      <c r="C675">
        <f t="shared" si="165"/>
        <v>0</v>
      </c>
      <c r="D675">
        <f t="shared" si="165"/>
        <v>0</v>
      </c>
      <c r="E675">
        <f t="shared" si="165"/>
        <v>0</v>
      </c>
      <c r="F675">
        <f t="shared" si="165"/>
        <v>3.0387999999999997</v>
      </c>
      <c r="G675">
        <f t="shared" si="165"/>
        <v>3.4212500000000001</v>
      </c>
      <c r="H675">
        <f t="shared" si="165"/>
        <v>4.251240000000001</v>
      </c>
      <c r="I675">
        <f t="shared" si="165"/>
        <v>0</v>
      </c>
      <c r="J675">
        <f t="shared" si="165"/>
        <v>0</v>
      </c>
      <c r="L675">
        <f t="shared" si="166"/>
        <v>11.65287</v>
      </c>
      <c r="M675" s="40">
        <f t="shared" si="167"/>
        <v>0.96170000000000011</v>
      </c>
      <c r="N675" s="40">
        <f t="shared" si="168"/>
        <v>1.1987270015576168</v>
      </c>
      <c r="O675" s="39">
        <f t="shared" si="169"/>
        <v>0</v>
      </c>
    </row>
    <row r="676" spans="1:15">
      <c r="A676">
        <v>6</v>
      </c>
      <c r="C676">
        <f t="shared" si="165"/>
        <v>0</v>
      </c>
      <c r="D676">
        <f t="shared" si="165"/>
        <v>0</v>
      </c>
      <c r="E676">
        <f t="shared" si="165"/>
        <v>0</v>
      </c>
      <c r="F676">
        <f t="shared" si="165"/>
        <v>2.9308800000000002</v>
      </c>
      <c r="G676">
        <f t="shared" si="165"/>
        <v>3.4552499999999999</v>
      </c>
      <c r="H676">
        <f t="shared" si="165"/>
        <v>4.2776999999999994</v>
      </c>
      <c r="I676">
        <f t="shared" si="165"/>
        <v>0</v>
      </c>
      <c r="J676">
        <f t="shared" si="165"/>
        <v>0</v>
      </c>
      <c r="L676">
        <f t="shared" si="166"/>
        <v>13.92346</v>
      </c>
      <c r="M676" s="40">
        <f t="shared" si="167"/>
        <v>0.98614999999999997</v>
      </c>
      <c r="N676" s="40">
        <f t="shared" si="168"/>
        <v>1.2286951765965572</v>
      </c>
      <c r="O676" s="39">
        <f t="shared" si="169"/>
        <v>0</v>
      </c>
    </row>
    <row r="677" spans="1:15">
      <c r="A677">
        <v>7</v>
      </c>
      <c r="C677">
        <f t="shared" si="165"/>
        <v>0</v>
      </c>
      <c r="D677">
        <f t="shared" si="165"/>
        <v>0</v>
      </c>
      <c r="E677">
        <f t="shared" si="165"/>
        <v>0</v>
      </c>
      <c r="F677">
        <f t="shared" si="165"/>
        <v>3.2120399999999996</v>
      </c>
      <c r="G677">
        <f t="shared" si="165"/>
        <v>3.5954999999999995</v>
      </c>
      <c r="H677">
        <f t="shared" si="165"/>
        <v>4.5158399999999999</v>
      </c>
      <c r="I677">
        <f t="shared" si="165"/>
        <v>0</v>
      </c>
      <c r="J677">
        <f t="shared" si="165"/>
        <v>0</v>
      </c>
      <c r="L677">
        <f t="shared" si="166"/>
        <v>13.235600000000002</v>
      </c>
      <c r="M677" s="40">
        <f t="shared" si="167"/>
        <v>1.0106000000000002</v>
      </c>
      <c r="N677" s="40">
        <f t="shared" si="168"/>
        <v>1.2594125560114713</v>
      </c>
      <c r="O677" s="39">
        <f t="shared" si="169"/>
        <v>0</v>
      </c>
    </row>
    <row r="678" spans="1:15">
      <c r="A678">
        <v>8</v>
      </c>
      <c r="C678">
        <f t="shared" si="165"/>
        <v>0</v>
      </c>
      <c r="D678">
        <f t="shared" si="165"/>
        <v>0</v>
      </c>
      <c r="E678">
        <f t="shared" si="165"/>
        <v>0</v>
      </c>
      <c r="F678">
        <f t="shared" si="165"/>
        <v>3.31996</v>
      </c>
      <c r="G678">
        <f t="shared" si="165"/>
        <v>3.8802500000000002</v>
      </c>
      <c r="H678">
        <f t="shared" si="165"/>
        <v>4.7628000000000004</v>
      </c>
      <c r="I678">
        <f t="shared" si="165"/>
        <v>0</v>
      </c>
      <c r="J678">
        <f t="shared" si="165"/>
        <v>0</v>
      </c>
      <c r="L678">
        <f t="shared" si="166"/>
        <v>10.040800000000001</v>
      </c>
      <c r="M678" s="40">
        <f t="shared" si="167"/>
        <v>1.03668</v>
      </c>
      <c r="N678" s="40">
        <f t="shared" si="168"/>
        <v>1.2908978699117579</v>
      </c>
      <c r="O678" s="39">
        <f t="shared" si="169"/>
        <v>0</v>
      </c>
    </row>
    <row r="679" spans="1:15">
      <c r="A679">
        <v>9</v>
      </c>
      <c r="C679">
        <f t="shared" si="165"/>
        <v>0</v>
      </c>
      <c r="D679">
        <f t="shared" si="165"/>
        <v>0</v>
      </c>
      <c r="E679">
        <f t="shared" si="165"/>
        <v>0</v>
      </c>
      <c r="F679">
        <f t="shared" si="165"/>
        <v>3.6323600000000003</v>
      </c>
      <c r="G679">
        <f t="shared" si="165"/>
        <v>4.1139999999999999</v>
      </c>
      <c r="H679">
        <f t="shared" si="165"/>
        <v>5.0009400000000008</v>
      </c>
      <c r="I679">
        <f t="shared" si="165"/>
        <v>0</v>
      </c>
      <c r="J679">
        <f t="shared" si="165"/>
        <v>0</v>
      </c>
      <c r="L679">
        <f t="shared" si="166"/>
        <v>7.6006900000000011</v>
      </c>
      <c r="M679" s="40">
        <f t="shared" si="167"/>
        <v>1.0627599999999999</v>
      </c>
      <c r="N679" s="40">
        <f t="shared" si="168"/>
        <v>1.3231703166595516</v>
      </c>
      <c r="O679" s="39">
        <f t="shared" si="169"/>
        <v>0</v>
      </c>
    </row>
    <row r="680" spans="1:15">
      <c r="A680">
        <v>10</v>
      </c>
      <c r="C680">
        <f t="shared" si="165"/>
        <v>0</v>
      </c>
      <c r="D680">
        <f t="shared" si="165"/>
        <v>0</v>
      </c>
      <c r="E680">
        <f t="shared" si="165"/>
        <v>0</v>
      </c>
      <c r="F680">
        <f t="shared" si="165"/>
        <v>4.3054399999999999</v>
      </c>
      <c r="G680">
        <f t="shared" si="165"/>
        <v>4.5347499999999998</v>
      </c>
      <c r="H680">
        <f t="shared" si="165"/>
        <v>5.5125000000000002</v>
      </c>
      <c r="I680">
        <f t="shared" si="165"/>
        <v>0</v>
      </c>
      <c r="J680">
        <f t="shared" si="165"/>
        <v>0</v>
      </c>
      <c r="L680">
        <f t="shared" si="166"/>
        <v>3.77508</v>
      </c>
      <c r="M680" s="40">
        <f t="shared" si="167"/>
        <v>1.08884</v>
      </c>
      <c r="N680" s="40">
        <f t="shared" si="168"/>
        <v>1.3562495745760403</v>
      </c>
      <c r="O680" s="39">
        <f t="shared" si="169"/>
        <v>0</v>
      </c>
    </row>
    <row r="681" spans="1:15">
      <c r="A681">
        <v>11</v>
      </c>
      <c r="C681">
        <f t="shared" si="165"/>
        <v>0</v>
      </c>
      <c r="D681">
        <f t="shared" si="165"/>
        <v>0</v>
      </c>
      <c r="E681">
        <f t="shared" si="165"/>
        <v>0</v>
      </c>
      <c r="F681">
        <f t="shared" si="165"/>
        <v>4.3310000000000004</v>
      </c>
      <c r="G681">
        <f t="shared" si="165"/>
        <v>4.5942499999999997</v>
      </c>
      <c r="H681">
        <f t="shared" si="165"/>
        <v>5.6359800000000009</v>
      </c>
      <c r="I681">
        <f t="shared" si="165"/>
        <v>0</v>
      </c>
      <c r="J681">
        <f t="shared" si="165"/>
        <v>0</v>
      </c>
      <c r="L681">
        <f t="shared" si="166"/>
        <v>4.3814399999999996</v>
      </c>
      <c r="M681" s="40">
        <f t="shared" si="167"/>
        <v>1.1165499999999999</v>
      </c>
      <c r="N681" s="40">
        <f t="shared" si="168"/>
        <v>1.3901558139404415</v>
      </c>
      <c r="O681" s="39">
        <f t="shared" si="169"/>
        <v>0</v>
      </c>
    </row>
    <row r="682" spans="1:15">
      <c r="A682">
        <v>12</v>
      </c>
      <c r="C682">
        <f t="shared" si="165"/>
        <v>0</v>
      </c>
      <c r="D682">
        <f t="shared" si="165"/>
        <v>0</v>
      </c>
      <c r="E682">
        <f t="shared" si="165"/>
        <v>0</v>
      </c>
      <c r="F682">
        <f t="shared" si="165"/>
        <v>4.3593999999999999</v>
      </c>
      <c r="G682">
        <f t="shared" si="165"/>
        <v>4.6537499999999996</v>
      </c>
      <c r="H682">
        <f t="shared" si="165"/>
        <v>5.7594599999999998</v>
      </c>
      <c r="I682">
        <f t="shared" si="165"/>
        <v>0</v>
      </c>
      <c r="J682">
        <f t="shared" si="165"/>
        <v>0</v>
      </c>
      <c r="L682">
        <f t="shared" si="166"/>
        <v>4.8802200000000004</v>
      </c>
      <c r="M682" s="40">
        <f t="shared" si="167"/>
        <v>1.1442600000000001</v>
      </c>
      <c r="N682" s="40">
        <f t="shared" si="168"/>
        <v>1.4249097092889524</v>
      </c>
      <c r="O682" s="39">
        <f t="shared" si="169"/>
        <v>0</v>
      </c>
    </row>
    <row r="683" spans="1:15">
      <c r="A683">
        <v>13</v>
      </c>
      <c r="C683">
        <f t="shared" si="165"/>
        <v>0</v>
      </c>
      <c r="D683">
        <f t="shared" si="165"/>
        <v>0</v>
      </c>
      <c r="E683">
        <f t="shared" si="165"/>
        <v>0</v>
      </c>
      <c r="F683">
        <f t="shared" si="165"/>
        <v>4.3849600000000004</v>
      </c>
      <c r="G683">
        <f t="shared" si="165"/>
        <v>4.7132500000000004</v>
      </c>
      <c r="H683">
        <f t="shared" si="165"/>
        <v>5.8917600000000006</v>
      </c>
      <c r="I683">
        <f t="shared" si="165"/>
        <v>0</v>
      </c>
      <c r="J683">
        <f t="shared" si="165"/>
        <v>0</v>
      </c>
      <c r="L683">
        <f t="shared" ref="L683:L700" si="170">+L651*L617</f>
        <v>5.2828299999999997</v>
      </c>
      <c r="M683" s="40">
        <f t="shared" ref="M683:M700" si="171">+M651*L617</f>
        <v>1.2013100000000001</v>
      </c>
      <c r="N683" s="40">
        <f t="shared" ref="N683:N700" si="172">+N651*L617</f>
        <v>1.4970457633217054</v>
      </c>
      <c r="O683" s="39">
        <f t="shared" ref="O683:O700" si="173">+O651*M617/1000</f>
        <v>0</v>
      </c>
    </row>
    <row r="684" spans="1:15">
      <c r="A684">
        <v>14</v>
      </c>
      <c r="C684">
        <f t="shared" si="165"/>
        <v>0</v>
      </c>
      <c r="D684">
        <f t="shared" si="165"/>
        <v>0</v>
      </c>
      <c r="E684">
        <f t="shared" si="165"/>
        <v>0</v>
      </c>
      <c r="F684">
        <f t="shared" si="165"/>
        <v>4.41052</v>
      </c>
      <c r="G684">
        <f t="shared" si="165"/>
        <v>4.7727500000000003</v>
      </c>
      <c r="H684">
        <f t="shared" si="165"/>
        <v>6.0152400000000004</v>
      </c>
      <c r="I684">
        <f t="shared" si="165"/>
        <v>0</v>
      </c>
      <c r="J684">
        <f t="shared" si="165"/>
        <v>0</v>
      </c>
      <c r="L684">
        <f t="shared" si="170"/>
        <v>5.1915500000000003</v>
      </c>
      <c r="M684" s="40">
        <f t="shared" si="171"/>
        <v>1.23228</v>
      </c>
      <c r="N684" s="40">
        <f t="shared" si="172"/>
        <v>1.5344719074047481</v>
      </c>
      <c r="O684" s="39">
        <f t="shared" si="173"/>
        <v>0</v>
      </c>
    </row>
    <row r="685" spans="1:15">
      <c r="A685">
        <v>15</v>
      </c>
      <c r="C685">
        <f t="shared" si="165"/>
        <v>0</v>
      </c>
      <c r="D685">
        <f t="shared" si="165"/>
        <v>0</v>
      </c>
      <c r="E685">
        <f t="shared" si="165"/>
        <v>0</v>
      </c>
      <c r="F685">
        <f t="shared" si="165"/>
        <v>4.4389200000000004</v>
      </c>
      <c r="G685">
        <f t="shared" si="165"/>
        <v>4.8280000000000003</v>
      </c>
      <c r="H685">
        <f t="shared" si="165"/>
        <v>6.1387199999999993</v>
      </c>
      <c r="I685">
        <f t="shared" si="165"/>
        <v>0</v>
      </c>
      <c r="J685">
        <f t="shared" si="165"/>
        <v>0</v>
      </c>
      <c r="L685">
        <f t="shared" si="170"/>
        <v>6.2380100000000009</v>
      </c>
      <c r="M685" s="40">
        <f t="shared" si="171"/>
        <v>1.2616200000000002</v>
      </c>
      <c r="N685" s="40">
        <f t="shared" si="172"/>
        <v>1.5728337050898666</v>
      </c>
      <c r="O685" s="39">
        <f t="shared" si="173"/>
        <v>0</v>
      </c>
    </row>
    <row r="686" spans="1:15">
      <c r="A686">
        <v>16</v>
      </c>
      <c r="C686">
        <f t="shared" si="165"/>
        <v>0</v>
      </c>
      <c r="D686">
        <f t="shared" si="165"/>
        <v>0</v>
      </c>
      <c r="E686">
        <f t="shared" si="165"/>
        <v>0</v>
      </c>
      <c r="F686">
        <f t="shared" si="165"/>
        <v>4.4616399999999992</v>
      </c>
      <c r="G686">
        <f t="shared" si="165"/>
        <v>4.9512499999999999</v>
      </c>
      <c r="H686">
        <f t="shared" si="165"/>
        <v>6.3063000000000002</v>
      </c>
      <c r="I686">
        <f t="shared" si="165"/>
        <v>0</v>
      </c>
      <c r="J686">
        <f t="shared" si="165"/>
        <v>0</v>
      </c>
      <c r="L686">
        <f t="shared" si="170"/>
        <v>6.8411100000000005</v>
      </c>
      <c r="M686" s="40">
        <f t="shared" si="171"/>
        <v>1.2942200000000001</v>
      </c>
      <c r="N686" s="40">
        <f t="shared" si="172"/>
        <v>1.6121545477171131</v>
      </c>
      <c r="O686" s="39">
        <f t="shared" si="173"/>
        <v>0</v>
      </c>
    </row>
    <row r="687" spans="1:15">
      <c r="A687">
        <v>17</v>
      </c>
      <c r="C687">
        <f t="shared" ref="C687:J700" si="174">+C621*C654/1000</f>
        <v>0</v>
      </c>
      <c r="D687">
        <f t="shared" si="174"/>
        <v>0</v>
      </c>
      <c r="E687">
        <f t="shared" si="174"/>
        <v>0</v>
      </c>
      <c r="F687">
        <f t="shared" si="174"/>
        <v>4.4843599999999997</v>
      </c>
      <c r="G687">
        <f t="shared" si="174"/>
        <v>5.0744999999999996</v>
      </c>
      <c r="H687">
        <f t="shared" si="174"/>
        <v>6.4738800000000012</v>
      </c>
      <c r="I687">
        <f t="shared" si="174"/>
        <v>0</v>
      </c>
      <c r="J687">
        <f t="shared" si="174"/>
        <v>0</v>
      </c>
      <c r="L687">
        <f t="shared" si="170"/>
        <v>7.2078600000000002</v>
      </c>
      <c r="M687" s="40">
        <f t="shared" si="171"/>
        <v>1.3268200000000001</v>
      </c>
      <c r="N687" s="40">
        <f t="shared" si="172"/>
        <v>1.6524584114100411</v>
      </c>
      <c r="O687" s="39">
        <f t="shared" si="173"/>
        <v>0</v>
      </c>
    </row>
    <row r="688" spans="1:15">
      <c r="A688">
        <v>18</v>
      </c>
      <c r="C688">
        <f t="shared" si="174"/>
        <v>0</v>
      </c>
      <c r="D688">
        <f t="shared" si="174"/>
        <v>0</v>
      </c>
      <c r="E688">
        <f t="shared" si="174"/>
        <v>0</v>
      </c>
      <c r="F688">
        <f t="shared" si="174"/>
        <v>4.5070799999999993</v>
      </c>
      <c r="G688">
        <f t="shared" si="174"/>
        <v>5.202</v>
      </c>
      <c r="H688">
        <f t="shared" si="174"/>
        <v>6.6414600000000004</v>
      </c>
      <c r="I688">
        <f t="shared" si="174"/>
        <v>0</v>
      </c>
      <c r="J688">
        <f t="shared" si="174"/>
        <v>0</v>
      </c>
      <c r="L688">
        <f t="shared" si="170"/>
        <v>7.2632800000000008</v>
      </c>
      <c r="M688" s="40">
        <f t="shared" si="171"/>
        <v>1.3594200000000001</v>
      </c>
      <c r="N688" s="40">
        <f t="shared" si="172"/>
        <v>1.6937698716952923</v>
      </c>
      <c r="O688" s="39">
        <f t="shared" si="173"/>
        <v>0</v>
      </c>
    </row>
    <row r="689" spans="1:18">
      <c r="A689">
        <v>19</v>
      </c>
      <c r="C689">
        <f t="shared" si="174"/>
        <v>0</v>
      </c>
      <c r="D689">
        <f t="shared" si="174"/>
        <v>0</v>
      </c>
      <c r="E689">
        <f t="shared" si="174"/>
        <v>0</v>
      </c>
      <c r="F689">
        <f t="shared" si="174"/>
        <v>4.5297999999999998</v>
      </c>
      <c r="G689">
        <f t="shared" si="174"/>
        <v>5.3252499999999996</v>
      </c>
      <c r="H689">
        <f t="shared" si="174"/>
        <v>6.8090400000000013</v>
      </c>
      <c r="I689">
        <f t="shared" si="174"/>
        <v>0</v>
      </c>
      <c r="J689">
        <f t="shared" si="174"/>
        <v>0</v>
      </c>
      <c r="L689">
        <f t="shared" si="170"/>
        <v>6.849260000000001</v>
      </c>
      <c r="M689" s="40">
        <f t="shared" si="171"/>
        <v>1.3936500000000003</v>
      </c>
      <c r="N689" s="40">
        <f t="shared" si="172"/>
        <v>1.7361141184876743</v>
      </c>
      <c r="O689" s="39">
        <f t="shared" si="173"/>
        <v>0</v>
      </c>
    </row>
    <row r="690" spans="1:18">
      <c r="A690">
        <f>+A689+1</f>
        <v>20</v>
      </c>
      <c r="C690">
        <f t="shared" si="174"/>
        <v>0</v>
      </c>
      <c r="D690">
        <f t="shared" si="174"/>
        <v>0</v>
      </c>
      <c r="E690">
        <f t="shared" si="174"/>
        <v>0</v>
      </c>
      <c r="F690">
        <f t="shared" si="174"/>
        <v>4.5525200000000003</v>
      </c>
      <c r="G690">
        <f t="shared" si="174"/>
        <v>5.4484999999999992</v>
      </c>
      <c r="H690">
        <f t="shared" si="174"/>
        <v>6.9766199999999996</v>
      </c>
      <c r="I690">
        <f t="shared" si="174"/>
        <v>0</v>
      </c>
      <c r="J690">
        <f t="shared" si="174"/>
        <v>0</v>
      </c>
      <c r="L690">
        <f t="shared" si="170"/>
        <v>6.849260000000001</v>
      </c>
      <c r="M690" s="40">
        <f t="shared" si="171"/>
        <v>1.3936500000000003</v>
      </c>
      <c r="N690" s="40">
        <f t="shared" si="172"/>
        <v>1.7361141184876743</v>
      </c>
      <c r="O690" s="39">
        <f t="shared" si="173"/>
        <v>0</v>
      </c>
    </row>
    <row r="691" spans="1:18">
      <c r="A691">
        <f t="shared" ref="A691:A700" si="175">+A690+1</f>
        <v>21</v>
      </c>
      <c r="C691">
        <f t="shared" si="174"/>
        <v>0</v>
      </c>
      <c r="D691">
        <f t="shared" si="174"/>
        <v>0</v>
      </c>
      <c r="E691">
        <f t="shared" si="174"/>
        <v>0</v>
      </c>
      <c r="F691">
        <f t="shared" si="174"/>
        <v>4.5525200000000003</v>
      </c>
      <c r="G691">
        <f t="shared" si="174"/>
        <v>5.4484999999999992</v>
      </c>
      <c r="H691">
        <f t="shared" si="174"/>
        <v>6.9766199999999996</v>
      </c>
      <c r="I691">
        <f t="shared" si="174"/>
        <v>0</v>
      </c>
      <c r="J691">
        <f t="shared" si="174"/>
        <v>0</v>
      </c>
      <c r="L691">
        <f t="shared" si="170"/>
        <v>6.849260000000001</v>
      </c>
      <c r="M691" s="40">
        <f t="shared" si="171"/>
        <v>1.3936500000000003</v>
      </c>
      <c r="N691" s="40">
        <f t="shared" si="172"/>
        <v>1.7361141184876743</v>
      </c>
      <c r="O691" s="39">
        <f t="shared" si="173"/>
        <v>0</v>
      </c>
    </row>
    <row r="692" spans="1:18">
      <c r="A692">
        <f t="shared" si="175"/>
        <v>22</v>
      </c>
      <c r="C692">
        <f t="shared" si="174"/>
        <v>0</v>
      </c>
      <c r="D692">
        <f t="shared" si="174"/>
        <v>0</v>
      </c>
      <c r="E692">
        <f t="shared" si="174"/>
        <v>0</v>
      </c>
      <c r="F692">
        <f t="shared" si="174"/>
        <v>4.5525200000000003</v>
      </c>
      <c r="G692">
        <f t="shared" si="174"/>
        <v>5.4484999999999992</v>
      </c>
      <c r="H692">
        <f t="shared" si="174"/>
        <v>6.9766199999999996</v>
      </c>
      <c r="I692">
        <f t="shared" si="174"/>
        <v>0</v>
      </c>
      <c r="J692">
        <f t="shared" si="174"/>
        <v>0</v>
      </c>
      <c r="L692">
        <f t="shared" si="170"/>
        <v>6.849260000000001</v>
      </c>
      <c r="M692" s="40">
        <f t="shared" si="171"/>
        <v>1.3936500000000003</v>
      </c>
      <c r="N692" s="40">
        <f t="shared" si="172"/>
        <v>1.7361141184876743</v>
      </c>
      <c r="O692" s="39">
        <f t="shared" si="173"/>
        <v>0</v>
      </c>
    </row>
    <row r="693" spans="1:18">
      <c r="A693">
        <f t="shared" si="175"/>
        <v>23</v>
      </c>
      <c r="C693">
        <f t="shared" si="174"/>
        <v>0</v>
      </c>
      <c r="D693">
        <f t="shared" si="174"/>
        <v>0</v>
      </c>
      <c r="E693">
        <f t="shared" si="174"/>
        <v>0</v>
      </c>
      <c r="F693">
        <f t="shared" si="174"/>
        <v>4.5525200000000003</v>
      </c>
      <c r="G693">
        <f t="shared" si="174"/>
        <v>5.4484999999999992</v>
      </c>
      <c r="H693">
        <f t="shared" si="174"/>
        <v>6.9766199999999996</v>
      </c>
      <c r="I693">
        <f t="shared" si="174"/>
        <v>0</v>
      </c>
      <c r="J693">
        <f t="shared" si="174"/>
        <v>0</v>
      </c>
      <c r="L693">
        <f t="shared" si="170"/>
        <v>6.849260000000001</v>
      </c>
      <c r="M693" s="40">
        <f t="shared" si="171"/>
        <v>1.3936500000000003</v>
      </c>
      <c r="N693" s="40">
        <f t="shared" si="172"/>
        <v>1.7361141184876743</v>
      </c>
      <c r="O693" s="39">
        <f t="shared" si="173"/>
        <v>0</v>
      </c>
    </row>
    <row r="694" spans="1:18">
      <c r="A694">
        <f t="shared" si="175"/>
        <v>24</v>
      </c>
      <c r="C694">
        <f t="shared" si="174"/>
        <v>0</v>
      </c>
      <c r="D694">
        <f t="shared" si="174"/>
        <v>0</v>
      </c>
      <c r="E694">
        <f t="shared" si="174"/>
        <v>0</v>
      </c>
      <c r="F694">
        <f t="shared" si="174"/>
        <v>4.5525200000000003</v>
      </c>
      <c r="G694">
        <f t="shared" si="174"/>
        <v>5.4484999999999992</v>
      </c>
      <c r="H694">
        <f t="shared" si="174"/>
        <v>6.9766199999999996</v>
      </c>
      <c r="I694">
        <f t="shared" si="174"/>
        <v>0</v>
      </c>
      <c r="J694">
        <f t="shared" si="174"/>
        <v>0</v>
      </c>
      <c r="L694">
        <f t="shared" si="170"/>
        <v>6.849260000000001</v>
      </c>
      <c r="M694" s="40">
        <f t="shared" si="171"/>
        <v>1.3936500000000003</v>
      </c>
      <c r="N694" s="40">
        <f t="shared" si="172"/>
        <v>1.7361141184876743</v>
      </c>
      <c r="O694" s="39">
        <f t="shared" si="173"/>
        <v>0</v>
      </c>
    </row>
    <row r="695" spans="1:18">
      <c r="A695">
        <f t="shared" si="175"/>
        <v>25</v>
      </c>
      <c r="C695">
        <f t="shared" si="174"/>
        <v>0</v>
      </c>
      <c r="D695">
        <f t="shared" si="174"/>
        <v>0</v>
      </c>
      <c r="E695">
        <f t="shared" si="174"/>
        <v>0</v>
      </c>
      <c r="F695">
        <f t="shared" si="174"/>
        <v>4.5525200000000003</v>
      </c>
      <c r="G695">
        <f t="shared" si="174"/>
        <v>5.4484999999999992</v>
      </c>
      <c r="H695">
        <f t="shared" si="174"/>
        <v>6.9766199999999996</v>
      </c>
      <c r="I695">
        <f t="shared" si="174"/>
        <v>0</v>
      </c>
      <c r="J695">
        <f t="shared" si="174"/>
        <v>0</v>
      </c>
      <c r="L695">
        <f t="shared" si="170"/>
        <v>6.849260000000001</v>
      </c>
      <c r="M695" s="40">
        <f t="shared" si="171"/>
        <v>1.3936500000000003</v>
      </c>
      <c r="N695" s="40">
        <f t="shared" si="172"/>
        <v>1.7361141184876743</v>
      </c>
      <c r="O695" s="39">
        <f t="shared" si="173"/>
        <v>0</v>
      </c>
    </row>
    <row r="696" spans="1:18">
      <c r="A696">
        <f t="shared" si="175"/>
        <v>26</v>
      </c>
      <c r="C696">
        <f t="shared" si="174"/>
        <v>0</v>
      </c>
      <c r="D696">
        <f t="shared" si="174"/>
        <v>0</v>
      </c>
      <c r="E696">
        <f t="shared" si="174"/>
        <v>0</v>
      </c>
      <c r="F696">
        <f t="shared" si="174"/>
        <v>4.5525200000000003</v>
      </c>
      <c r="G696">
        <f t="shared" si="174"/>
        <v>5.4484999999999992</v>
      </c>
      <c r="H696">
        <f t="shared" si="174"/>
        <v>6.9766199999999996</v>
      </c>
      <c r="I696">
        <f t="shared" si="174"/>
        <v>0</v>
      </c>
      <c r="J696">
        <f t="shared" si="174"/>
        <v>0</v>
      </c>
      <c r="L696">
        <f t="shared" si="170"/>
        <v>6.849260000000001</v>
      </c>
      <c r="M696" s="40">
        <f t="shared" si="171"/>
        <v>1.3936500000000003</v>
      </c>
      <c r="N696" s="40">
        <f t="shared" si="172"/>
        <v>1.7361141184876743</v>
      </c>
      <c r="O696" s="39">
        <f t="shared" si="173"/>
        <v>0</v>
      </c>
    </row>
    <row r="697" spans="1:18">
      <c r="A697">
        <f t="shared" si="175"/>
        <v>27</v>
      </c>
      <c r="C697">
        <f t="shared" si="174"/>
        <v>0</v>
      </c>
      <c r="D697">
        <f t="shared" si="174"/>
        <v>0</v>
      </c>
      <c r="E697">
        <f t="shared" si="174"/>
        <v>0</v>
      </c>
      <c r="F697">
        <f t="shared" si="174"/>
        <v>4.5525200000000003</v>
      </c>
      <c r="G697">
        <f t="shared" si="174"/>
        <v>5.4484999999999992</v>
      </c>
      <c r="H697">
        <f t="shared" si="174"/>
        <v>6.9766199999999996</v>
      </c>
      <c r="I697">
        <f t="shared" si="174"/>
        <v>0</v>
      </c>
      <c r="J697">
        <f t="shared" si="174"/>
        <v>0</v>
      </c>
      <c r="L697">
        <f t="shared" si="170"/>
        <v>6.849260000000001</v>
      </c>
      <c r="M697" s="40">
        <f t="shared" si="171"/>
        <v>1.3936500000000003</v>
      </c>
      <c r="N697" s="40">
        <f t="shared" si="172"/>
        <v>1.7361141184876743</v>
      </c>
      <c r="O697" s="39">
        <f t="shared" si="173"/>
        <v>0</v>
      </c>
    </row>
    <row r="698" spans="1:18">
      <c r="A698">
        <f t="shared" si="175"/>
        <v>28</v>
      </c>
      <c r="C698">
        <f t="shared" si="174"/>
        <v>0</v>
      </c>
      <c r="D698">
        <f t="shared" si="174"/>
        <v>0</v>
      </c>
      <c r="E698">
        <f t="shared" si="174"/>
        <v>0</v>
      </c>
      <c r="F698">
        <f t="shared" si="174"/>
        <v>4.5525200000000003</v>
      </c>
      <c r="G698">
        <f t="shared" si="174"/>
        <v>5.4484999999999992</v>
      </c>
      <c r="H698">
        <f t="shared" si="174"/>
        <v>6.9766199999999996</v>
      </c>
      <c r="I698">
        <f t="shared" si="174"/>
        <v>0</v>
      </c>
      <c r="J698">
        <f t="shared" si="174"/>
        <v>0</v>
      </c>
      <c r="L698">
        <f t="shared" si="170"/>
        <v>6.849260000000001</v>
      </c>
      <c r="M698" s="40">
        <f t="shared" si="171"/>
        <v>1.3936500000000003</v>
      </c>
      <c r="N698" s="40">
        <f t="shared" si="172"/>
        <v>1.7361141184876743</v>
      </c>
      <c r="O698" s="39">
        <f t="shared" si="173"/>
        <v>0</v>
      </c>
    </row>
    <row r="699" spans="1:18">
      <c r="A699">
        <f t="shared" si="175"/>
        <v>29</v>
      </c>
      <c r="C699">
        <f t="shared" si="174"/>
        <v>0</v>
      </c>
      <c r="D699">
        <f t="shared" si="174"/>
        <v>0</v>
      </c>
      <c r="E699">
        <f t="shared" si="174"/>
        <v>0</v>
      </c>
      <c r="F699">
        <f t="shared" si="174"/>
        <v>4.5525200000000003</v>
      </c>
      <c r="G699">
        <f t="shared" si="174"/>
        <v>5.4484999999999992</v>
      </c>
      <c r="H699">
        <f t="shared" si="174"/>
        <v>6.9766199999999996</v>
      </c>
      <c r="I699">
        <f t="shared" si="174"/>
        <v>0</v>
      </c>
      <c r="J699">
        <f t="shared" si="174"/>
        <v>0</v>
      </c>
      <c r="L699">
        <f t="shared" si="170"/>
        <v>6.849260000000001</v>
      </c>
      <c r="M699" s="40">
        <f t="shared" si="171"/>
        <v>1.3936500000000003</v>
      </c>
      <c r="N699" s="40">
        <f t="shared" si="172"/>
        <v>1.7361141184876743</v>
      </c>
      <c r="O699" s="39">
        <f t="shared" si="173"/>
        <v>0</v>
      </c>
    </row>
    <row r="700" spans="1:18">
      <c r="A700">
        <f t="shared" si="175"/>
        <v>30</v>
      </c>
      <c r="C700">
        <f t="shared" si="174"/>
        <v>0</v>
      </c>
      <c r="D700">
        <f t="shared" si="174"/>
        <v>0</v>
      </c>
      <c r="E700">
        <f t="shared" si="174"/>
        <v>0</v>
      </c>
      <c r="F700">
        <f t="shared" si="174"/>
        <v>4.5525200000000003</v>
      </c>
      <c r="G700">
        <f t="shared" si="174"/>
        <v>5.4484999999999992</v>
      </c>
      <c r="H700">
        <f t="shared" si="174"/>
        <v>6.9766199999999996</v>
      </c>
      <c r="I700">
        <f t="shared" si="174"/>
        <v>0</v>
      </c>
      <c r="J700">
        <f t="shared" si="174"/>
        <v>0</v>
      </c>
      <c r="L700">
        <f t="shared" si="170"/>
        <v>0</v>
      </c>
      <c r="M700" s="40">
        <f t="shared" si="171"/>
        <v>0</v>
      </c>
      <c r="N700" s="40">
        <f t="shared" si="172"/>
        <v>0</v>
      </c>
      <c r="O700" s="39">
        <f t="shared" si="173"/>
        <v>0</v>
      </c>
    </row>
    <row r="703" spans="1:18">
      <c r="A703" t="s">
        <v>51</v>
      </c>
    </row>
    <row r="704" spans="1:18">
      <c r="A704">
        <v>1</v>
      </c>
      <c r="B704">
        <v>1</v>
      </c>
      <c r="C704">
        <f>+C671*($B$105)^1</f>
        <v>0</v>
      </c>
      <c r="D704">
        <f t="shared" ref="D704:J704" si="176">+D671*($B$105)^1</f>
        <v>0</v>
      </c>
      <c r="E704">
        <f t="shared" si="176"/>
        <v>0</v>
      </c>
      <c r="F704">
        <f t="shared" si="176"/>
        <v>3.2063600000000001</v>
      </c>
      <c r="G704">
        <f t="shared" si="176"/>
        <v>3.4595000000000002</v>
      </c>
      <c r="H704">
        <f t="shared" si="176"/>
        <v>4.1894999999999998</v>
      </c>
      <c r="I704">
        <f t="shared" si="176"/>
        <v>0</v>
      </c>
      <c r="J704">
        <f t="shared" si="176"/>
        <v>0</v>
      </c>
      <c r="L704">
        <f>+L671*($B$105)^1</f>
        <v>0</v>
      </c>
      <c r="M704">
        <f>+M671*($B$105)^1</f>
        <v>0</v>
      </c>
      <c r="N704">
        <f>+N671*($B$105)^1</f>
        <v>0</v>
      </c>
      <c r="O704">
        <f>+O671*($B$105)^1</f>
        <v>0</v>
      </c>
      <c r="Q704">
        <f>SUM(C704:O704)</f>
        <v>10.855360000000001</v>
      </c>
      <c r="R704">
        <v>1</v>
      </c>
    </row>
    <row r="705" spans="1:19">
      <c r="A705">
        <v>2</v>
      </c>
      <c r="B705" s="39">
        <f>+B106</f>
        <v>1.0682</v>
      </c>
      <c r="C705">
        <f>+C672*($B$106)^-1</f>
        <v>0</v>
      </c>
      <c r="D705">
        <f t="shared" ref="D705:J705" si="177">+D672*($B$106)^-1</f>
        <v>0</v>
      </c>
      <c r="E705">
        <f t="shared" si="177"/>
        <v>0</v>
      </c>
      <c r="F705">
        <f t="shared" si="177"/>
        <v>2.9644261374274481</v>
      </c>
      <c r="G705">
        <f t="shared" si="177"/>
        <v>3.1670099232353488</v>
      </c>
      <c r="H705">
        <f t="shared" si="177"/>
        <v>3.7899082568807336</v>
      </c>
      <c r="I705">
        <f t="shared" si="177"/>
        <v>0</v>
      </c>
      <c r="J705">
        <f t="shared" si="177"/>
        <v>0</v>
      </c>
      <c r="L705">
        <f>+L672*($B$106)^-1</f>
        <v>0</v>
      </c>
      <c r="M705">
        <f>+M672*($B$106)^-1</f>
        <v>0</v>
      </c>
      <c r="N705">
        <f>+N672*($B$106)^-1</f>
        <v>0</v>
      </c>
      <c r="O705">
        <f>+O672*($B$106)^-1</f>
        <v>0</v>
      </c>
      <c r="Q705">
        <f t="shared" ref="Q705:Q733" si="178">SUM(C705:O705)</f>
        <v>9.9213443175435305</v>
      </c>
      <c r="R705">
        <v>2</v>
      </c>
    </row>
    <row r="706" spans="1:19">
      <c r="A706">
        <v>3</v>
      </c>
      <c r="B706">
        <f>+B705</f>
        <v>1.0682</v>
      </c>
      <c r="C706">
        <f>+C673*($B$107)^-2</f>
        <v>0</v>
      </c>
      <c r="D706">
        <f t="shared" ref="D706:J706" si="179">+D673*($B$107)^-2</f>
        <v>0</v>
      </c>
      <c r="E706">
        <f t="shared" si="179"/>
        <v>0</v>
      </c>
      <c r="F706">
        <f t="shared" si="179"/>
        <v>2.7527598147126144</v>
      </c>
      <c r="G706">
        <f t="shared" si="179"/>
        <v>3.1137953103666045</v>
      </c>
      <c r="H706">
        <f t="shared" si="179"/>
        <v>3.8725868261621619</v>
      </c>
      <c r="I706">
        <f t="shared" si="179"/>
        <v>0</v>
      </c>
      <c r="J706">
        <f t="shared" si="179"/>
        <v>0</v>
      </c>
      <c r="L706">
        <f>+L673*($B$107)^-2</f>
        <v>10.663806824310536</v>
      </c>
      <c r="M706">
        <f>+M673*($B$107)^-2</f>
        <v>0.80282108978734379</v>
      </c>
      <c r="N706">
        <f>+N673*($B$107)^-2</f>
        <v>0</v>
      </c>
      <c r="O706">
        <f>+O673*($B$107)^-2</f>
        <v>0</v>
      </c>
      <c r="Q706">
        <f t="shared" si="178"/>
        <v>21.20576986533926</v>
      </c>
      <c r="R706">
        <v>3</v>
      </c>
    </row>
    <row r="707" spans="1:19">
      <c r="A707">
        <v>4</v>
      </c>
      <c r="B707">
        <f t="shared" ref="B707:B715" si="180">+B706</f>
        <v>1.0682</v>
      </c>
      <c r="C707">
        <f>+C674*($B$108)^-3</f>
        <v>0</v>
      </c>
      <c r="D707">
        <f t="shared" ref="D707:J707" si="181">+D674*($B$108)^-3</f>
        <v>0</v>
      </c>
      <c r="E707">
        <f t="shared" si="181"/>
        <v>0</v>
      </c>
      <c r="F707">
        <f t="shared" si="181"/>
        <v>2.4348763399234437</v>
      </c>
      <c r="G707">
        <f t="shared" si="181"/>
        <v>2.7720326280464778</v>
      </c>
      <c r="H707">
        <f t="shared" si="181"/>
        <v>3.4444335991062052</v>
      </c>
      <c r="I707">
        <f t="shared" si="181"/>
        <v>0</v>
      </c>
      <c r="J707">
        <f t="shared" si="181"/>
        <v>0</v>
      </c>
      <c r="L707">
        <f>+L674*($B$108)^-3</f>
        <v>11.175842834276757</v>
      </c>
      <c r="M707">
        <f>+M674*($B$108)^-3</f>
        <v>0.7702866426401116</v>
      </c>
      <c r="N707">
        <f>+N674*($B$108)^-3</f>
        <v>0.95948613134473093</v>
      </c>
      <c r="O707">
        <f>+O674*($B$108)^-3</f>
        <v>0</v>
      </c>
      <c r="Q707">
        <f t="shared" si="178"/>
        <v>21.55695817533773</v>
      </c>
      <c r="R707">
        <v>4</v>
      </c>
      <c r="S707" s="42">
        <f>SUM(Q704:Q707)</f>
        <v>63.539432358220523</v>
      </c>
    </row>
    <row r="708" spans="1:19">
      <c r="A708">
        <v>5</v>
      </c>
      <c r="B708">
        <f t="shared" si="180"/>
        <v>1.0682</v>
      </c>
      <c r="C708">
        <f>+C675*($B$109)^-4</f>
        <v>0</v>
      </c>
      <c r="D708">
        <f t="shared" ref="D708:J708" si="182">+D675*($B$109)^-4</f>
        <v>0</v>
      </c>
      <c r="E708">
        <f t="shared" si="182"/>
        <v>0</v>
      </c>
      <c r="F708">
        <f t="shared" si="182"/>
        <v>2.3339514791847527</v>
      </c>
      <c r="G708">
        <f t="shared" si="182"/>
        <v>2.6276923450575342</v>
      </c>
      <c r="H708">
        <f t="shared" si="182"/>
        <v>3.2651664757040249</v>
      </c>
      <c r="I708">
        <f t="shared" si="182"/>
        <v>0</v>
      </c>
      <c r="J708">
        <f t="shared" si="182"/>
        <v>0</v>
      </c>
      <c r="L708">
        <f>+L675*($B$109)^-4</f>
        <v>8.9499911719256389</v>
      </c>
      <c r="M708">
        <f>+M675*($B$109)^-4</f>
        <v>0.73863404552190892</v>
      </c>
      <c r="N708">
        <f>+N675*($B$109)^-4</f>
        <v>0.92068272292487274</v>
      </c>
      <c r="O708">
        <f>+O675*($B$109)^-4</f>
        <v>0</v>
      </c>
      <c r="Q708">
        <f t="shared" si="178"/>
        <v>18.836118240318733</v>
      </c>
      <c r="R708">
        <v>5</v>
      </c>
    </row>
    <row r="709" spans="1:19">
      <c r="A709">
        <v>6</v>
      </c>
      <c r="B709">
        <f t="shared" si="180"/>
        <v>1.0682</v>
      </c>
      <c r="C709">
        <f>+C676*($B$110)^-5</f>
        <v>0</v>
      </c>
      <c r="D709">
        <f t="shared" ref="D709:J709" si="183">+D676*($B$110)^-5</f>
        <v>0</v>
      </c>
      <c r="E709">
        <f t="shared" si="183"/>
        <v>0</v>
      </c>
      <c r="F709">
        <f t="shared" si="183"/>
        <v>2.1073427099117432</v>
      </c>
      <c r="G709">
        <f t="shared" si="183"/>
        <v>2.4843718945922557</v>
      </c>
      <c r="H709">
        <f t="shared" si="183"/>
        <v>3.0757246663764679</v>
      </c>
      <c r="I709">
        <f t="shared" si="183"/>
        <v>0</v>
      </c>
      <c r="J709">
        <f t="shared" si="183"/>
        <v>0</v>
      </c>
      <c r="L709">
        <f>+L676*($B$110)^-5</f>
        <v>10.011157716367698</v>
      </c>
      <c r="M709">
        <f>+M676*($B$110)^-5</f>
        <v>0.70905530536202965</v>
      </c>
      <c r="N709">
        <f>+N676*($B$110)^-5</f>
        <v>0.88344859670285947</v>
      </c>
      <c r="O709">
        <f>+O676*($B$110)^-5</f>
        <v>0</v>
      </c>
      <c r="Q709">
        <f t="shared" si="178"/>
        <v>19.27110088931305</v>
      </c>
      <c r="R709">
        <v>6</v>
      </c>
      <c r="S709">
        <f>SUM(Q704:Q709)</f>
        <v>101.64665148785231</v>
      </c>
    </row>
    <row r="710" spans="1:19">
      <c r="A710">
        <v>7</v>
      </c>
      <c r="B710">
        <f t="shared" si="180"/>
        <v>1.0682</v>
      </c>
      <c r="C710">
        <f>+C677*($B$110)^-6</f>
        <v>0</v>
      </c>
      <c r="D710">
        <f t="shared" ref="D710:J710" si="184">+D677*($B$110)^-6</f>
        <v>0</v>
      </c>
      <c r="E710">
        <f t="shared" si="184"/>
        <v>0</v>
      </c>
      <c r="F710">
        <f t="shared" si="184"/>
        <v>2.1620488542906537</v>
      </c>
      <c r="G710">
        <f t="shared" si="184"/>
        <v>2.4201587326440657</v>
      </c>
      <c r="H710">
        <f t="shared" si="184"/>
        <v>3.0396466725694284</v>
      </c>
      <c r="I710">
        <f t="shared" si="184"/>
        <v>0</v>
      </c>
      <c r="J710">
        <f t="shared" si="184"/>
        <v>0</v>
      </c>
      <c r="L710">
        <f>+L677*($B$110)^-6</f>
        <v>8.9089842641590344</v>
      </c>
      <c r="M710">
        <f>+M677*($B$110)^-6</f>
        <v>0.68024264085943364</v>
      </c>
      <c r="N710">
        <f>+N677*($B$110)^-6</f>
        <v>0.84772028798018251</v>
      </c>
      <c r="O710">
        <f>+O677*($B$110)^-6</f>
        <v>0</v>
      </c>
      <c r="Q710">
        <f t="shared" si="178"/>
        <v>18.058801452502799</v>
      </c>
      <c r="R710">
        <v>7</v>
      </c>
    </row>
    <row r="711" spans="1:19">
      <c r="A711">
        <v>8</v>
      </c>
      <c r="B711">
        <f t="shared" si="180"/>
        <v>1.0682</v>
      </c>
      <c r="C711">
        <f>+C678*($B$110)^-7</f>
        <v>0</v>
      </c>
      <c r="D711">
        <f t="shared" ref="D711:J711" si="185">+D678*($B$110)^-7</f>
        <v>0</v>
      </c>
      <c r="E711">
        <f t="shared" si="185"/>
        <v>0</v>
      </c>
      <c r="F711">
        <f t="shared" si="185"/>
        <v>2.0920152005180999</v>
      </c>
      <c r="G711">
        <f t="shared" si="185"/>
        <v>2.4450722243070273</v>
      </c>
      <c r="H711">
        <f t="shared" si="185"/>
        <v>3.0011957966444198</v>
      </c>
      <c r="I711">
        <f t="shared" si="185"/>
        <v>0</v>
      </c>
      <c r="J711">
        <f t="shared" si="185"/>
        <v>0</v>
      </c>
      <c r="L711">
        <f>+L678*($B$110)^-7</f>
        <v>6.3270359357830035</v>
      </c>
      <c r="M711">
        <f>+M678*($B$110)^-7</f>
        <v>0.65324591804512822</v>
      </c>
      <c r="N711">
        <f>+N678*($B$110)^-7</f>
        <v>0.81343689868909097</v>
      </c>
      <c r="O711">
        <f>+O678*($B$110)^-7</f>
        <v>0</v>
      </c>
      <c r="Q711">
        <f t="shared" si="178"/>
        <v>15.332001973986769</v>
      </c>
      <c r="R711">
        <v>8</v>
      </c>
      <c r="S711">
        <f>SUM(Q704:Q711)</f>
        <v>135.03745491434188</v>
      </c>
    </row>
    <row r="712" spans="1:19">
      <c r="A712">
        <v>9</v>
      </c>
      <c r="B712">
        <f t="shared" si="180"/>
        <v>1.0682</v>
      </c>
      <c r="C712">
        <f>+C679*($B$110)^-8</f>
        <v>0</v>
      </c>
      <c r="D712">
        <f t="shared" ref="D712:J712" si="186">+D679*($B$110)^-8</f>
        <v>0</v>
      </c>
      <c r="E712">
        <f t="shared" si="186"/>
        <v>0</v>
      </c>
      <c r="F712">
        <f t="shared" si="186"/>
        <v>2.1427341706743386</v>
      </c>
      <c r="G712">
        <f t="shared" si="186"/>
        <v>2.4268542705442817</v>
      </c>
      <c r="H712">
        <f t="shared" si="186"/>
        <v>2.9500613990607008</v>
      </c>
      <c r="I712">
        <f t="shared" si="186"/>
        <v>0</v>
      </c>
      <c r="J712">
        <f t="shared" si="186"/>
        <v>0</v>
      </c>
      <c r="L712">
        <f>+L679*($B$110)^-8</f>
        <v>4.4836575074339384</v>
      </c>
      <c r="M712">
        <f>+M679*($B$110)^-8</f>
        <v>0.62692358885844457</v>
      </c>
      <c r="N712">
        <f>+N679*($B$110)^-8</f>
        <v>0.78053999359325787</v>
      </c>
      <c r="O712">
        <f>+O679*($B$110)^-8</f>
        <v>0</v>
      </c>
      <c r="Q712">
        <f t="shared" si="178"/>
        <v>13.410770930164963</v>
      </c>
      <c r="R712">
        <v>9</v>
      </c>
    </row>
    <row r="713" spans="1:19">
      <c r="A713">
        <v>10</v>
      </c>
      <c r="B713">
        <f t="shared" si="180"/>
        <v>1.0682</v>
      </c>
      <c r="C713">
        <f>+C680*($B$110)^-9</f>
        <v>0</v>
      </c>
      <c r="D713">
        <f t="shared" ref="D713:J713" si="187">+D680*($B$110)^-9</f>
        <v>0</v>
      </c>
      <c r="E713">
        <f t="shared" si="187"/>
        <v>0</v>
      </c>
      <c r="F713">
        <f t="shared" si="187"/>
        <v>2.37763058454988</v>
      </c>
      <c r="G713">
        <f t="shared" si="187"/>
        <v>2.5042644406350032</v>
      </c>
      <c r="H713">
        <f t="shared" si="187"/>
        <v>3.0442158286565864</v>
      </c>
      <c r="I713">
        <f t="shared" si="187"/>
        <v>0</v>
      </c>
      <c r="J713">
        <f t="shared" si="187"/>
        <v>0</v>
      </c>
      <c r="L713">
        <f>+L680*($B$110)^-9</f>
        <v>2.0847452681079193</v>
      </c>
      <c r="M713">
        <f>+M680*($B$110)^-9</f>
        <v>0.60129958510193882</v>
      </c>
      <c r="N713">
        <f>+N680*($B$110)^-9</f>
        <v>0.74897350068628454</v>
      </c>
      <c r="O713">
        <f>+O680*($B$110)^-9</f>
        <v>0</v>
      </c>
      <c r="Q713">
        <f t="shared" si="178"/>
        <v>11.361129207737614</v>
      </c>
      <c r="R713">
        <v>10</v>
      </c>
      <c r="S713">
        <f>SUM(Q704:Q713)</f>
        <v>159.80935505224446</v>
      </c>
    </row>
    <row r="714" spans="1:19">
      <c r="A714">
        <v>11</v>
      </c>
      <c r="B714">
        <f t="shared" si="180"/>
        <v>1.0682</v>
      </c>
      <c r="C714">
        <f>+C681*($B$110)^-10</f>
        <v>0</v>
      </c>
      <c r="D714">
        <f t="shared" ref="D714:J714" si="188">+D681*($B$110)^-10</f>
        <v>0</v>
      </c>
      <c r="E714">
        <f t="shared" si="188"/>
        <v>0</v>
      </c>
      <c r="F714">
        <f t="shared" si="188"/>
        <v>2.2390430684312519</v>
      </c>
      <c r="G714">
        <f t="shared" si="188"/>
        <v>2.3751382168414401</v>
      </c>
      <c r="H714">
        <f t="shared" si="188"/>
        <v>2.9136924388864394</v>
      </c>
      <c r="I714">
        <f t="shared" si="188"/>
        <v>0</v>
      </c>
      <c r="J714">
        <f t="shared" si="188"/>
        <v>0</v>
      </c>
      <c r="L714">
        <f>+L681*($B$110)^-10</f>
        <v>2.2651195709414504</v>
      </c>
      <c r="M714">
        <f>+M681*($B$110)^-10</f>
        <v>0.57723471208887411</v>
      </c>
      <c r="N714">
        <f>+N681*($B$110)^-10</f>
        <v>0.71868361561827532</v>
      </c>
      <c r="O714">
        <f>+O681*($B$110)^-10</f>
        <v>0</v>
      </c>
      <c r="Q714">
        <f t="shared" si="178"/>
        <v>11.08891162280773</v>
      </c>
      <c r="R714">
        <v>11</v>
      </c>
    </row>
    <row r="715" spans="1:19">
      <c r="A715">
        <v>12</v>
      </c>
      <c r="B715">
        <f t="shared" si="180"/>
        <v>1.0682</v>
      </c>
      <c r="C715">
        <f>+C682*($B$110)^-11</f>
        <v>0</v>
      </c>
      <c r="D715">
        <f t="shared" ref="D715:J715" si="189">+D682*($B$110)^-11</f>
        <v>0</v>
      </c>
      <c r="E715">
        <f t="shared" si="189"/>
        <v>0</v>
      </c>
      <c r="F715">
        <f t="shared" si="189"/>
        <v>2.1098345984462736</v>
      </c>
      <c r="G715">
        <f t="shared" si="189"/>
        <v>2.2522922334539945</v>
      </c>
      <c r="H715">
        <f t="shared" si="189"/>
        <v>2.7874267046766468</v>
      </c>
      <c r="I715">
        <f t="shared" si="189"/>
        <v>0</v>
      </c>
      <c r="J715">
        <f t="shared" si="189"/>
        <v>0</v>
      </c>
      <c r="L715">
        <f>+L682*($B$110)^-11</f>
        <v>2.3618977391451743</v>
      </c>
      <c r="M715">
        <f>+M682*($B$110)^-11</f>
        <v>0.55379165426850785</v>
      </c>
      <c r="N715">
        <f>+N682*($B$110)^-11</f>
        <v>0.68961870998757935</v>
      </c>
      <c r="O715">
        <f>+O682*($B$110)^-11</f>
        <v>0</v>
      </c>
      <c r="Q715">
        <f t="shared" si="178"/>
        <v>10.754861639978175</v>
      </c>
      <c r="R715">
        <v>12</v>
      </c>
      <c r="S715" s="50">
        <f>SUM(Q704:Q715)</f>
        <v>181.65312831503036</v>
      </c>
    </row>
    <row r="716" spans="1:19">
      <c r="A716">
        <v>13</v>
      </c>
      <c r="C716">
        <f>+C683*($B$110)^-12</f>
        <v>0</v>
      </c>
      <c r="D716">
        <f t="shared" ref="D716:J716" si="190">+D683*($B$110)^-12</f>
        <v>0</v>
      </c>
      <c r="E716">
        <f t="shared" si="190"/>
        <v>0</v>
      </c>
      <c r="F716">
        <f t="shared" si="190"/>
        <v>1.9867112564782461</v>
      </c>
      <c r="G716">
        <f t="shared" si="190"/>
        <v>2.1354509116607892</v>
      </c>
      <c r="H716">
        <f t="shared" si="190"/>
        <v>2.6694031216860066</v>
      </c>
      <c r="I716">
        <f t="shared" si="190"/>
        <v>0</v>
      </c>
      <c r="J716">
        <f t="shared" si="190"/>
        <v>0</v>
      </c>
      <c r="L716">
        <f>+L683*($B$110)^-12</f>
        <v>2.39351278621948</v>
      </c>
      <c r="M716">
        <f>+M683*($B$110)^-12</f>
        <v>0.54428229665034156</v>
      </c>
      <c r="N716">
        <f>+N683*($B$110)^-12</f>
        <v>0.67827247442492067</v>
      </c>
      <c r="O716">
        <f>+O683*($B$110)^-12</f>
        <v>0</v>
      </c>
      <c r="Q716">
        <f t="shared" si="178"/>
        <v>10.407632847119784</v>
      </c>
      <c r="R716">
        <v>13</v>
      </c>
    </row>
    <row r="717" spans="1:19">
      <c r="A717">
        <v>14</v>
      </c>
      <c r="C717">
        <f>+C684*($B$110)^-13</f>
        <v>0</v>
      </c>
      <c r="D717">
        <f t="shared" ref="D717:J717" si="191">+D684*($B$110)^-13</f>
        <v>0</v>
      </c>
      <c r="E717">
        <f t="shared" si="191"/>
        <v>0</v>
      </c>
      <c r="F717">
        <f t="shared" si="191"/>
        <v>1.8707094432445044</v>
      </c>
      <c r="G717">
        <f t="shared" si="191"/>
        <v>2.0243482617118183</v>
      </c>
      <c r="H717">
        <f t="shared" si="191"/>
        <v>2.5513468415021525</v>
      </c>
      <c r="I717">
        <f t="shared" si="191"/>
        <v>0</v>
      </c>
      <c r="J717">
        <f t="shared" si="191"/>
        <v>0</v>
      </c>
      <c r="L717">
        <f>+L684*($B$110)^-13</f>
        <v>2.2019810838803604</v>
      </c>
      <c r="M717">
        <f>+M684*($B$110)^-13</f>
        <v>0.52266803749248114</v>
      </c>
      <c r="N717">
        <f>+N684*($B$110)^-13</f>
        <v>0.65084187070356081</v>
      </c>
      <c r="O717">
        <f>+O684*($B$110)^-13</f>
        <v>0</v>
      </c>
      <c r="Q717">
        <f t="shared" si="178"/>
        <v>9.8218955385348785</v>
      </c>
      <c r="R717">
        <v>14</v>
      </c>
    </row>
    <row r="718" spans="1:19">
      <c r="A718">
        <v>15</v>
      </c>
      <c r="C718">
        <f>+C685*($B$110)^-14</f>
        <v>0</v>
      </c>
      <c r="D718">
        <f t="shared" ref="D718:J718" si="192">+D685*($B$110)^-14</f>
        <v>0</v>
      </c>
      <c r="E718">
        <f t="shared" si="192"/>
        <v>0</v>
      </c>
      <c r="F718">
        <f t="shared" si="192"/>
        <v>1.7625493559410235</v>
      </c>
      <c r="G718">
        <f t="shared" si="192"/>
        <v>1.9170402463849903</v>
      </c>
      <c r="H718">
        <f t="shared" si="192"/>
        <v>2.43748411377143</v>
      </c>
      <c r="I718">
        <f t="shared" si="192"/>
        <v>0</v>
      </c>
      <c r="J718">
        <f t="shared" si="192"/>
        <v>0</v>
      </c>
      <c r="L718">
        <f>+L685*($B$110)^-14</f>
        <v>2.4769089120447458</v>
      </c>
      <c r="M718">
        <f>+M685*($B$110)^-14</f>
        <v>0.50094786985174644</v>
      </c>
      <c r="N718">
        <f>+N685*($B$110)^-14</f>
        <v>0.62452061174981255</v>
      </c>
      <c r="O718">
        <f>+O685*($B$110)^-14</f>
        <v>0</v>
      </c>
      <c r="Q718">
        <f t="shared" si="178"/>
        <v>9.7194511097437477</v>
      </c>
      <c r="R718">
        <v>15</v>
      </c>
    </row>
    <row r="719" spans="1:19">
      <c r="A719">
        <v>16</v>
      </c>
      <c r="C719">
        <f>+C686*($B$110)^-15</f>
        <v>0</v>
      </c>
      <c r="D719">
        <f t="shared" ref="D719:J719" si="193">+D686*($B$110)^-15</f>
        <v>0</v>
      </c>
      <c r="E719">
        <f t="shared" si="193"/>
        <v>0</v>
      </c>
      <c r="F719">
        <f t="shared" si="193"/>
        <v>1.65846351039727</v>
      </c>
      <c r="G719">
        <f t="shared" si="193"/>
        <v>1.8404594399939225</v>
      </c>
      <c r="H719">
        <f t="shared" si="193"/>
        <v>2.3441533686308862</v>
      </c>
      <c r="I719">
        <f t="shared" si="193"/>
        <v>0</v>
      </c>
      <c r="J719">
        <f t="shared" si="193"/>
        <v>0</v>
      </c>
      <c r="L719">
        <f>+L686*($B$110)^-15</f>
        <v>2.5429508668592424</v>
      </c>
      <c r="M719">
        <f>+M686*($B$110)^-15</f>
        <v>0.48108243704699516</v>
      </c>
      <c r="N719">
        <f>+N686*($B$110)^-15</f>
        <v>0.59926383359254598</v>
      </c>
      <c r="O719">
        <f>+O686*($B$110)^-15</f>
        <v>0</v>
      </c>
      <c r="Q719">
        <f t="shared" si="178"/>
        <v>9.4663734565208628</v>
      </c>
      <c r="R719">
        <v>16</v>
      </c>
    </row>
    <row r="720" spans="1:19">
      <c r="A720">
        <v>17</v>
      </c>
      <c r="C720">
        <f>+C687*($B$110)^-16</f>
        <v>0</v>
      </c>
      <c r="D720">
        <f t="shared" ref="D720:J720" si="194">+D687*($B$110)^-16</f>
        <v>0</v>
      </c>
      <c r="E720">
        <f t="shared" si="194"/>
        <v>0</v>
      </c>
      <c r="F720">
        <f t="shared" si="194"/>
        <v>1.5604838987526144</v>
      </c>
      <c r="G720">
        <f t="shared" si="194"/>
        <v>1.7658429618095206</v>
      </c>
      <c r="H720">
        <f t="shared" si="194"/>
        <v>2.252804302610981</v>
      </c>
      <c r="I720">
        <f t="shared" si="194"/>
        <v>0</v>
      </c>
      <c r="J720">
        <f t="shared" si="194"/>
        <v>0</v>
      </c>
      <c r="L720">
        <f>+L687*($B$110)^-16</f>
        <v>2.508217331896418</v>
      </c>
      <c r="M720">
        <f>+M687*($B$110)^-16</f>
        <v>0.46171164816003718</v>
      </c>
      <c r="N720">
        <f>+N687*($B$110)^-16</f>
        <v>0.57502848664328754</v>
      </c>
      <c r="O720">
        <f>+O687*($B$110)^-16</f>
        <v>0</v>
      </c>
      <c r="Q720">
        <f t="shared" si="178"/>
        <v>9.1240886298728583</v>
      </c>
      <c r="R720">
        <v>17</v>
      </c>
    </row>
    <row r="721" spans="1:19">
      <c r="A721">
        <v>18</v>
      </c>
      <c r="C721">
        <f>+C688*($B$110)^-17</f>
        <v>0</v>
      </c>
      <c r="D721">
        <f t="shared" ref="D721:J721" si="195">+D688*($B$110)^-17</f>
        <v>0</v>
      </c>
      <c r="E721">
        <f t="shared" si="195"/>
        <v>0</v>
      </c>
      <c r="F721">
        <f t="shared" si="195"/>
        <v>1.4682550898396247</v>
      </c>
      <c r="G721">
        <f t="shared" si="195"/>
        <v>1.6946366555165935</v>
      </c>
      <c r="H721">
        <f t="shared" si="195"/>
        <v>2.1635643141382617</v>
      </c>
      <c r="I721">
        <f t="shared" si="195"/>
        <v>0</v>
      </c>
      <c r="J721">
        <f t="shared" si="195"/>
        <v>0</v>
      </c>
      <c r="L721">
        <f>+L688*($B$110)^-17</f>
        <v>2.3661323581854221</v>
      </c>
      <c r="M721">
        <f>+M688*($B$110)^-17</f>
        <v>0.44285331838569159</v>
      </c>
      <c r="N721">
        <f>+N688*($B$110)^-17</f>
        <v>0.55177326231920032</v>
      </c>
      <c r="O721">
        <f>+O688*($B$110)^-17</f>
        <v>0</v>
      </c>
      <c r="Q721">
        <f t="shared" si="178"/>
        <v>8.6872149983847944</v>
      </c>
      <c r="R721">
        <v>18</v>
      </c>
      <c r="S721" s="42">
        <f>SUM(Q704:Q721)</f>
        <v>238.87978489520728</v>
      </c>
    </row>
    <row r="722" spans="1:19">
      <c r="A722">
        <v>19</v>
      </c>
      <c r="C722">
        <f>+C689*($B$110)^-18</f>
        <v>0</v>
      </c>
      <c r="D722">
        <f t="shared" ref="D722:J722" si="196">+D689*($B$110)^-18</f>
        <v>0</v>
      </c>
      <c r="E722">
        <f t="shared" si="196"/>
        <v>0</v>
      </c>
      <c r="F722">
        <f t="shared" si="196"/>
        <v>1.3814421473138752</v>
      </c>
      <c r="G722">
        <f t="shared" si="196"/>
        <v>1.6240286094271741</v>
      </c>
      <c r="H722">
        <f t="shared" si="196"/>
        <v>2.0765364560788711</v>
      </c>
      <c r="I722">
        <f t="shared" si="196"/>
        <v>0</v>
      </c>
      <c r="J722">
        <f t="shared" si="196"/>
        <v>0</v>
      </c>
      <c r="L722">
        <f>+L689*($B$110)^-18</f>
        <v>2.0888022521769249</v>
      </c>
      <c r="M722">
        <f>+M689*($B$110)^-18</f>
        <v>0.42501806892224436</v>
      </c>
      <c r="N722">
        <f>+N689*($B$110)^-18</f>
        <v>0.52945852263357063</v>
      </c>
      <c r="O722">
        <f>+O689*($B$110)^-18</f>
        <v>0</v>
      </c>
      <c r="Q722">
        <f t="shared" si="178"/>
        <v>8.1252860565526603</v>
      </c>
      <c r="R722">
        <v>19</v>
      </c>
      <c r="S722">
        <f>SUM(Q704:Q722)</f>
        <v>247.00507095175993</v>
      </c>
    </row>
    <row r="723" spans="1:19">
      <c r="A723">
        <f>+A722+1</f>
        <v>20</v>
      </c>
      <c r="C723">
        <f t="shared" ref="C723:O733" si="197">+C690*($B$110)^-(+$A723-1)</f>
        <v>0</v>
      </c>
      <c r="D723">
        <f t="shared" si="197"/>
        <v>0</v>
      </c>
      <c r="E723">
        <f t="shared" si="197"/>
        <v>0</v>
      </c>
      <c r="F723">
        <f t="shared" si="197"/>
        <v>1.299729461476014</v>
      </c>
      <c r="G723">
        <f t="shared" si="197"/>
        <v>1.5555287996213221</v>
      </c>
      <c r="H723">
        <f t="shared" si="197"/>
        <v>1.9918020251471247</v>
      </c>
      <c r="I723">
        <f t="shared" si="197"/>
        <v>0</v>
      </c>
      <c r="J723">
        <f t="shared" si="197"/>
        <v>0</v>
      </c>
      <c r="L723">
        <f t="shared" si="197"/>
        <v>1.9554411647415508</v>
      </c>
      <c r="M723">
        <f t="shared" si="197"/>
        <v>0.39788248354450878</v>
      </c>
      <c r="N723">
        <f t="shared" si="197"/>
        <v>0.49565486110613233</v>
      </c>
      <c r="O723">
        <f t="shared" si="197"/>
        <v>0</v>
      </c>
      <c r="Q723">
        <f t="shared" si="178"/>
        <v>7.6960387956366514</v>
      </c>
      <c r="R723">
        <f>+R722+1</f>
        <v>20</v>
      </c>
      <c r="S723">
        <f>SUM(Q704:Q723)</f>
        <v>254.70110974739657</v>
      </c>
    </row>
    <row r="724" spans="1:19">
      <c r="A724">
        <f t="shared" ref="A724:A733" si="198">+A723+1</f>
        <v>21</v>
      </c>
      <c r="C724">
        <f t="shared" si="197"/>
        <v>0</v>
      </c>
      <c r="D724">
        <f t="shared" si="197"/>
        <v>0</v>
      </c>
      <c r="E724">
        <f t="shared" si="197"/>
        <v>0</v>
      </c>
      <c r="F724">
        <f t="shared" si="197"/>
        <v>1.2167472958959129</v>
      </c>
      <c r="G724">
        <f t="shared" si="197"/>
        <v>1.4562149406677796</v>
      </c>
      <c r="H724">
        <f t="shared" si="197"/>
        <v>1.8646339872188022</v>
      </c>
      <c r="I724">
        <f t="shared" si="197"/>
        <v>0</v>
      </c>
      <c r="J724">
        <f t="shared" si="197"/>
        <v>0</v>
      </c>
      <c r="L724">
        <f t="shared" si="197"/>
        <v>1.8305946121901804</v>
      </c>
      <c r="M724">
        <f t="shared" si="197"/>
        <v>0.37247938920100054</v>
      </c>
      <c r="N724">
        <f t="shared" si="197"/>
        <v>0.46400941874754947</v>
      </c>
      <c r="O724">
        <f t="shared" si="197"/>
        <v>0</v>
      </c>
      <c r="Q724">
        <f t="shared" si="178"/>
        <v>7.2046796439212244</v>
      </c>
      <c r="R724">
        <f t="shared" ref="R724:R733" si="199">+R723+1</f>
        <v>21</v>
      </c>
    </row>
    <row r="725" spans="1:19">
      <c r="A725">
        <f t="shared" si="198"/>
        <v>22</v>
      </c>
      <c r="C725">
        <f t="shared" si="197"/>
        <v>0</v>
      </c>
      <c r="D725">
        <f t="shared" si="197"/>
        <v>0</v>
      </c>
      <c r="E725">
        <f t="shared" si="197"/>
        <v>0</v>
      </c>
      <c r="F725">
        <f t="shared" si="197"/>
        <v>1.1390631865717211</v>
      </c>
      <c r="G725">
        <f t="shared" si="197"/>
        <v>1.3632418467213812</v>
      </c>
      <c r="H725">
        <f t="shared" si="197"/>
        <v>1.7455850844587175</v>
      </c>
      <c r="I725">
        <f t="shared" si="197"/>
        <v>0</v>
      </c>
      <c r="J725">
        <f t="shared" si="197"/>
        <v>0</v>
      </c>
      <c r="L725">
        <f t="shared" si="197"/>
        <v>1.7137189778975661</v>
      </c>
      <c r="M725">
        <f t="shared" si="197"/>
        <v>0.34869817375117068</v>
      </c>
      <c r="N725">
        <f t="shared" si="197"/>
        <v>0.43438440249723775</v>
      </c>
      <c r="O725">
        <f t="shared" si="197"/>
        <v>0</v>
      </c>
      <c r="Q725">
        <f t="shared" si="178"/>
        <v>6.7446916718977947</v>
      </c>
      <c r="R725">
        <f t="shared" si="199"/>
        <v>22</v>
      </c>
    </row>
    <row r="726" spans="1:19">
      <c r="A726">
        <f t="shared" si="198"/>
        <v>23</v>
      </c>
      <c r="C726">
        <f t="shared" si="197"/>
        <v>0</v>
      </c>
      <c r="D726">
        <f t="shared" si="197"/>
        <v>0</v>
      </c>
      <c r="E726">
        <f t="shared" si="197"/>
        <v>0</v>
      </c>
      <c r="F726">
        <f t="shared" si="197"/>
        <v>1.0663388752777769</v>
      </c>
      <c r="G726">
        <f t="shared" si="197"/>
        <v>1.2762046870636408</v>
      </c>
      <c r="H726">
        <f t="shared" si="197"/>
        <v>1.6341369448218661</v>
      </c>
      <c r="I726">
        <f t="shared" si="197"/>
        <v>0</v>
      </c>
      <c r="J726">
        <f t="shared" si="197"/>
        <v>0</v>
      </c>
      <c r="L726">
        <f t="shared" si="197"/>
        <v>1.604305352834269</v>
      </c>
      <c r="M726">
        <f t="shared" si="197"/>
        <v>0.32643528716642078</v>
      </c>
      <c r="N726">
        <f t="shared" si="197"/>
        <v>0.40665081679202186</v>
      </c>
      <c r="O726">
        <f t="shared" si="197"/>
        <v>0</v>
      </c>
      <c r="Q726">
        <f t="shared" si="178"/>
        <v>6.3140719639559943</v>
      </c>
      <c r="R726">
        <f t="shared" si="199"/>
        <v>23</v>
      </c>
    </row>
    <row r="727" spans="1:19">
      <c r="A727">
        <f t="shared" si="198"/>
        <v>24</v>
      </c>
      <c r="C727">
        <f t="shared" si="197"/>
        <v>0</v>
      </c>
      <c r="D727">
        <f t="shared" si="197"/>
        <v>0</v>
      </c>
      <c r="E727">
        <f t="shared" si="197"/>
        <v>0</v>
      </c>
      <c r="F727">
        <f t="shared" si="197"/>
        <v>0.99825770012898041</v>
      </c>
      <c r="G727">
        <f t="shared" si="197"/>
        <v>1.1947244776854904</v>
      </c>
      <c r="H727">
        <f t="shared" si="197"/>
        <v>1.529804292100605</v>
      </c>
      <c r="I727">
        <f t="shared" si="197"/>
        <v>0</v>
      </c>
      <c r="J727">
        <f t="shared" si="197"/>
        <v>0</v>
      </c>
      <c r="L727">
        <f t="shared" si="197"/>
        <v>1.5018773196351516</v>
      </c>
      <c r="M727">
        <f t="shared" si="197"/>
        <v>0.30559379064446807</v>
      </c>
      <c r="N727">
        <f t="shared" si="197"/>
        <v>0.38068790188356288</v>
      </c>
      <c r="O727">
        <f t="shared" si="197"/>
        <v>0</v>
      </c>
      <c r="Q727">
        <f t="shared" si="178"/>
        <v>5.9109454820782581</v>
      </c>
      <c r="R727">
        <f t="shared" si="199"/>
        <v>24</v>
      </c>
    </row>
    <row r="728" spans="1:19">
      <c r="A728">
        <f t="shared" si="198"/>
        <v>25</v>
      </c>
      <c r="C728">
        <f t="shared" si="197"/>
        <v>0</v>
      </c>
      <c r="D728">
        <f t="shared" si="197"/>
        <v>0</v>
      </c>
      <c r="E728">
        <f t="shared" si="197"/>
        <v>0</v>
      </c>
      <c r="F728">
        <f t="shared" si="197"/>
        <v>0.93452321674684535</v>
      </c>
      <c r="G728">
        <f t="shared" si="197"/>
        <v>1.1184464310854616</v>
      </c>
      <c r="H728">
        <f t="shared" si="197"/>
        <v>1.4321328328970275</v>
      </c>
      <c r="I728">
        <f t="shared" si="197"/>
        <v>0</v>
      </c>
      <c r="J728">
        <f t="shared" si="197"/>
        <v>0</v>
      </c>
      <c r="L728">
        <f t="shared" si="197"/>
        <v>1.4059888781456202</v>
      </c>
      <c r="M728">
        <f t="shared" si="197"/>
        <v>0.28608293451082945</v>
      </c>
      <c r="N728">
        <f t="shared" si="197"/>
        <v>0.35638260801681598</v>
      </c>
      <c r="O728">
        <f t="shared" si="197"/>
        <v>0</v>
      </c>
      <c r="Q728">
        <f t="shared" si="178"/>
        <v>5.5335569014025996</v>
      </c>
      <c r="R728">
        <f t="shared" si="199"/>
        <v>25</v>
      </c>
      <c r="S728" s="42">
        <f>SUM(Q704:Q728)</f>
        <v>286.40905541065246</v>
      </c>
    </row>
    <row r="729" spans="1:19">
      <c r="A729">
        <f t="shared" si="198"/>
        <v>26</v>
      </c>
      <c r="C729">
        <f t="shared" si="197"/>
        <v>0</v>
      </c>
      <c r="D729">
        <f t="shared" si="197"/>
        <v>0</v>
      </c>
      <c r="E729">
        <f t="shared" si="197"/>
        <v>0</v>
      </c>
      <c r="F729">
        <f t="shared" si="197"/>
        <v>0.87485790745819647</v>
      </c>
      <c r="G729">
        <f t="shared" si="197"/>
        <v>1.0470384114261952</v>
      </c>
      <c r="H729">
        <f t="shared" si="197"/>
        <v>1.340697278503115</v>
      </c>
      <c r="I729">
        <f t="shared" si="197"/>
        <v>0</v>
      </c>
      <c r="J729">
        <f t="shared" si="197"/>
        <v>0</v>
      </c>
      <c r="L729">
        <f t="shared" si="197"/>
        <v>1.316222503412863</v>
      </c>
      <c r="M729">
        <f t="shared" si="197"/>
        <v>0.26781776306949023</v>
      </c>
      <c r="N729">
        <f t="shared" si="197"/>
        <v>0.33362910317994382</v>
      </c>
      <c r="O729">
        <f t="shared" si="197"/>
        <v>0</v>
      </c>
      <c r="Q729">
        <f t="shared" si="178"/>
        <v>5.1802629670498037</v>
      </c>
      <c r="R729">
        <f t="shared" si="199"/>
        <v>26</v>
      </c>
    </row>
    <row r="730" spans="1:19">
      <c r="A730">
        <f t="shared" si="198"/>
        <v>27</v>
      </c>
      <c r="C730">
        <f t="shared" si="197"/>
        <v>0</v>
      </c>
      <c r="D730">
        <f t="shared" si="197"/>
        <v>0</v>
      </c>
      <c r="E730">
        <f t="shared" si="197"/>
        <v>0</v>
      </c>
      <c r="F730">
        <f t="shared" si="197"/>
        <v>0.81900197290600663</v>
      </c>
      <c r="G730">
        <f t="shared" si="197"/>
        <v>0.98018948832259412</v>
      </c>
      <c r="H730">
        <f t="shared" si="197"/>
        <v>1.2550994930753743</v>
      </c>
      <c r="I730">
        <f t="shared" si="197"/>
        <v>0</v>
      </c>
      <c r="J730">
        <f t="shared" si="197"/>
        <v>0</v>
      </c>
      <c r="L730">
        <f t="shared" si="197"/>
        <v>1.2321873276660389</v>
      </c>
      <c r="M730">
        <f t="shared" si="197"/>
        <v>0.25071874468216643</v>
      </c>
      <c r="N730">
        <f t="shared" si="197"/>
        <v>0.31232831228229146</v>
      </c>
      <c r="O730">
        <f t="shared" si="197"/>
        <v>0</v>
      </c>
      <c r="Q730">
        <f t="shared" si="178"/>
        <v>4.8495253389344724</v>
      </c>
      <c r="R730">
        <f t="shared" si="199"/>
        <v>27</v>
      </c>
    </row>
    <row r="731" spans="1:19">
      <c r="A731">
        <f t="shared" si="198"/>
        <v>28</v>
      </c>
      <c r="C731">
        <f t="shared" si="197"/>
        <v>0</v>
      </c>
      <c r="D731">
        <f t="shared" si="197"/>
        <v>0</v>
      </c>
      <c r="E731">
        <f t="shared" si="197"/>
        <v>0</v>
      </c>
      <c r="F731">
        <f t="shared" si="197"/>
        <v>0.76671220081071589</v>
      </c>
      <c r="G731">
        <f t="shared" si="197"/>
        <v>0.91760858296442072</v>
      </c>
      <c r="H731">
        <f t="shared" si="197"/>
        <v>1.1749667600406053</v>
      </c>
      <c r="I731">
        <f t="shared" si="197"/>
        <v>0</v>
      </c>
      <c r="J731">
        <f t="shared" si="197"/>
        <v>0</v>
      </c>
      <c r="L731">
        <f t="shared" si="197"/>
        <v>1.1535174383692559</v>
      </c>
      <c r="M731">
        <f t="shared" si="197"/>
        <v>0.23471142546542451</v>
      </c>
      <c r="N731">
        <f t="shared" si="197"/>
        <v>0.29238748575387713</v>
      </c>
      <c r="O731">
        <f t="shared" si="197"/>
        <v>0</v>
      </c>
      <c r="Q731">
        <f t="shared" si="178"/>
        <v>4.5399038934042988</v>
      </c>
      <c r="R731">
        <f t="shared" si="199"/>
        <v>28</v>
      </c>
    </row>
    <row r="732" spans="1:19">
      <c r="A732">
        <f t="shared" si="198"/>
        <v>29</v>
      </c>
      <c r="C732">
        <f t="shared" si="197"/>
        <v>0</v>
      </c>
      <c r="D732">
        <f t="shared" si="197"/>
        <v>0</v>
      </c>
      <c r="E732">
        <f t="shared" si="197"/>
        <v>0</v>
      </c>
      <c r="F732">
        <f t="shared" si="197"/>
        <v>0.71776090695629635</v>
      </c>
      <c r="G732">
        <f t="shared" si="197"/>
        <v>0.8590232006781694</v>
      </c>
      <c r="H732">
        <f t="shared" si="197"/>
        <v>1.09995015918424</v>
      </c>
      <c r="I732">
        <f t="shared" si="197"/>
        <v>0</v>
      </c>
      <c r="J732">
        <f t="shared" si="197"/>
        <v>0</v>
      </c>
      <c r="L732">
        <f t="shared" si="197"/>
        <v>1.0798702849365809</v>
      </c>
      <c r="M732">
        <f t="shared" si="197"/>
        <v>0.21972610509775742</v>
      </c>
      <c r="N732">
        <f t="shared" si="197"/>
        <v>0.27371979568795829</v>
      </c>
      <c r="O732">
        <f t="shared" si="197"/>
        <v>0</v>
      </c>
      <c r="Q732">
        <f t="shared" si="178"/>
        <v>4.2500504525410019</v>
      </c>
      <c r="R732">
        <f t="shared" si="199"/>
        <v>29</v>
      </c>
    </row>
    <row r="733" spans="1:19">
      <c r="A733">
        <f t="shared" si="198"/>
        <v>30</v>
      </c>
      <c r="C733">
        <f t="shared" si="197"/>
        <v>0</v>
      </c>
      <c r="D733">
        <f t="shared" si="197"/>
        <v>0</v>
      </c>
      <c r="E733">
        <f t="shared" si="197"/>
        <v>0</v>
      </c>
      <c r="F733">
        <f t="shared" si="197"/>
        <v>0.67193494378982987</v>
      </c>
      <c r="G733">
        <f t="shared" si="197"/>
        <v>0.80417824440944508</v>
      </c>
      <c r="H733">
        <f t="shared" si="197"/>
        <v>1.0297230473546524</v>
      </c>
      <c r="I733">
        <f t="shared" si="197"/>
        <v>0</v>
      </c>
      <c r="J733">
        <f t="shared" si="197"/>
        <v>0</v>
      </c>
      <c r="L733">
        <f t="shared" si="197"/>
        <v>0</v>
      </c>
      <c r="M733">
        <f t="shared" si="197"/>
        <v>0</v>
      </c>
      <c r="N733">
        <f t="shared" si="197"/>
        <v>0</v>
      </c>
      <c r="O733">
        <f t="shared" si="197"/>
        <v>0</v>
      </c>
      <c r="Q733">
        <f t="shared" si="178"/>
        <v>2.5058362355539274</v>
      </c>
      <c r="R733">
        <f t="shared" si="199"/>
        <v>30</v>
      </c>
      <c r="S733" s="42">
        <f>SUM(Q704:Q733)</f>
        <v>307.73463429813603</v>
      </c>
    </row>
    <row r="750" spans="2:10" ht="12.75" customHeight="1">
      <c r="B750" s="100" t="s">
        <v>52</v>
      </c>
      <c r="C750" s="100"/>
      <c r="D750" s="100"/>
      <c r="E750" s="100"/>
      <c r="F750" s="100"/>
      <c r="G750" s="100" t="s">
        <v>20</v>
      </c>
      <c r="H750" s="100"/>
      <c r="I750" s="100"/>
      <c r="J750" s="42">
        <f>+O764</f>
        <v>76.788349003376979</v>
      </c>
    </row>
    <row r="751" spans="2:10">
      <c r="B751" s="41"/>
      <c r="C751" s="41"/>
      <c r="D751" s="41"/>
      <c r="E751" s="41"/>
      <c r="F751" s="41"/>
      <c r="G751" s="41"/>
      <c r="H751" s="41"/>
      <c r="I751" s="41"/>
    </row>
    <row r="752" spans="2:10" ht="26.25" thickBot="1">
      <c r="B752" s="41" t="s">
        <v>30</v>
      </c>
      <c r="C752" s="41"/>
      <c r="D752" s="41"/>
      <c r="E752" s="41"/>
      <c r="F752" s="41"/>
      <c r="G752" s="41"/>
      <c r="H752" s="41"/>
      <c r="I752" s="41"/>
    </row>
    <row r="753" spans="1:20" ht="26.25" thickBot="1">
      <c r="B753" s="43">
        <v>1.04</v>
      </c>
      <c r="C753" s="101" t="s">
        <v>31</v>
      </c>
      <c r="D753" s="101"/>
      <c r="E753" s="101"/>
      <c r="F753" s="101" t="s">
        <v>32</v>
      </c>
      <c r="G753" s="101"/>
      <c r="H753" s="101"/>
      <c r="I753" s="101" t="s">
        <v>33</v>
      </c>
      <c r="J753" s="101"/>
      <c r="L753" s="44" t="s">
        <v>34</v>
      </c>
      <c r="M753" s="44" t="s">
        <v>35</v>
      </c>
      <c r="O753" s="37" t="s">
        <v>36</v>
      </c>
      <c r="P753" s="42" t="s">
        <v>37</v>
      </c>
    </row>
    <row r="754" spans="1:20">
      <c r="C754" t="s">
        <v>38</v>
      </c>
      <c r="D754" t="s">
        <v>39</v>
      </c>
      <c r="E754" t="s">
        <v>40</v>
      </c>
      <c r="F754" t="s">
        <v>41</v>
      </c>
      <c r="G754" t="s">
        <v>39</v>
      </c>
      <c r="H754" t="s">
        <v>40</v>
      </c>
      <c r="I754" t="s">
        <v>39</v>
      </c>
      <c r="J754" t="s">
        <v>40</v>
      </c>
      <c r="L754" s="44" t="s">
        <v>42</v>
      </c>
      <c r="M754" s="44" t="s">
        <v>43</v>
      </c>
    </row>
    <row r="755" spans="1:20">
      <c r="A755">
        <v>1</v>
      </c>
      <c r="C755" s="51">
        <v>20.64</v>
      </c>
      <c r="D755" s="51">
        <v>10.32</v>
      </c>
      <c r="E755" s="51">
        <v>27.12</v>
      </c>
      <c r="F755" s="51">
        <v>0</v>
      </c>
      <c r="G755" s="51">
        <v>15.66</v>
      </c>
      <c r="H755" s="51">
        <v>18.600000000000001</v>
      </c>
      <c r="I755" s="51">
        <v>23.28</v>
      </c>
      <c r="J755" s="52">
        <v>23.58</v>
      </c>
      <c r="L755">
        <f>+'[1]Product Input'!K14</f>
        <v>0</v>
      </c>
      <c r="M755">
        <f>+'[1]Product Input'!L14</f>
        <v>0</v>
      </c>
      <c r="O755">
        <f>+S854</f>
        <v>0</v>
      </c>
      <c r="P755">
        <v>1</v>
      </c>
      <c r="Q755" s="45"/>
      <c r="R755" s="45"/>
      <c r="S755" s="45"/>
      <c r="T755" s="45"/>
    </row>
    <row r="756" spans="1:20">
      <c r="A756">
        <v>2</v>
      </c>
      <c r="C756">
        <f t="shared" ref="C756:M772" si="200">+C$755</f>
        <v>20.64</v>
      </c>
      <c r="D756">
        <f t="shared" si="200"/>
        <v>10.32</v>
      </c>
      <c r="E756">
        <f t="shared" si="200"/>
        <v>27.12</v>
      </c>
      <c r="F756">
        <f t="shared" si="200"/>
        <v>0</v>
      </c>
      <c r="G756">
        <f t="shared" si="200"/>
        <v>15.66</v>
      </c>
      <c r="H756">
        <f t="shared" si="200"/>
        <v>18.600000000000001</v>
      </c>
      <c r="I756">
        <f t="shared" si="200"/>
        <v>23.28</v>
      </c>
      <c r="J756">
        <f t="shared" si="200"/>
        <v>23.58</v>
      </c>
      <c r="L756">
        <f t="shared" si="200"/>
        <v>0</v>
      </c>
      <c r="M756">
        <f t="shared" si="200"/>
        <v>0</v>
      </c>
      <c r="O756">
        <f t="shared" ref="O756:O784" si="201">+S855</f>
        <v>0</v>
      </c>
      <c r="P756">
        <v>2</v>
      </c>
      <c r="Q756" s="45"/>
      <c r="R756" s="46"/>
      <c r="S756" s="46"/>
      <c r="T756" s="46"/>
    </row>
    <row r="757" spans="1:20">
      <c r="A757">
        <v>3</v>
      </c>
      <c r="C757">
        <f t="shared" si="200"/>
        <v>20.64</v>
      </c>
      <c r="D757">
        <f t="shared" si="200"/>
        <v>10.32</v>
      </c>
      <c r="E757">
        <f t="shared" si="200"/>
        <v>27.12</v>
      </c>
      <c r="F757">
        <f t="shared" si="200"/>
        <v>0</v>
      </c>
      <c r="G757">
        <f t="shared" si="200"/>
        <v>15.66</v>
      </c>
      <c r="H757">
        <f t="shared" si="200"/>
        <v>18.600000000000001</v>
      </c>
      <c r="I757">
        <f t="shared" si="200"/>
        <v>23.28</v>
      </c>
      <c r="J757">
        <f t="shared" si="200"/>
        <v>23.58</v>
      </c>
      <c r="L757">
        <f t="shared" si="200"/>
        <v>0</v>
      </c>
      <c r="M757">
        <f t="shared" si="200"/>
        <v>0</v>
      </c>
      <c r="O757">
        <f t="shared" si="201"/>
        <v>0</v>
      </c>
      <c r="P757">
        <v>3</v>
      </c>
      <c r="Q757" s="45"/>
      <c r="R757" s="45"/>
      <c r="S757" s="45"/>
      <c r="T757" s="45"/>
    </row>
    <row r="758" spans="1:20">
      <c r="A758">
        <v>4</v>
      </c>
      <c r="C758">
        <f t="shared" si="200"/>
        <v>20.64</v>
      </c>
      <c r="D758">
        <f t="shared" si="200"/>
        <v>10.32</v>
      </c>
      <c r="E758">
        <f t="shared" si="200"/>
        <v>27.12</v>
      </c>
      <c r="F758">
        <f t="shared" si="200"/>
        <v>0</v>
      </c>
      <c r="G758">
        <f t="shared" si="200"/>
        <v>15.66</v>
      </c>
      <c r="H758">
        <f t="shared" si="200"/>
        <v>18.600000000000001</v>
      </c>
      <c r="I758">
        <f t="shared" si="200"/>
        <v>23.28</v>
      </c>
      <c r="J758">
        <f t="shared" si="200"/>
        <v>23.58</v>
      </c>
      <c r="L758">
        <f t="shared" si="200"/>
        <v>0</v>
      </c>
      <c r="M758">
        <f t="shared" si="200"/>
        <v>0</v>
      </c>
      <c r="O758">
        <f t="shared" si="201"/>
        <v>35.349400390452622</v>
      </c>
      <c r="P758">
        <v>4</v>
      </c>
      <c r="Q758" s="45"/>
      <c r="R758" s="45"/>
      <c r="S758" s="45"/>
      <c r="T758" s="45"/>
    </row>
    <row r="759" spans="1:20">
      <c r="A759">
        <v>5</v>
      </c>
      <c r="C759">
        <f t="shared" si="200"/>
        <v>20.64</v>
      </c>
      <c r="D759">
        <f t="shared" si="200"/>
        <v>10.32</v>
      </c>
      <c r="E759">
        <f t="shared" si="200"/>
        <v>27.12</v>
      </c>
      <c r="F759">
        <f t="shared" si="200"/>
        <v>0</v>
      </c>
      <c r="G759">
        <f t="shared" si="200"/>
        <v>15.66</v>
      </c>
      <c r="H759">
        <f t="shared" si="200"/>
        <v>18.600000000000001</v>
      </c>
      <c r="I759">
        <f t="shared" si="200"/>
        <v>23.28</v>
      </c>
      <c r="J759">
        <f t="shared" si="200"/>
        <v>23.58</v>
      </c>
      <c r="L759">
        <f t="shared" si="200"/>
        <v>0</v>
      </c>
      <c r="M759">
        <f t="shared" si="200"/>
        <v>0</v>
      </c>
      <c r="O759">
        <f t="shared" si="201"/>
        <v>0</v>
      </c>
      <c r="P759">
        <v>5</v>
      </c>
      <c r="Q759" s="45"/>
      <c r="R759" s="45"/>
      <c r="S759" s="45"/>
      <c r="T759" s="45"/>
    </row>
    <row r="760" spans="1:20">
      <c r="A760">
        <v>6</v>
      </c>
      <c r="C760">
        <f t="shared" si="200"/>
        <v>20.64</v>
      </c>
      <c r="D760">
        <f t="shared" si="200"/>
        <v>10.32</v>
      </c>
      <c r="E760">
        <f t="shared" si="200"/>
        <v>27.12</v>
      </c>
      <c r="F760">
        <f t="shared" si="200"/>
        <v>0</v>
      </c>
      <c r="G760">
        <f t="shared" si="200"/>
        <v>15.66</v>
      </c>
      <c r="H760">
        <f t="shared" si="200"/>
        <v>18.600000000000001</v>
      </c>
      <c r="I760">
        <f t="shared" si="200"/>
        <v>23.28</v>
      </c>
      <c r="J760">
        <f t="shared" si="200"/>
        <v>23.58</v>
      </c>
      <c r="L760">
        <f t="shared" si="200"/>
        <v>0</v>
      </c>
      <c r="M760">
        <f t="shared" si="200"/>
        <v>0</v>
      </c>
      <c r="O760">
        <f t="shared" si="201"/>
        <v>49.722278630529672</v>
      </c>
      <c r="P760">
        <v>6</v>
      </c>
    </row>
    <row r="761" spans="1:20">
      <c r="A761">
        <v>7</v>
      </c>
      <c r="C761">
        <f t="shared" si="200"/>
        <v>20.64</v>
      </c>
      <c r="D761">
        <f t="shared" si="200"/>
        <v>10.32</v>
      </c>
      <c r="E761">
        <f t="shared" si="200"/>
        <v>27.12</v>
      </c>
      <c r="F761">
        <f t="shared" si="200"/>
        <v>0</v>
      </c>
      <c r="G761">
        <f t="shared" si="200"/>
        <v>15.66</v>
      </c>
      <c r="H761">
        <f t="shared" si="200"/>
        <v>18.600000000000001</v>
      </c>
      <c r="I761">
        <f t="shared" si="200"/>
        <v>23.28</v>
      </c>
      <c r="J761">
        <f t="shared" si="200"/>
        <v>23.58</v>
      </c>
      <c r="L761">
        <f t="shared" si="200"/>
        <v>0</v>
      </c>
      <c r="M761">
        <f t="shared" si="200"/>
        <v>0</v>
      </c>
      <c r="O761">
        <f t="shared" si="201"/>
        <v>0</v>
      </c>
      <c r="P761">
        <v>7</v>
      </c>
    </row>
    <row r="762" spans="1:20">
      <c r="A762">
        <v>8</v>
      </c>
      <c r="C762">
        <f t="shared" si="200"/>
        <v>20.64</v>
      </c>
      <c r="D762">
        <f t="shared" si="200"/>
        <v>10.32</v>
      </c>
      <c r="E762">
        <f t="shared" si="200"/>
        <v>27.12</v>
      </c>
      <c r="F762">
        <f t="shared" si="200"/>
        <v>0</v>
      </c>
      <c r="G762">
        <f t="shared" si="200"/>
        <v>15.66</v>
      </c>
      <c r="H762">
        <f t="shared" si="200"/>
        <v>18.600000000000001</v>
      </c>
      <c r="I762">
        <f t="shared" si="200"/>
        <v>23.28</v>
      </c>
      <c r="J762">
        <f t="shared" si="200"/>
        <v>23.58</v>
      </c>
      <c r="L762">
        <f t="shared" si="200"/>
        <v>0</v>
      </c>
      <c r="M762">
        <f t="shared" si="200"/>
        <v>0</v>
      </c>
      <c r="O762">
        <f t="shared" si="201"/>
        <v>63.358904480257351</v>
      </c>
      <c r="P762">
        <v>8</v>
      </c>
    </row>
    <row r="763" spans="1:20">
      <c r="A763">
        <v>9</v>
      </c>
      <c r="C763">
        <f t="shared" si="200"/>
        <v>20.64</v>
      </c>
      <c r="D763">
        <f t="shared" si="200"/>
        <v>10.32</v>
      </c>
      <c r="E763">
        <f t="shared" si="200"/>
        <v>27.12</v>
      </c>
      <c r="F763">
        <f t="shared" si="200"/>
        <v>0</v>
      </c>
      <c r="G763">
        <f t="shared" si="200"/>
        <v>15.66</v>
      </c>
      <c r="H763">
        <f t="shared" si="200"/>
        <v>18.600000000000001</v>
      </c>
      <c r="I763">
        <f t="shared" si="200"/>
        <v>23.28</v>
      </c>
      <c r="J763">
        <f t="shared" si="200"/>
        <v>23.58</v>
      </c>
      <c r="L763">
        <f t="shared" si="200"/>
        <v>0</v>
      </c>
      <c r="M763">
        <f t="shared" si="200"/>
        <v>0</v>
      </c>
      <c r="O763">
        <f t="shared" si="201"/>
        <v>0</v>
      </c>
      <c r="P763">
        <v>9</v>
      </c>
    </row>
    <row r="764" spans="1:20">
      <c r="A764">
        <v>10</v>
      </c>
      <c r="C764">
        <f t="shared" si="200"/>
        <v>20.64</v>
      </c>
      <c r="D764">
        <f t="shared" si="200"/>
        <v>10.32</v>
      </c>
      <c r="E764">
        <f t="shared" si="200"/>
        <v>27.12</v>
      </c>
      <c r="F764">
        <f t="shared" si="200"/>
        <v>0</v>
      </c>
      <c r="G764">
        <f t="shared" si="200"/>
        <v>15.66</v>
      </c>
      <c r="H764">
        <f t="shared" si="200"/>
        <v>18.600000000000001</v>
      </c>
      <c r="I764">
        <f t="shared" si="200"/>
        <v>23.28</v>
      </c>
      <c r="J764">
        <f t="shared" si="200"/>
        <v>23.58</v>
      </c>
      <c r="L764">
        <f t="shared" si="200"/>
        <v>0</v>
      </c>
      <c r="M764">
        <f t="shared" si="200"/>
        <v>0</v>
      </c>
      <c r="O764">
        <f t="shared" si="201"/>
        <v>76.788349003376979</v>
      </c>
      <c r="P764">
        <v>10</v>
      </c>
    </row>
    <row r="765" spans="1:20">
      <c r="A765">
        <v>11</v>
      </c>
      <c r="C765">
        <f t="shared" si="200"/>
        <v>20.64</v>
      </c>
      <c r="D765">
        <f t="shared" si="200"/>
        <v>10.32</v>
      </c>
      <c r="E765">
        <f t="shared" si="200"/>
        <v>27.12</v>
      </c>
      <c r="F765">
        <f t="shared" si="200"/>
        <v>0</v>
      </c>
      <c r="G765">
        <f t="shared" si="200"/>
        <v>15.66</v>
      </c>
      <c r="H765">
        <f t="shared" si="200"/>
        <v>18.600000000000001</v>
      </c>
      <c r="I765">
        <f t="shared" si="200"/>
        <v>23.28</v>
      </c>
      <c r="J765">
        <f t="shared" si="200"/>
        <v>23.58</v>
      </c>
      <c r="L765">
        <f t="shared" si="200"/>
        <v>0</v>
      </c>
      <c r="M765">
        <f t="shared" si="200"/>
        <v>0</v>
      </c>
      <c r="O765">
        <f t="shared" si="201"/>
        <v>0</v>
      </c>
      <c r="P765">
        <v>11</v>
      </c>
    </row>
    <row r="766" spans="1:20">
      <c r="A766">
        <v>12</v>
      </c>
      <c r="C766">
        <f t="shared" si="200"/>
        <v>20.64</v>
      </c>
      <c r="D766">
        <f t="shared" si="200"/>
        <v>10.32</v>
      </c>
      <c r="E766">
        <f t="shared" si="200"/>
        <v>27.12</v>
      </c>
      <c r="F766">
        <f t="shared" si="200"/>
        <v>0</v>
      </c>
      <c r="G766">
        <f t="shared" si="200"/>
        <v>15.66</v>
      </c>
      <c r="H766">
        <f t="shared" si="200"/>
        <v>18.600000000000001</v>
      </c>
      <c r="I766">
        <f t="shared" si="200"/>
        <v>23.28</v>
      </c>
      <c r="J766">
        <f t="shared" si="200"/>
        <v>23.58</v>
      </c>
      <c r="L766">
        <f t="shared" si="200"/>
        <v>0</v>
      </c>
      <c r="M766">
        <f t="shared" si="200"/>
        <v>0</v>
      </c>
      <c r="O766">
        <f t="shared" si="201"/>
        <v>89.337911940867798</v>
      </c>
      <c r="P766">
        <v>12</v>
      </c>
    </row>
    <row r="767" spans="1:20">
      <c r="A767">
        <v>13</v>
      </c>
      <c r="C767">
        <f t="shared" si="200"/>
        <v>20.64</v>
      </c>
      <c r="D767">
        <f t="shared" si="200"/>
        <v>10.32</v>
      </c>
      <c r="E767">
        <f t="shared" si="200"/>
        <v>27.12</v>
      </c>
      <c r="F767">
        <f t="shared" si="200"/>
        <v>0</v>
      </c>
      <c r="G767">
        <f t="shared" si="200"/>
        <v>15.66</v>
      </c>
      <c r="H767">
        <f t="shared" si="200"/>
        <v>18.600000000000001</v>
      </c>
      <c r="I767">
        <f t="shared" si="200"/>
        <v>23.28</v>
      </c>
      <c r="J767">
        <f t="shared" si="200"/>
        <v>23.58</v>
      </c>
      <c r="L767">
        <f t="shared" si="200"/>
        <v>0</v>
      </c>
      <c r="M767">
        <f t="shared" si="200"/>
        <v>0</v>
      </c>
      <c r="O767">
        <f t="shared" si="201"/>
        <v>0</v>
      </c>
      <c r="P767">
        <v>13</v>
      </c>
    </row>
    <row r="768" spans="1:20">
      <c r="A768">
        <v>14</v>
      </c>
      <c r="C768">
        <f t="shared" si="200"/>
        <v>20.64</v>
      </c>
      <c r="D768">
        <f t="shared" si="200"/>
        <v>10.32</v>
      </c>
      <c r="E768">
        <f t="shared" si="200"/>
        <v>27.12</v>
      </c>
      <c r="F768">
        <f t="shared" si="200"/>
        <v>0</v>
      </c>
      <c r="G768">
        <f t="shared" si="200"/>
        <v>15.66</v>
      </c>
      <c r="H768">
        <f t="shared" si="200"/>
        <v>18.600000000000001</v>
      </c>
      <c r="I768">
        <f t="shared" si="200"/>
        <v>23.28</v>
      </c>
      <c r="J768">
        <f t="shared" si="200"/>
        <v>23.58</v>
      </c>
      <c r="L768">
        <f t="shared" si="200"/>
        <v>0</v>
      </c>
      <c r="M768">
        <f t="shared" si="200"/>
        <v>0</v>
      </c>
      <c r="O768">
        <f t="shared" si="201"/>
        <v>0</v>
      </c>
      <c r="P768">
        <v>14</v>
      </c>
    </row>
    <row r="769" spans="1:20">
      <c r="A769">
        <v>15</v>
      </c>
      <c r="C769">
        <f t="shared" si="200"/>
        <v>20.64</v>
      </c>
      <c r="D769">
        <f t="shared" si="200"/>
        <v>10.32</v>
      </c>
      <c r="E769">
        <f t="shared" si="200"/>
        <v>27.12</v>
      </c>
      <c r="F769">
        <f t="shared" si="200"/>
        <v>0</v>
      </c>
      <c r="G769">
        <f t="shared" si="200"/>
        <v>15.66</v>
      </c>
      <c r="H769">
        <f t="shared" si="200"/>
        <v>18.600000000000001</v>
      </c>
      <c r="I769">
        <f t="shared" si="200"/>
        <v>23.28</v>
      </c>
      <c r="J769">
        <f t="shared" si="200"/>
        <v>23.58</v>
      </c>
      <c r="L769">
        <f t="shared" si="200"/>
        <v>0</v>
      </c>
      <c r="M769">
        <f t="shared" si="200"/>
        <v>0</v>
      </c>
      <c r="O769">
        <f t="shared" si="201"/>
        <v>0</v>
      </c>
      <c r="P769">
        <v>15</v>
      </c>
    </row>
    <row r="770" spans="1:20">
      <c r="A770">
        <v>16</v>
      </c>
      <c r="C770">
        <f t="shared" si="200"/>
        <v>20.64</v>
      </c>
      <c r="D770">
        <f t="shared" si="200"/>
        <v>10.32</v>
      </c>
      <c r="E770">
        <f t="shared" si="200"/>
        <v>27.12</v>
      </c>
      <c r="F770">
        <f t="shared" si="200"/>
        <v>0</v>
      </c>
      <c r="G770">
        <f t="shared" si="200"/>
        <v>15.66</v>
      </c>
      <c r="H770">
        <f t="shared" si="200"/>
        <v>18.600000000000001</v>
      </c>
      <c r="I770">
        <f t="shared" si="200"/>
        <v>23.28</v>
      </c>
      <c r="J770">
        <f t="shared" si="200"/>
        <v>23.58</v>
      </c>
      <c r="L770">
        <f t="shared" si="200"/>
        <v>0</v>
      </c>
      <c r="M770">
        <f t="shared" si="200"/>
        <v>0</v>
      </c>
      <c r="O770">
        <f t="shared" si="201"/>
        <v>0</v>
      </c>
      <c r="P770">
        <v>16</v>
      </c>
    </row>
    <row r="771" spans="1:20">
      <c r="A771">
        <v>17</v>
      </c>
      <c r="C771">
        <f t="shared" si="200"/>
        <v>20.64</v>
      </c>
      <c r="D771">
        <f t="shared" si="200"/>
        <v>10.32</v>
      </c>
      <c r="E771">
        <f t="shared" si="200"/>
        <v>27.12</v>
      </c>
      <c r="F771">
        <f t="shared" si="200"/>
        <v>0</v>
      </c>
      <c r="G771">
        <f t="shared" si="200"/>
        <v>15.66</v>
      </c>
      <c r="H771">
        <f t="shared" si="200"/>
        <v>18.600000000000001</v>
      </c>
      <c r="I771">
        <f t="shared" si="200"/>
        <v>23.28</v>
      </c>
      <c r="J771">
        <f t="shared" si="200"/>
        <v>23.58</v>
      </c>
      <c r="L771">
        <f t="shared" si="200"/>
        <v>0</v>
      </c>
      <c r="M771">
        <f t="shared" si="200"/>
        <v>0</v>
      </c>
      <c r="O771">
        <f t="shared" si="201"/>
        <v>0</v>
      </c>
      <c r="P771">
        <v>17</v>
      </c>
    </row>
    <row r="772" spans="1:20">
      <c r="A772">
        <v>18</v>
      </c>
      <c r="C772">
        <f t="shared" si="200"/>
        <v>20.64</v>
      </c>
      <c r="D772">
        <f t="shared" si="200"/>
        <v>10.32</v>
      </c>
      <c r="E772">
        <f t="shared" si="200"/>
        <v>27.12</v>
      </c>
      <c r="F772">
        <f t="shared" si="200"/>
        <v>0</v>
      </c>
      <c r="G772">
        <f t="shared" si="200"/>
        <v>15.66</v>
      </c>
      <c r="H772">
        <f t="shared" si="200"/>
        <v>18.600000000000001</v>
      </c>
      <c r="I772">
        <f t="shared" si="200"/>
        <v>23.28</v>
      </c>
      <c r="J772">
        <f t="shared" si="200"/>
        <v>23.58</v>
      </c>
      <c r="L772">
        <f>+L$755</f>
        <v>0</v>
      </c>
      <c r="M772">
        <f>+M$755</f>
        <v>0</v>
      </c>
      <c r="O772">
        <f t="shared" si="201"/>
        <v>121.01150639669122</v>
      </c>
      <c r="P772">
        <v>18</v>
      </c>
    </row>
    <row r="773" spans="1:20">
      <c r="A773">
        <v>19</v>
      </c>
      <c r="C773">
        <f t="shared" ref="C773:M784" si="202">+C$755</f>
        <v>20.64</v>
      </c>
      <c r="D773">
        <f t="shared" si="202"/>
        <v>10.32</v>
      </c>
      <c r="E773">
        <f t="shared" si="202"/>
        <v>27.12</v>
      </c>
      <c r="F773">
        <f t="shared" si="202"/>
        <v>0</v>
      </c>
      <c r="G773">
        <f t="shared" si="202"/>
        <v>15.66</v>
      </c>
      <c r="H773">
        <f t="shared" si="202"/>
        <v>18.600000000000001</v>
      </c>
      <c r="I773">
        <f t="shared" si="202"/>
        <v>23.28</v>
      </c>
      <c r="J773">
        <f t="shared" si="202"/>
        <v>23.58</v>
      </c>
      <c r="L773">
        <f t="shared" si="202"/>
        <v>0</v>
      </c>
      <c r="M773">
        <f t="shared" si="202"/>
        <v>0</v>
      </c>
      <c r="O773">
        <f t="shared" si="201"/>
        <v>125.55789416794602</v>
      </c>
      <c r="P773">
        <v>19</v>
      </c>
    </row>
    <row r="774" spans="1:20">
      <c r="A774">
        <v>20</v>
      </c>
      <c r="C774">
        <f t="shared" si="202"/>
        <v>20.64</v>
      </c>
      <c r="D774">
        <f t="shared" si="202"/>
        <v>10.32</v>
      </c>
      <c r="E774">
        <f t="shared" si="202"/>
        <v>27.12</v>
      </c>
      <c r="F774">
        <f t="shared" si="202"/>
        <v>0</v>
      </c>
      <c r="G774">
        <f t="shared" si="202"/>
        <v>15.66</v>
      </c>
      <c r="H774">
        <f t="shared" si="202"/>
        <v>18.600000000000001</v>
      </c>
      <c r="I774">
        <f t="shared" si="202"/>
        <v>23.28</v>
      </c>
      <c r="J774">
        <f t="shared" si="202"/>
        <v>23.58</v>
      </c>
      <c r="L774">
        <f t="shared" si="202"/>
        <v>0</v>
      </c>
      <c r="M774">
        <f t="shared" si="202"/>
        <v>0</v>
      </c>
      <c r="O774" s="42">
        <f t="shared" si="201"/>
        <v>129.91449452496448</v>
      </c>
      <c r="P774">
        <v>20</v>
      </c>
      <c r="S774" s="47"/>
      <c r="T774" s="47"/>
    </row>
    <row r="775" spans="1:20">
      <c r="A775">
        <v>21</v>
      </c>
      <c r="C775">
        <f t="shared" si="202"/>
        <v>20.64</v>
      </c>
      <c r="D775">
        <f t="shared" si="202"/>
        <v>10.32</v>
      </c>
      <c r="E775">
        <f t="shared" si="202"/>
        <v>27.12</v>
      </c>
      <c r="F775">
        <f t="shared" si="202"/>
        <v>0</v>
      </c>
      <c r="G775">
        <f t="shared" si="202"/>
        <v>15.66</v>
      </c>
      <c r="H775">
        <f t="shared" si="202"/>
        <v>18.600000000000001</v>
      </c>
      <c r="I775">
        <f t="shared" si="202"/>
        <v>23.28</v>
      </c>
      <c r="J775">
        <f t="shared" si="202"/>
        <v>23.58</v>
      </c>
      <c r="L775">
        <f t="shared" si="202"/>
        <v>0</v>
      </c>
      <c r="M775">
        <f t="shared" si="202"/>
        <v>0</v>
      </c>
      <c r="O775">
        <f t="shared" si="201"/>
        <v>0</v>
      </c>
      <c r="P775">
        <v>21</v>
      </c>
      <c r="S775" s="48"/>
      <c r="T775" s="48"/>
    </row>
    <row r="776" spans="1:20">
      <c r="A776">
        <v>22</v>
      </c>
      <c r="C776">
        <f t="shared" si="202"/>
        <v>20.64</v>
      </c>
      <c r="D776">
        <f t="shared" si="202"/>
        <v>10.32</v>
      </c>
      <c r="E776">
        <f t="shared" si="202"/>
        <v>27.12</v>
      </c>
      <c r="F776">
        <f t="shared" si="202"/>
        <v>0</v>
      </c>
      <c r="G776">
        <f t="shared" si="202"/>
        <v>15.66</v>
      </c>
      <c r="H776">
        <f t="shared" si="202"/>
        <v>18.600000000000001</v>
      </c>
      <c r="I776">
        <f t="shared" si="202"/>
        <v>23.28</v>
      </c>
      <c r="J776">
        <f t="shared" si="202"/>
        <v>23.58</v>
      </c>
      <c r="L776">
        <f t="shared" si="202"/>
        <v>0</v>
      </c>
      <c r="M776">
        <f t="shared" si="202"/>
        <v>0</v>
      </c>
      <c r="O776">
        <f t="shared" si="201"/>
        <v>0</v>
      </c>
      <c r="P776">
        <v>22</v>
      </c>
      <c r="S776" s="47"/>
      <c r="T776" s="47"/>
    </row>
    <row r="777" spans="1:20">
      <c r="A777">
        <v>23</v>
      </c>
      <c r="C777">
        <f t="shared" si="202"/>
        <v>20.64</v>
      </c>
      <c r="D777">
        <f t="shared" si="202"/>
        <v>10.32</v>
      </c>
      <c r="E777">
        <f t="shared" si="202"/>
        <v>27.12</v>
      </c>
      <c r="F777">
        <f t="shared" si="202"/>
        <v>0</v>
      </c>
      <c r="G777">
        <f t="shared" si="202"/>
        <v>15.66</v>
      </c>
      <c r="H777">
        <f t="shared" si="202"/>
        <v>18.600000000000001</v>
      </c>
      <c r="I777">
        <f t="shared" si="202"/>
        <v>23.28</v>
      </c>
      <c r="J777">
        <f t="shared" si="202"/>
        <v>23.58</v>
      </c>
      <c r="L777">
        <f t="shared" si="202"/>
        <v>0</v>
      </c>
      <c r="M777">
        <f t="shared" si="202"/>
        <v>0</v>
      </c>
      <c r="O777">
        <f t="shared" si="201"/>
        <v>0</v>
      </c>
      <c r="P777">
        <v>23</v>
      </c>
      <c r="S777" s="47"/>
      <c r="T777" s="47"/>
    </row>
    <row r="778" spans="1:20">
      <c r="A778">
        <v>24</v>
      </c>
      <c r="C778">
        <f t="shared" si="202"/>
        <v>20.64</v>
      </c>
      <c r="D778">
        <f t="shared" si="202"/>
        <v>10.32</v>
      </c>
      <c r="E778">
        <f t="shared" si="202"/>
        <v>27.12</v>
      </c>
      <c r="F778">
        <f t="shared" si="202"/>
        <v>0</v>
      </c>
      <c r="G778">
        <f t="shared" si="202"/>
        <v>15.66</v>
      </c>
      <c r="H778">
        <f t="shared" si="202"/>
        <v>18.600000000000001</v>
      </c>
      <c r="I778">
        <f t="shared" si="202"/>
        <v>23.28</v>
      </c>
      <c r="J778">
        <f t="shared" si="202"/>
        <v>23.58</v>
      </c>
      <c r="L778">
        <f t="shared" si="202"/>
        <v>0</v>
      </c>
      <c r="M778">
        <f t="shared" si="202"/>
        <v>0</v>
      </c>
      <c r="O778">
        <f t="shared" si="201"/>
        <v>0</v>
      </c>
      <c r="P778">
        <v>24</v>
      </c>
    </row>
    <row r="779" spans="1:20">
      <c r="A779">
        <v>25</v>
      </c>
      <c r="C779">
        <f t="shared" si="202"/>
        <v>20.64</v>
      </c>
      <c r="D779">
        <f t="shared" si="202"/>
        <v>10.32</v>
      </c>
      <c r="E779">
        <f t="shared" si="202"/>
        <v>27.12</v>
      </c>
      <c r="F779">
        <f t="shared" si="202"/>
        <v>0</v>
      </c>
      <c r="G779">
        <f t="shared" si="202"/>
        <v>15.66</v>
      </c>
      <c r="H779">
        <f t="shared" si="202"/>
        <v>18.600000000000001</v>
      </c>
      <c r="I779">
        <f t="shared" si="202"/>
        <v>23.28</v>
      </c>
      <c r="J779">
        <f t="shared" si="202"/>
        <v>23.58</v>
      </c>
      <c r="L779">
        <f t="shared" si="202"/>
        <v>0</v>
      </c>
      <c r="M779">
        <f t="shared" si="202"/>
        <v>0</v>
      </c>
      <c r="O779">
        <f t="shared" si="201"/>
        <v>147.86383847515111</v>
      </c>
      <c r="P779">
        <v>25</v>
      </c>
    </row>
    <row r="780" spans="1:20">
      <c r="A780">
        <v>26</v>
      </c>
      <c r="C780">
        <f t="shared" si="202"/>
        <v>20.64</v>
      </c>
      <c r="D780">
        <f t="shared" si="202"/>
        <v>10.32</v>
      </c>
      <c r="E780">
        <f t="shared" si="202"/>
        <v>27.12</v>
      </c>
      <c r="F780">
        <f t="shared" si="202"/>
        <v>0</v>
      </c>
      <c r="G780">
        <f t="shared" si="202"/>
        <v>15.66</v>
      </c>
      <c r="H780">
        <f t="shared" si="202"/>
        <v>18.600000000000001</v>
      </c>
      <c r="I780">
        <f t="shared" si="202"/>
        <v>23.28</v>
      </c>
      <c r="J780">
        <f t="shared" si="202"/>
        <v>23.58</v>
      </c>
      <c r="L780">
        <f t="shared" si="202"/>
        <v>0</v>
      </c>
      <c r="M780">
        <f t="shared" si="202"/>
        <v>0</v>
      </c>
      <c r="O780">
        <f t="shared" si="201"/>
        <v>0</v>
      </c>
      <c r="P780">
        <v>26</v>
      </c>
    </row>
    <row r="781" spans="1:20">
      <c r="A781">
        <v>27</v>
      </c>
      <c r="C781">
        <f t="shared" si="202"/>
        <v>20.64</v>
      </c>
      <c r="D781">
        <f t="shared" si="202"/>
        <v>10.32</v>
      </c>
      <c r="E781">
        <f t="shared" si="202"/>
        <v>27.12</v>
      </c>
      <c r="F781">
        <f t="shared" si="202"/>
        <v>0</v>
      </c>
      <c r="G781">
        <f t="shared" si="202"/>
        <v>15.66</v>
      </c>
      <c r="H781">
        <f t="shared" si="202"/>
        <v>18.600000000000001</v>
      </c>
      <c r="I781">
        <f t="shared" si="202"/>
        <v>23.28</v>
      </c>
      <c r="J781">
        <f t="shared" si="202"/>
        <v>23.58</v>
      </c>
      <c r="L781">
        <f t="shared" si="202"/>
        <v>0</v>
      </c>
      <c r="M781">
        <f t="shared" si="202"/>
        <v>0</v>
      </c>
      <c r="O781">
        <f t="shared" si="201"/>
        <v>0</v>
      </c>
      <c r="P781">
        <v>27</v>
      </c>
    </row>
    <row r="782" spans="1:20">
      <c r="A782">
        <v>28</v>
      </c>
      <c r="C782">
        <f t="shared" si="202"/>
        <v>20.64</v>
      </c>
      <c r="D782">
        <f t="shared" si="202"/>
        <v>10.32</v>
      </c>
      <c r="E782">
        <f t="shared" si="202"/>
        <v>27.12</v>
      </c>
      <c r="F782">
        <f t="shared" si="202"/>
        <v>0</v>
      </c>
      <c r="G782">
        <f t="shared" si="202"/>
        <v>15.66</v>
      </c>
      <c r="H782">
        <f t="shared" si="202"/>
        <v>18.600000000000001</v>
      </c>
      <c r="I782">
        <f t="shared" si="202"/>
        <v>23.28</v>
      </c>
      <c r="J782">
        <f t="shared" si="202"/>
        <v>23.58</v>
      </c>
      <c r="L782">
        <f t="shared" si="202"/>
        <v>0</v>
      </c>
      <c r="M782">
        <f t="shared" si="202"/>
        <v>0</v>
      </c>
      <c r="O782">
        <f t="shared" si="201"/>
        <v>0</v>
      </c>
      <c r="P782">
        <v>28</v>
      </c>
    </row>
    <row r="783" spans="1:20">
      <c r="A783">
        <v>29</v>
      </c>
      <c r="C783">
        <f t="shared" si="202"/>
        <v>20.64</v>
      </c>
      <c r="D783">
        <f t="shared" si="202"/>
        <v>10.32</v>
      </c>
      <c r="E783">
        <f t="shared" si="202"/>
        <v>27.12</v>
      </c>
      <c r="F783">
        <f t="shared" si="202"/>
        <v>0</v>
      </c>
      <c r="G783">
        <f t="shared" si="202"/>
        <v>15.66</v>
      </c>
      <c r="H783">
        <f t="shared" si="202"/>
        <v>18.600000000000001</v>
      </c>
      <c r="I783">
        <f t="shared" si="202"/>
        <v>23.28</v>
      </c>
      <c r="J783">
        <f t="shared" si="202"/>
        <v>23.58</v>
      </c>
      <c r="L783">
        <f t="shared" si="202"/>
        <v>0</v>
      </c>
      <c r="M783">
        <f t="shared" si="202"/>
        <v>0</v>
      </c>
      <c r="O783">
        <f t="shared" si="201"/>
        <v>0</v>
      </c>
      <c r="P783">
        <v>29</v>
      </c>
    </row>
    <row r="784" spans="1:20">
      <c r="A784">
        <v>30</v>
      </c>
      <c r="C784">
        <f t="shared" si="202"/>
        <v>20.64</v>
      </c>
      <c r="D784">
        <f t="shared" si="202"/>
        <v>10.32</v>
      </c>
      <c r="E784">
        <f t="shared" si="202"/>
        <v>27.12</v>
      </c>
      <c r="F784">
        <f t="shared" si="202"/>
        <v>0</v>
      </c>
      <c r="G784">
        <f t="shared" si="202"/>
        <v>15.66</v>
      </c>
      <c r="H784">
        <f t="shared" si="202"/>
        <v>18.600000000000001</v>
      </c>
      <c r="I784">
        <f t="shared" si="202"/>
        <v>23.28</v>
      </c>
      <c r="J784">
        <f t="shared" si="202"/>
        <v>23.58</v>
      </c>
      <c r="L784">
        <f t="shared" si="202"/>
        <v>0</v>
      </c>
      <c r="M784">
        <f t="shared" si="202"/>
        <v>0</v>
      </c>
      <c r="O784">
        <f t="shared" si="201"/>
        <v>160.76966168221668</v>
      </c>
      <c r="P784">
        <v>30</v>
      </c>
    </row>
    <row r="785" spans="1:20">
      <c r="L785" s="38"/>
      <c r="O785" s="44"/>
    </row>
    <row r="786" spans="1:20">
      <c r="O786" s="44" t="s">
        <v>44</v>
      </c>
    </row>
    <row r="787" spans="1:20">
      <c r="A787" t="s">
        <v>45</v>
      </c>
      <c r="L787" t="s">
        <v>46</v>
      </c>
      <c r="M787" t="s">
        <v>47</v>
      </c>
      <c r="N787" t="s">
        <v>48</v>
      </c>
      <c r="O787" s="44" t="s">
        <v>49</v>
      </c>
    </row>
    <row r="788" spans="1:20">
      <c r="A788">
        <v>1</v>
      </c>
      <c r="C788">
        <v>120.8</v>
      </c>
      <c r="D788">
        <v>83.9</v>
      </c>
      <c r="E788">
        <v>45.4</v>
      </c>
      <c r="F788">
        <v>112.9</v>
      </c>
      <c r="G788">
        <v>81.400000000000006</v>
      </c>
      <c r="H788">
        <v>47.5</v>
      </c>
      <c r="I788">
        <v>84.2</v>
      </c>
      <c r="J788">
        <v>42.3</v>
      </c>
      <c r="L788">
        <v>0</v>
      </c>
      <c r="M788">
        <v>0</v>
      </c>
      <c r="N788">
        <v>0</v>
      </c>
      <c r="O788">
        <v>0.76600000000000001</v>
      </c>
    </row>
    <row r="789" spans="1:20">
      <c r="A789">
        <v>2</v>
      </c>
      <c r="C789">
        <v>124.6</v>
      </c>
      <c r="D789">
        <v>84.3</v>
      </c>
      <c r="E789">
        <v>45.2</v>
      </c>
      <c r="F789">
        <v>111.5</v>
      </c>
      <c r="G789">
        <v>79.599999999999994</v>
      </c>
      <c r="H789">
        <v>45.9</v>
      </c>
      <c r="I789">
        <v>81.400000000000006</v>
      </c>
      <c r="J789">
        <v>40.799999999999997</v>
      </c>
      <c r="L789">
        <v>0</v>
      </c>
      <c r="M789">
        <v>0</v>
      </c>
      <c r="N789">
        <v>0</v>
      </c>
      <c r="O789">
        <v>0.78500000000000003</v>
      </c>
    </row>
    <row r="790" spans="1:20">
      <c r="A790">
        <v>3</v>
      </c>
      <c r="C790">
        <v>115.4</v>
      </c>
      <c r="D790">
        <v>86.8</v>
      </c>
      <c r="E790">
        <v>48.9</v>
      </c>
      <c r="F790">
        <v>110.6</v>
      </c>
      <c r="G790">
        <v>83.6</v>
      </c>
      <c r="H790">
        <v>50.1</v>
      </c>
      <c r="I790">
        <v>90.4</v>
      </c>
      <c r="J790">
        <v>44.9</v>
      </c>
      <c r="L790">
        <v>74.650000000000006</v>
      </c>
      <c r="M790">
        <v>5.62</v>
      </c>
      <c r="N790">
        <v>0</v>
      </c>
      <c r="O790">
        <v>0.80400000000000005</v>
      </c>
    </row>
    <row r="791" spans="1:20">
      <c r="A791">
        <v>4</v>
      </c>
      <c r="C791">
        <v>111.9</v>
      </c>
      <c r="D791">
        <v>77.099999999999994</v>
      </c>
      <c r="E791">
        <v>48.9</v>
      </c>
      <c r="F791">
        <v>104.5</v>
      </c>
      <c r="G791">
        <v>79.5</v>
      </c>
      <c r="H791">
        <v>47.6</v>
      </c>
      <c r="I791">
        <v>85.8</v>
      </c>
      <c r="J791">
        <v>43.4</v>
      </c>
      <c r="L791">
        <v>83.57</v>
      </c>
      <c r="M791" s="39">
        <v>5.76</v>
      </c>
      <c r="N791">
        <v>7.1747837890624986</v>
      </c>
      <c r="O791">
        <v>0.82499999999999996</v>
      </c>
    </row>
    <row r="792" spans="1:20">
      <c r="A792">
        <v>5</v>
      </c>
      <c r="C792">
        <v>113.5</v>
      </c>
      <c r="D792">
        <v>77.400000000000006</v>
      </c>
      <c r="E792">
        <v>52.1</v>
      </c>
      <c r="F792">
        <v>107</v>
      </c>
      <c r="G792">
        <v>80.5</v>
      </c>
      <c r="H792">
        <v>48.2</v>
      </c>
      <c r="I792">
        <v>83.5</v>
      </c>
      <c r="J792">
        <v>43.4</v>
      </c>
      <c r="L792">
        <v>71.489999999999995</v>
      </c>
      <c r="M792" s="39">
        <v>5.9</v>
      </c>
      <c r="N792">
        <v>7.3541533837890602</v>
      </c>
      <c r="O792">
        <v>0.84499999999999997</v>
      </c>
    </row>
    <row r="793" spans="1:20">
      <c r="A793">
        <v>6</v>
      </c>
      <c r="C793">
        <v>110.2</v>
      </c>
      <c r="D793">
        <v>77.3</v>
      </c>
      <c r="E793">
        <v>52.7</v>
      </c>
      <c r="F793">
        <v>103.2</v>
      </c>
      <c r="G793">
        <v>81.3</v>
      </c>
      <c r="H793">
        <v>48.5</v>
      </c>
      <c r="I793">
        <v>84.2</v>
      </c>
      <c r="J793">
        <v>43</v>
      </c>
      <c r="L793">
        <v>85.42</v>
      </c>
      <c r="M793" s="39">
        <v>6.05</v>
      </c>
      <c r="N793">
        <v>7.5380072183837861</v>
      </c>
      <c r="O793">
        <v>0.86599999999999999</v>
      </c>
    </row>
    <row r="794" spans="1:20">
      <c r="A794">
        <v>7</v>
      </c>
      <c r="C794">
        <v>112.4</v>
      </c>
      <c r="D794">
        <v>78.900000000000006</v>
      </c>
      <c r="E794">
        <v>53.3</v>
      </c>
      <c r="F794">
        <v>113.1</v>
      </c>
      <c r="G794">
        <v>84.6</v>
      </c>
      <c r="H794">
        <v>51.2</v>
      </c>
      <c r="I794">
        <v>88.5</v>
      </c>
      <c r="J794">
        <v>47.8</v>
      </c>
      <c r="L794">
        <v>81.2</v>
      </c>
      <c r="M794" s="39">
        <v>6.2</v>
      </c>
      <c r="N794">
        <v>7.7264573988433813</v>
      </c>
      <c r="O794">
        <v>0.88800000000000001</v>
      </c>
      <c r="Q794" s="45"/>
      <c r="R794" s="49"/>
      <c r="S794" s="49"/>
      <c r="T794" s="49"/>
    </row>
    <row r="795" spans="1:20">
      <c r="A795">
        <v>8</v>
      </c>
      <c r="C795">
        <v>125.2</v>
      </c>
      <c r="D795">
        <v>86.4</v>
      </c>
      <c r="E795">
        <v>59.9</v>
      </c>
      <c r="F795">
        <v>116.9</v>
      </c>
      <c r="G795">
        <v>91.3</v>
      </c>
      <c r="H795">
        <v>54</v>
      </c>
      <c r="I795">
        <v>92.5</v>
      </c>
      <c r="J795">
        <v>51.9</v>
      </c>
      <c r="L795">
        <v>61.6</v>
      </c>
      <c r="M795" s="39">
        <v>6.36</v>
      </c>
      <c r="N795">
        <v>7.9196188338144653</v>
      </c>
      <c r="O795">
        <v>0.91</v>
      </c>
      <c r="Q795" s="45"/>
      <c r="R795" s="49"/>
      <c r="S795" s="49"/>
      <c r="T795" s="49"/>
    </row>
    <row r="796" spans="1:20">
      <c r="A796">
        <v>9</v>
      </c>
      <c r="C796">
        <v>125.7</v>
      </c>
      <c r="D796">
        <v>92.4</v>
      </c>
      <c r="E796">
        <v>62.8</v>
      </c>
      <c r="F796">
        <v>127.9</v>
      </c>
      <c r="G796">
        <v>96.8</v>
      </c>
      <c r="H796">
        <v>56.7</v>
      </c>
      <c r="I796">
        <v>98.9</v>
      </c>
      <c r="J796">
        <v>54.4</v>
      </c>
      <c r="L796">
        <v>46.63</v>
      </c>
      <c r="M796" s="39">
        <v>6.52</v>
      </c>
      <c r="N796">
        <v>8.1176093046598261</v>
      </c>
      <c r="O796">
        <v>0.93300000000000005</v>
      </c>
      <c r="Q796" s="45"/>
      <c r="R796" s="49"/>
      <c r="S796" s="49"/>
      <c r="T796" s="49"/>
    </row>
    <row r="797" spans="1:20">
      <c r="A797">
        <v>10</v>
      </c>
      <c r="C797">
        <v>127.4</v>
      </c>
      <c r="D797">
        <v>94.7</v>
      </c>
      <c r="E797">
        <v>69.599999999999994</v>
      </c>
      <c r="F797">
        <v>151.6</v>
      </c>
      <c r="G797">
        <v>106.7</v>
      </c>
      <c r="H797">
        <v>62.5</v>
      </c>
      <c r="I797">
        <v>102.8</v>
      </c>
      <c r="J797">
        <v>59.9</v>
      </c>
      <c r="L797">
        <v>23.16</v>
      </c>
      <c r="M797" s="39">
        <v>6.68</v>
      </c>
      <c r="N797">
        <v>8.320549537276321</v>
      </c>
      <c r="O797">
        <v>0.95599999999999996</v>
      </c>
      <c r="Q797" s="45"/>
      <c r="R797" s="49"/>
      <c r="S797" s="49"/>
      <c r="T797" s="49"/>
    </row>
    <row r="798" spans="1:20">
      <c r="A798">
        <v>11</v>
      </c>
      <c r="C798">
        <v>131.69999999999999</v>
      </c>
      <c r="D798">
        <v>97.3</v>
      </c>
      <c r="E798">
        <v>70.900000000000006</v>
      </c>
      <c r="F798">
        <v>152.5</v>
      </c>
      <c r="G798">
        <v>108.1</v>
      </c>
      <c r="H798">
        <v>63.9</v>
      </c>
      <c r="I798">
        <v>104.5</v>
      </c>
      <c r="J798">
        <v>61.4</v>
      </c>
      <c r="L798">
        <v>26.88</v>
      </c>
      <c r="M798" s="39">
        <v>6.85</v>
      </c>
      <c r="N798">
        <v>8.5285632757082297</v>
      </c>
      <c r="O798">
        <v>0.98</v>
      </c>
      <c r="Q798" s="45"/>
      <c r="R798" s="49"/>
      <c r="S798" s="49"/>
      <c r="T798" s="49"/>
    </row>
    <row r="799" spans="1:20">
      <c r="A799">
        <v>12</v>
      </c>
      <c r="C799">
        <v>136</v>
      </c>
      <c r="D799">
        <v>100</v>
      </c>
      <c r="E799">
        <v>72.099999999999994</v>
      </c>
      <c r="F799">
        <v>153.5</v>
      </c>
      <c r="G799">
        <v>109.5</v>
      </c>
      <c r="H799">
        <v>65.3</v>
      </c>
      <c r="I799">
        <v>106.2</v>
      </c>
      <c r="J799">
        <v>62.8</v>
      </c>
      <c r="L799">
        <v>29.94</v>
      </c>
      <c r="M799" s="39">
        <v>7.02</v>
      </c>
      <c r="N799">
        <v>8.7417773576009346</v>
      </c>
      <c r="O799">
        <v>1.0049999999999999</v>
      </c>
      <c r="Q799" s="45"/>
      <c r="R799" s="49"/>
      <c r="S799" s="49"/>
      <c r="T799" s="49"/>
    </row>
    <row r="800" spans="1:20">
      <c r="A800">
        <v>13</v>
      </c>
      <c r="C800">
        <v>140.30000000000001</v>
      </c>
      <c r="D800">
        <v>102.7</v>
      </c>
      <c r="E800">
        <v>73.400000000000006</v>
      </c>
      <c r="F800">
        <v>154.4</v>
      </c>
      <c r="G800">
        <v>110.9</v>
      </c>
      <c r="H800">
        <v>66.8</v>
      </c>
      <c r="I800">
        <v>108</v>
      </c>
      <c r="J800">
        <v>64.3</v>
      </c>
      <c r="L800">
        <v>31.66</v>
      </c>
      <c r="M800" s="39">
        <v>7.19</v>
      </c>
      <c r="N800">
        <v>8.9603217915409576</v>
      </c>
      <c r="Q800" s="45"/>
      <c r="R800" s="49"/>
      <c r="S800" s="49"/>
      <c r="T800" s="49"/>
    </row>
    <row r="801" spans="1:20">
      <c r="A801">
        <v>14</v>
      </c>
      <c r="C801">
        <v>144.6</v>
      </c>
      <c r="D801">
        <v>105.4</v>
      </c>
      <c r="E801">
        <v>74.599999999999994</v>
      </c>
      <c r="F801">
        <v>155.30000000000001</v>
      </c>
      <c r="G801">
        <v>112.3</v>
      </c>
      <c r="H801">
        <v>68.2</v>
      </c>
      <c r="I801">
        <v>109.7</v>
      </c>
      <c r="J801">
        <v>65.7</v>
      </c>
      <c r="L801">
        <v>32.409999999999997</v>
      </c>
      <c r="M801" s="39">
        <v>7.37</v>
      </c>
      <c r="N801">
        <v>9.1843298363294803</v>
      </c>
      <c r="Q801" s="45"/>
      <c r="R801" s="49"/>
      <c r="S801" s="49"/>
      <c r="T801" s="49"/>
    </row>
    <row r="802" spans="1:20">
      <c r="A802">
        <v>15</v>
      </c>
      <c r="C802">
        <v>148.9</v>
      </c>
      <c r="D802">
        <v>108.1</v>
      </c>
      <c r="E802">
        <v>75.900000000000006</v>
      </c>
      <c r="F802">
        <v>156.30000000000001</v>
      </c>
      <c r="G802">
        <v>113.6</v>
      </c>
      <c r="H802">
        <v>69.599999999999994</v>
      </c>
      <c r="I802">
        <v>111.4</v>
      </c>
      <c r="J802">
        <v>67.2</v>
      </c>
      <c r="L802">
        <v>31.85</v>
      </c>
      <c r="M802" s="39">
        <v>7.56</v>
      </c>
      <c r="N802">
        <v>9.4139380822377188</v>
      </c>
      <c r="Q802" s="45"/>
      <c r="R802" s="49"/>
      <c r="S802" s="49"/>
      <c r="T802" s="49"/>
    </row>
    <row r="803" spans="1:20">
      <c r="A803">
        <v>16</v>
      </c>
      <c r="C803">
        <v>152.4</v>
      </c>
      <c r="D803">
        <v>110.4</v>
      </c>
      <c r="E803">
        <v>78</v>
      </c>
      <c r="F803">
        <v>157.1</v>
      </c>
      <c r="G803">
        <v>116.5</v>
      </c>
      <c r="H803">
        <v>71.5</v>
      </c>
      <c r="I803">
        <v>114.7</v>
      </c>
      <c r="J803">
        <v>69.099999999999994</v>
      </c>
      <c r="L803">
        <v>38.270000000000003</v>
      </c>
      <c r="M803" s="39">
        <v>7.74</v>
      </c>
      <c r="N803">
        <v>9.64928653429366</v>
      </c>
      <c r="Q803" s="45"/>
      <c r="R803" s="49"/>
      <c r="S803" s="49"/>
      <c r="T803" s="49"/>
    </row>
    <row r="804" spans="1:20">
      <c r="C804">
        <v>155.80000000000001</v>
      </c>
      <c r="D804">
        <v>112.7</v>
      </c>
      <c r="E804">
        <v>80</v>
      </c>
      <c r="F804">
        <v>157.9</v>
      </c>
      <c r="G804">
        <v>119.4</v>
      </c>
      <c r="H804">
        <v>73.400000000000006</v>
      </c>
      <c r="I804">
        <v>117.9</v>
      </c>
      <c r="J804">
        <v>71</v>
      </c>
      <c r="L804">
        <v>41.97</v>
      </c>
      <c r="M804" s="39">
        <v>7.94</v>
      </c>
      <c r="N804">
        <v>9.8905186976510002</v>
      </c>
      <c r="Q804" s="45"/>
      <c r="R804" s="49"/>
      <c r="S804" s="49"/>
      <c r="T804" s="49"/>
    </row>
    <row r="805" spans="1:20">
      <c r="A805">
        <v>18</v>
      </c>
      <c r="C805">
        <v>159.30000000000001</v>
      </c>
      <c r="D805">
        <v>115</v>
      </c>
      <c r="E805">
        <v>82.1</v>
      </c>
      <c r="F805">
        <v>158.69999999999999</v>
      </c>
      <c r="G805">
        <v>122.4</v>
      </c>
      <c r="H805">
        <v>75.3</v>
      </c>
      <c r="I805">
        <v>121.1</v>
      </c>
      <c r="J805">
        <v>72.900000000000006</v>
      </c>
      <c r="L805">
        <v>44.22</v>
      </c>
      <c r="M805" s="39">
        <v>8.14</v>
      </c>
      <c r="N805">
        <v>10.137781665092277</v>
      </c>
      <c r="Q805" s="45"/>
      <c r="R805" s="49"/>
      <c r="S805" s="49"/>
      <c r="T805" s="49"/>
    </row>
    <row r="806" spans="1:20">
      <c r="A806">
        <v>19</v>
      </c>
      <c r="C806">
        <v>162.69999999999999</v>
      </c>
      <c r="D806">
        <v>117.3</v>
      </c>
      <c r="E806">
        <v>84.2</v>
      </c>
      <c r="F806">
        <v>159.5</v>
      </c>
      <c r="G806">
        <v>125.3</v>
      </c>
      <c r="H806">
        <v>77.2</v>
      </c>
      <c r="I806">
        <v>124.3</v>
      </c>
      <c r="J806">
        <v>74.8</v>
      </c>
      <c r="L806">
        <v>44.56</v>
      </c>
      <c r="M806" s="39">
        <v>8.34</v>
      </c>
      <c r="N806">
        <v>10.391226206719583</v>
      </c>
      <c r="Q806" s="45"/>
      <c r="R806" s="49"/>
      <c r="S806" s="49"/>
      <c r="T806" s="49"/>
    </row>
    <row r="807" spans="1:20">
      <c r="A807">
        <f>+A806+1</f>
        <v>20</v>
      </c>
      <c r="C807">
        <v>166.1</v>
      </c>
      <c r="D807">
        <v>119.7</v>
      </c>
      <c r="E807">
        <v>86.3</v>
      </c>
      <c r="F807">
        <v>160.30000000000001</v>
      </c>
      <c r="G807">
        <v>128.19999999999999</v>
      </c>
      <c r="H807">
        <v>79.099999999999994</v>
      </c>
      <c r="I807">
        <v>127.5</v>
      </c>
      <c r="J807">
        <v>76.7</v>
      </c>
      <c r="L807">
        <v>42.02</v>
      </c>
      <c r="M807" s="39">
        <v>8.5500000000000007</v>
      </c>
      <c r="N807">
        <v>10.651006861887572</v>
      </c>
      <c r="Q807" s="45"/>
      <c r="R807" s="49"/>
      <c r="S807" s="49"/>
      <c r="T807" s="49"/>
    </row>
    <row r="808" spans="1:20">
      <c r="A808">
        <f t="shared" ref="A808:A817" si="203">+A807+1</f>
        <v>21</v>
      </c>
      <c r="C808">
        <v>166.1</v>
      </c>
      <c r="D808">
        <v>119.7</v>
      </c>
      <c r="E808">
        <v>86.3</v>
      </c>
      <c r="F808">
        <v>160.30000000000001</v>
      </c>
      <c r="G808">
        <v>128.19999999999999</v>
      </c>
      <c r="H808">
        <v>79.099999999999994</v>
      </c>
      <c r="I808">
        <v>127.5</v>
      </c>
      <c r="J808">
        <v>76.7</v>
      </c>
      <c r="L808">
        <v>42.02</v>
      </c>
      <c r="M808" s="39">
        <v>8.5500000000000007</v>
      </c>
      <c r="N808">
        <v>10.651006861887572</v>
      </c>
      <c r="Q808" s="45"/>
      <c r="R808" s="49"/>
      <c r="S808" s="49"/>
      <c r="T808" s="49"/>
    </row>
    <row r="809" spans="1:20">
      <c r="A809">
        <f t="shared" si="203"/>
        <v>22</v>
      </c>
      <c r="C809">
        <v>166.1</v>
      </c>
      <c r="D809">
        <v>119.7</v>
      </c>
      <c r="E809">
        <v>86.3</v>
      </c>
      <c r="F809">
        <v>160.30000000000001</v>
      </c>
      <c r="G809">
        <v>128.19999999999999</v>
      </c>
      <c r="H809">
        <v>79.099999999999994</v>
      </c>
      <c r="I809">
        <v>127.5</v>
      </c>
      <c r="J809">
        <v>76.7</v>
      </c>
      <c r="L809">
        <v>42.02</v>
      </c>
      <c r="M809" s="39">
        <v>8.5500000000000007</v>
      </c>
      <c r="N809">
        <v>10.651006861887572</v>
      </c>
      <c r="Q809" s="45"/>
      <c r="R809" s="49"/>
      <c r="S809" s="49"/>
      <c r="T809" s="49"/>
    </row>
    <row r="810" spans="1:20">
      <c r="A810">
        <f t="shared" si="203"/>
        <v>23</v>
      </c>
      <c r="C810">
        <v>166.1</v>
      </c>
      <c r="D810">
        <v>119.7</v>
      </c>
      <c r="E810">
        <v>86.3</v>
      </c>
      <c r="F810">
        <v>160.30000000000001</v>
      </c>
      <c r="G810">
        <v>128.19999999999999</v>
      </c>
      <c r="H810">
        <v>79.099999999999994</v>
      </c>
      <c r="I810">
        <v>127.5</v>
      </c>
      <c r="J810">
        <v>76.7</v>
      </c>
      <c r="L810">
        <v>42.02</v>
      </c>
      <c r="M810" s="39">
        <v>8.5500000000000007</v>
      </c>
      <c r="N810">
        <v>10.651006861887572</v>
      </c>
      <c r="Q810" s="45"/>
      <c r="R810" s="49"/>
      <c r="S810" s="49"/>
      <c r="T810" s="49"/>
    </row>
    <row r="811" spans="1:20">
      <c r="A811">
        <f t="shared" si="203"/>
        <v>24</v>
      </c>
      <c r="C811">
        <v>166.1</v>
      </c>
      <c r="D811">
        <v>119.7</v>
      </c>
      <c r="E811">
        <v>86.3</v>
      </c>
      <c r="F811">
        <v>160.30000000000001</v>
      </c>
      <c r="G811">
        <v>128.19999999999999</v>
      </c>
      <c r="H811">
        <v>79.099999999999994</v>
      </c>
      <c r="I811">
        <v>127.5</v>
      </c>
      <c r="J811">
        <v>76.7</v>
      </c>
      <c r="L811">
        <v>42.02</v>
      </c>
      <c r="M811" s="39">
        <v>8.5500000000000007</v>
      </c>
      <c r="N811">
        <v>10.651006861887572</v>
      </c>
      <c r="Q811" s="45"/>
      <c r="R811" s="49"/>
      <c r="S811" s="49"/>
      <c r="T811" s="49"/>
    </row>
    <row r="812" spans="1:20">
      <c r="A812">
        <f t="shared" si="203"/>
        <v>25</v>
      </c>
      <c r="C812">
        <v>166.1</v>
      </c>
      <c r="D812">
        <v>119.7</v>
      </c>
      <c r="E812">
        <v>86.3</v>
      </c>
      <c r="F812">
        <v>160.30000000000001</v>
      </c>
      <c r="G812">
        <v>128.19999999999999</v>
      </c>
      <c r="H812">
        <v>79.099999999999994</v>
      </c>
      <c r="I812">
        <v>127.5</v>
      </c>
      <c r="J812">
        <v>76.7</v>
      </c>
      <c r="L812">
        <v>42.02</v>
      </c>
      <c r="M812" s="39">
        <v>8.5500000000000007</v>
      </c>
      <c r="N812">
        <v>10.651006861887572</v>
      </c>
      <c r="Q812" s="45"/>
      <c r="R812" s="49"/>
      <c r="S812" s="49"/>
      <c r="T812" s="49"/>
    </row>
    <row r="813" spans="1:20">
      <c r="A813">
        <f t="shared" si="203"/>
        <v>26</v>
      </c>
      <c r="C813">
        <v>166.1</v>
      </c>
      <c r="D813">
        <v>119.7</v>
      </c>
      <c r="E813">
        <v>86.3</v>
      </c>
      <c r="F813">
        <v>160.30000000000001</v>
      </c>
      <c r="G813">
        <v>128.19999999999999</v>
      </c>
      <c r="H813">
        <v>79.099999999999994</v>
      </c>
      <c r="I813">
        <v>127.5</v>
      </c>
      <c r="J813">
        <v>76.7</v>
      </c>
      <c r="L813">
        <v>42.02</v>
      </c>
      <c r="M813" s="39">
        <v>8.5500000000000007</v>
      </c>
      <c r="N813">
        <v>10.651006861887572</v>
      </c>
      <c r="Q813" s="45"/>
      <c r="R813" s="49"/>
      <c r="S813" s="49"/>
      <c r="T813" s="49"/>
    </row>
    <row r="814" spans="1:20">
      <c r="A814">
        <f t="shared" si="203"/>
        <v>27</v>
      </c>
      <c r="C814">
        <v>166.1</v>
      </c>
      <c r="D814">
        <v>119.7</v>
      </c>
      <c r="E814">
        <v>86.3</v>
      </c>
      <c r="F814">
        <v>160.30000000000001</v>
      </c>
      <c r="G814">
        <v>128.19999999999999</v>
      </c>
      <c r="H814">
        <v>79.099999999999994</v>
      </c>
      <c r="I814">
        <v>127.5</v>
      </c>
      <c r="J814">
        <v>76.7</v>
      </c>
      <c r="L814">
        <v>42.02</v>
      </c>
      <c r="M814" s="39">
        <v>8.5500000000000007</v>
      </c>
      <c r="N814">
        <v>10.651006861887572</v>
      </c>
      <c r="Q814" s="45"/>
      <c r="R814" s="45"/>
      <c r="S814" s="45"/>
      <c r="T814" s="45"/>
    </row>
    <row r="815" spans="1:20">
      <c r="A815">
        <f t="shared" si="203"/>
        <v>28</v>
      </c>
      <c r="C815">
        <v>166.1</v>
      </c>
      <c r="D815">
        <v>119.7</v>
      </c>
      <c r="E815">
        <v>86.3</v>
      </c>
      <c r="F815">
        <v>160.30000000000001</v>
      </c>
      <c r="G815">
        <v>128.19999999999999</v>
      </c>
      <c r="H815">
        <v>79.099999999999994</v>
      </c>
      <c r="I815">
        <v>127.5</v>
      </c>
      <c r="J815">
        <v>76.7</v>
      </c>
      <c r="L815">
        <v>42.02</v>
      </c>
      <c r="M815" s="39">
        <v>8.5500000000000007</v>
      </c>
      <c r="N815">
        <v>10.651006861887572</v>
      </c>
    </row>
    <row r="816" spans="1:20">
      <c r="A816">
        <f t="shared" si="203"/>
        <v>29</v>
      </c>
      <c r="C816">
        <v>166.1</v>
      </c>
      <c r="D816">
        <v>119.7</v>
      </c>
      <c r="E816">
        <v>86.3</v>
      </c>
      <c r="F816">
        <v>160.30000000000001</v>
      </c>
      <c r="G816">
        <v>128.19999999999999</v>
      </c>
      <c r="H816">
        <v>79.099999999999994</v>
      </c>
      <c r="I816">
        <v>127.5</v>
      </c>
      <c r="J816">
        <v>76.7</v>
      </c>
      <c r="L816">
        <v>42.02</v>
      </c>
      <c r="M816" s="39">
        <v>8.5500000000000007</v>
      </c>
      <c r="N816">
        <v>10.651006861887572</v>
      </c>
    </row>
    <row r="817" spans="1:15">
      <c r="A817">
        <f t="shared" si="203"/>
        <v>30</v>
      </c>
      <c r="C817">
        <v>166.1</v>
      </c>
      <c r="D817">
        <v>119.7</v>
      </c>
      <c r="E817">
        <v>86.3</v>
      </c>
      <c r="F817">
        <v>160.30000000000001</v>
      </c>
      <c r="G817">
        <v>128.19999999999999</v>
      </c>
      <c r="H817">
        <v>79.099999999999994</v>
      </c>
      <c r="I817">
        <v>127.5</v>
      </c>
      <c r="J817">
        <v>76.7</v>
      </c>
      <c r="L817">
        <v>42.02</v>
      </c>
      <c r="M817" s="39">
        <v>8.5500000000000007</v>
      </c>
      <c r="N817">
        <v>10.651006861887572</v>
      </c>
    </row>
    <row r="820" spans="1:15">
      <c r="A820" t="s">
        <v>50</v>
      </c>
    </row>
    <row r="821" spans="1:15">
      <c r="A821">
        <v>1</v>
      </c>
      <c r="C821">
        <f t="shared" ref="C821:J836" si="204">+C755*C788/1000</f>
        <v>2.493312</v>
      </c>
      <c r="D821">
        <f t="shared" si="204"/>
        <v>0.86584800000000006</v>
      </c>
      <c r="E821">
        <f t="shared" si="204"/>
        <v>1.2312480000000001</v>
      </c>
      <c r="F821">
        <f t="shared" si="204"/>
        <v>0</v>
      </c>
      <c r="G821">
        <f t="shared" si="204"/>
        <v>1.2747240000000002</v>
      </c>
      <c r="H821">
        <f t="shared" si="204"/>
        <v>0.88350000000000006</v>
      </c>
      <c r="I821">
        <f t="shared" si="204"/>
        <v>1.9601760000000001</v>
      </c>
      <c r="J821">
        <f t="shared" si="204"/>
        <v>0.99743399999999982</v>
      </c>
      <c r="L821">
        <f t="shared" ref="L821:L832" si="205">+L788*L755</f>
        <v>0</v>
      </c>
      <c r="M821">
        <f t="shared" ref="M821:M832" si="206">+M788*L755</f>
        <v>0</v>
      </c>
      <c r="N821">
        <f t="shared" ref="N821:N832" si="207">+N788*L755</f>
        <v>0</v>
      </c>
      <c r="O821" s="39">
        <f t="shared" ref="O821:O832" si="208">+O788*M755/1000</f>
        <v>0</v>
      </c>
    </row>
    <row r="822" spans="1:15">
      <c r="A822">
        <v>2</v>
      </c>
      <c r="C822">
        <f t="shared" si="204"/>
        <v>2.5717440000000003</v>
      </c>
      <c r="D822">
        <f t="shared" si="204"/>
        <v>0.86997599999999997</v>
      </c>
      <c r="E822">
        <f t="shared" si="204"/>
        <v>1.225824</v>
      </c>
      <c r="F822">
        <f t="shared" si="204"/>
        <v>0</v>
      </c>
      <c r="G822">
        <f t="shared" si="204"/>
        <v>1.2465359999999999</v>
      </c>
      <c r="H822">
        <f t="shared" si="204"/>
        <v>0.85374000000000005</v>
      </c>
      <c r="I822">
        <f t="shared" si="204"/>
        <v>1.8949920000000002</v>
      </c>
      <c r="J822">
        <f t="shared" si="204"/>
        <v>0.96206399999999981</v>
      </c>
      <c r="L822">
        <f t="shared" si="205"/>
        <v>0</v>
      </c>
      <c r="M822" s="40">
        <f t="shared" si="206"/>
        <v>0</v>
      </c>
      <c r="N822" s="40">
        <f t="shared" si="207"/>
        <v>0</v>
      </c>
      <c r="O822" s="39">
        <f t="shared" si="208"/>
        <v>0</v>
      </c>
    </row>
    <row r="823" spans="1:15">
      <c r="A823">
        <v>3</v>
      </c>
      <c r="C823">
        <f t="shared" si="204"/>
        <v>2.3818560000000004</v>
      </c>
      <c r="D823">
        <f t="shared" si="204"/>
        <v>0.89577599999999991</v>
      </c>
      <c r="E823">
        <f t="shared" si="204"/>
        <v>1.326168</v>
      </c>
      <c r="F823">
        <f t="shared" si="204"/>
        <v>0</v>
      </c>
      <c r="G823">
        <f t="shared" si="204"/>
        <v>1.3091759999999999</v>
      </c>
      <c r="H823">
        <f t="shared" si="204"/>
        <v>0.93186000000000013</v>
      </c>
      <c r="I823">
        <f t="shared" si="204"/>
        <v>2.1045120000000002</v>
      </c>
      <c r="J823">
        <f t="shared" si="204"/>
        <v>1.0587420000000001</v>
      </c>
      <c r="L823">
        <f t="shared" si="205"/>
        <v>0</v>
      </c>
      <c r="M823" s="40">
        <f t="shared" si="206"/>
        <v>0</v>
      </c>
      <c r="N823" s="40">
        <f t="shared" si="207"/>
        <v>0</v>
      </c>
      <c r="O823" s="39">
        <f t="shared" si="208"/>
        <v>0</v>
      </c>
    </row>
    <row r="824" spans="1:15">
      <c r="A824">
        <v>4</v>
      </c>
      <c r="C824">
        <f t="shared" si="204"/>
        <v>2.3096160000000001</v>
      </c>
      <c r="D824">
        <f t="shared" si="204"/>
        <v>0.79567199999999993</v>
      </c>
      <c r="E824">
        <f t="shared" si="204"/>
        <v>1.326168</v>
      </c>
      <c r="F824">
        <f t="shared" si="204"/>
        <v>0</v>
      </c>
      <c r="G824">
        <f t="shared" si="204"/>
        <v>1.2449700000000001</v>
      </c>
      <c r="H824">
        <f t="shared" si="204"/>
        <v>0.88536000000000015</v>
      </c>
      <c r="I824">
        <f t="shared" si="204"/>
        <v>1.9974240000000001</v>
      </c>
      <c r="J824">
        <f t="shared" si="204"/>
        <v>1.0233719999999999</v>
      </c>
      <c r="L824">
        <f t="shared" si="205"/>
        <v>0</v>
      </c>
      <c r="M824" s="40">
        <f t="shared" si="206"/>
        <v>0</v>
      </c>
      <c r="N824" s="40">
        <f t="shared" si="207"/>
        <v>0</v>
      </c>
      <c r="O824" s="39">
        <f t="shared" si="208"/>
        <v>0</v>
      </c>
    </row>
    <row r="825" spans="1:15">
      <c r="A825">
        <v>5</v>
      </c>
      <c r="C825">
        <f t="shared" si="204"/>
        <v>2.3426399999999998</v>
      </c>
      <c r="D825">
        <f t="shared" si="204"/>
        <v>0.79876800000000003</v>
      </c>
      <c r="E825">
        <f t="shared" si="204"/>
        <v>1.412952</v>
      </c>
      <c r="F825">
        <f t="shared" si="204"/>
        <v>0</v>
      </c>
      <c r="G825">
        <f t="shared" si="204"/>
        <v>1.2606300000000001</v>
      </c>
      <c r="H825">
        <f t="shared" si="204"/>
        <v>0.89652000000000009</v>
      </c>
      <c r="I825">
        <f t="shared" si="204"/>
        <v>1.9438800000000001</v>
      </c>
      <c r="J825">
        <f t="shared" si="204"/>
        <v>1.0233719999999999</v>
      </c>
      <c r="L825">
        <f t="shared" si="205"/>
        <v>0</v>
      </c>
      <c r="M825" s="40">
        <f t="shared" si="206"/>
        <v>0</v>
      </c>
      <c r="N825" s="40">
        <f t="shared" si="207"/>
        <v>0</v>
      </c>
      <c r="O825" s="39">
        <f t="shared" si="208"/>
        <v>0</v>
      </c>
    </row>
    <row r="826" spans="1:15">
      <c r="A826">
        <v>6</v>
      </c>
      <c r="C826">
        <f t="shared" si="204"/>
        <v>2.2745280000000001</v>
      </c>
      <c r="D826">
        <f t="shared" si="204"/>
        <v>0.797736</v>
      </c>
      <c r="E826">
        <f t="shared" si="204"/>
        <v>1.429224</v>
      </c>
      <c r="F826">
        <f t="shared" si="204"/>
        <v>0</v>
      </c>
      <c r="G826">
        <f t="shared" si="204"/>
        <v>1.273158</v>
      </c>
      <c r="H826">
        <f t="shared" si="204"/>
        <v>0.90210000000000001</v>
      </c>
      <c r="I826">
        <f t="shared" si="204"/>
        <v>1.9601760000000001</v>
      </c>
      <c r="J826">
        <f t="shared" si="204"/>
        <v>1.0139399999999998</v>
      </c>
      <c r="L826">
        <f t="shared" si="205"/>
        <v>0</v>
      </c>
      <c r="M826" s="40">
        <f t="shared" si="206"/>
        <v>0</v>
      </c>
      <c r="N826" s="40">
        <f t="shared" si="207"/>
        <v>0</v>
      </c>
      <c r="O826" s="39">
        <f t="shared" si="208"/>
        <v>0</v>
      </c>
    </row>
    <row r="827" spans="1:15">
      <c r="A827">
        <v>7</v>
      </c>
      <c r="C827">
        <f t="shared" si="204"/>
        <v>2.3199360000000002</v>
      </c>
      <c r="D827">
        <f t="shared" si="204"/>
        <v>0.81424800000000008</v>
      </c>
      <c r="E827">
        <f t="shared" si="204"/>
        <v>1.4454959999999999</v>
      </c>
      <c r="F827">
        <f t="shared" si="204"/>
        <v>0</v>
      </c>
      <c r="G827">
        <f t="shared" si="204"/>
        <v>1.3248359999999999</v>
      </c>
      <c r="H827">
        <f t="shared" si="204"/>
        <v>0.95232000000000017</v>
      </c>
      <c r="I827">
        <f t="shared" si="204"/>
        <v>2.0602800000000001</v>
      </c>
      <c r="J827">
        <f t="shared" si="204"/>
        <v>1.1271239999999998</v>
      </c>
      <c r="L827">
        <f t="shared" si="205"/>
        <v>0</v>
      </c>
      <c r="M827" s="40">
        <f t="shared" si="206"/>
        <v>0</v>
      </c>
      <c r="N827" s="40">
        <f t="shared" si="207"/>
        <v>0</v>
      </c>
      <c r="O827" s="39">
        <f t="shared" si="208"/>
        <v>0</v>
      </c>
    </row>
    <row r="828" spans="1:15">
      <c r="A828">
        <v>8</v>
      </c>
      <c r="C828">
        <f t="shared" si="204"/>
        <v>2.5841280000000002</v>
      </c>
      <c r="D828">
        <f t="shared" si="204"/>
        <v>0.89164800000000011</v>
      </c>
      <c r="E828">
        <f t="shared" si="204"/>
        <v>1.6244880000000002</v>
      </c>
      <c r="F828">
        <f t="shared" si="204"/>
        <v>0</v>
      </c>
      <c r="G828">
        <f t="shared" si="204"/>
        <v>1.4297580000000001</v>
      </c>
      <c r="H828">
        <f t="shared" si="204"/>
        <v>1.0044000000000002</v>
      </c>
      <c r="I828">
        <f t="shared" si="204"/>
        <v>2.1534</v>
      </c>
      <c r="J828">
        <f t="shared" si="204"/>
        <v>1.2238019999999998</v>
      </c>
      <c r="L828">
        <f t="shared" si="205"/>
        <v>0</v>
      </c>
      <c r="M828" s="40">
        <f t="shared" si="206"/>
        <v>0</v>
      </c>
      <c r="N828" s="40">
        <f t="shared" si="207"/>
        <v>0</v>
      </c>
      <c r="O828" s="39">
        <f t="shared" si="208"/>
        <v>0</v>
      </c>
    </row>
    <row r="829" spans="1:15">
      <c r="A829">
        <v>9</v>
      </c>
      <c r="C829">
        <f t="shared" si="204"/>
        <v>2.5944480000000003</v>
      </c>
      <c r="D829">
        <f t="shared" si="204"/>
        <v>0.95356800000000008</v>
      </c>
      <c r="E829">
        <f t="shared" si="204"/>
        <v>1.703136</v>
      </c>
      <c r="F829">
        <f t="shared" si="204"/>
        <v>0</v>
      </c>
      <c r="G829">
        <f t="shared" si="204"/>
        <v>1.5158879999999999</v>
      </c>
      <c r="H829">
        <f t="shared" si="204"/>
        <v>1.0546200000000001</v>
      </c>
      <c r="I829">
        <f t="shared" si="204"/>
        <v>2.3023920000000002</v>
      </c>
      <c r="J829">
        <f t="shared" si="204"/>
        <v>1.2827519999999999</v>
      </c>
      <c r="L829">
        <f t="shared" si="205"/>
        <v>0</v>
      </c>
      <c r="M829" s="40">
        <f t="shared" si="206"/>
        <v>0</v>
      </c>
      <c r="N829" s="40">
        <f t="shared" si="207"/>
        <v>0</v>
      </c>
      <c r="O829" s="39">
        <f t="shared" si="208"/>
        <v>0</v>
      </c>
    </row>
    <row r="830" spans="1:15">
      <c r="A830">
        <v>10</v>
      </c>
      <c r="C830">
        <f t="shared" si="204"/>
        <v>2.6295359999999999</v>
      </c>
      <c r="D830">
        <f t="shared" si="204"/>
        <v>0.97730400000000006</v>
      </c>
      <c r="E830">
        <f t="shared" si="204"/>
        <v>1.8875519999999999</v>
      </c>
      <c r="F830">
        <f t="shared" si="204"/>
        <v>0</v>
      </c>
      <c r="G830">
        <f t="shared" si="204"/>
        <v>1.670922</v>
      </c>
      <c r="H830">
        <f t="shared" si="204"/>
        <v>1.1625000000000001</v>
      </c>
      <c r="I830">
        <f t="shared" si="204"/>
        <v>2.3931840000000002</v>
      </c>
      <c r="J830">
        <f t="shared" si="204"/>
        <v>1.4124419999999998</v>
      </c>
      <c r="L830">
        <f t="shared" si="205"/>
        <v>0</v>
      </c>
      <c r="M830" s="40">
        <f t="shared" si="206"/>
        <v>0</v>
      </c>
      <c r="N830" s="40">
        <f t="shared" si="207"/>
        <v>0</v>
      </c>
      <c r="O830" s="39">
        <f t="shared" si="208"/>
        <v>0</v>
      </c>
    </row>
    <row r="831" spans="1:15">
      <c r="A831">
        <v>11</v>
      </c>
      <c r="C831">
        <f t="shared" si="204"/>
        <v>2.7182879999999998</v>
      </c>
      <c r="D831">
        <f t="shared" si="204"/>
        <v>1.0041359999999999</v>
      </c>
      <c r="E831">
        <f t="shared" si="204"/>
        <v>1.9228080000000003</v>
      </c>
      <c r="F831">
        <f t="shared" si="204"/>
        <v>0</v>
      </c>
      <c r="G831">
        <f t="shared" si="204"/>
        <v>1.6928460000000001</v>
      </c>
      <c r="H831">
        <f t="shared" si="204"/>
        <v>1.1885399999999999</v>
      </c>
      <c r="I831">
        <f t="shared" si="204"/>
        <v>2.43276</v>
      </c>
      <c r="J831">
        <f t="shared" si="204"/>
        <v>1.4478119999999999</v>
      </c>
      <c r="L831">
        <f t="shared" si="205"/>
        <v>0</v>
      </c>
      <c r="M831" s="40">
        <f t="shared" si="206"/>
        <v>0</v>
      </c>
      <c r="N831" s="40">
        <f t="shared" si="207"/>
        <v>0</v>
      </c>
      <c r="O831" s="39">
        <f t="shared" si="208"/>
        <v>0</v>
      </c>
    </row>
    <row r="832" spans="1:15">
      <c r="A832">
        <v>12</v>
      </c>
      <c r="C832">
        <f t="shared" si="204"/>
        <v>2.8070399999999998</v>
      </c>
      <c r="D832">
        <f t="shared" si="204"/>
        <v>1.032</v>
      </c>
      <c r="E832">
        <f t="shared" si="204"/>
        <v>1.9553519999999998</v>
      </c>
      <c r="F832">
        <f t="shared" si="204"/>
        <v>0</v>
      </c>
      <c r="G832">
        <f t="shared" si="204"/>
        <v>1.7147699999999999</v>
      </c>
      <c r="H832">
        <f t="shared" si="204"/>
        <v>1.21458</v>
      </c>
      <c r="I832">
        <f t="shared" si="204"/>
        <v>2.4723360000000003</v>
      </c>
      <c r="J832">
        <f t="shared" si="204"/>
        <v>1.4808239999999999</v>
      </c>
      <c r="L832">
        <f t="shared" si="205"/>
        <v>0</v>
      </c>
      <c r="M832" s="40">
        <f t="shared" si="206"/>
        <v>0</v>
      </c>
      <c r="N832" s="40">
        <f t="shared" si="207"/>
        <v>0</v>
      </c>
      <c r="O832" s="39">
        <f t="shared" si="208"/>
        <v>0</v>
      </c>
    </row>
    <row r="833" spans="1:15">
      <c r="A833">
        <v>13</v>
      </c>
      <c r="C833">
        <f t="shared" si="204"/>
        <v>2.8957920000000006</v>
      </c>
      <c r="D833">
        <f t="shared" si="204"/>
        <v>1.0598640000000001</v>
      </c>
      <c r="E833">
        <f t="shared" si="204"/>
        <v>1.9906080000000002</v>
      </c>
      <c r="F833">
        <f t="shared" si="204"/>
        <v>0</v>
      </c>
      <c r="G833">
        <f t="shared" si="204"/>
        <v>1.7366940000000002</v>
      </c>
      <c r="H833">
        <f t="shared" si="204"/>
        <v>1.24248</v>
      </c>
      <c r="I833">
        <f t="shared" si="204"/>
        <v>2.51424</v>
      </c>
      <c r="J833">
        <f t="shared" si="204"/>
        <v>1.5161939999999998</v>
      </c>
      <c r="L833">
        <f t="shared" ref="L833:L850" si="209">+L801*L767</f>
        <v>0</v>
      </c>
      <c r="M833" s="40">
        <f t="shared" ref="M833:M850" si="210">+M801*L767</f>
        <v>0</v>
      </c>
      <c r="N833" s="40">
        <f t="shared" ref="N833:N850" si="211">+N801*L767</f>
        <v>0</v>
      </c>
      <c r="O833" s="39">
        <f t="shared" ref="O833:O850" si="212">+O801*M767/1000</f>
        <v>0</v>
      </c>
    </row>
    <row r="834" spans="1:15">
      <c r="A834">
        <v>14</v>
      </c>
      <c r="C834">
        <f t="shared" si="204"/>
        <v>2.9845440000000001</v>
      </c>
      <c r="D834">
        <f t="shared" si="204"/>
        <v>1.087728</v>
      </c>
      <c r="E834">
        <f t="shared" si="204"/>
        <v>2.0231519999999996</v>
      </c>
      <c r="F834">
        <f t="shared" si="204"/>
        <v>0</v>
      </c>
      <c r="G834">
        <f t="shared" si="204"/>
        <v>1.758618</v>
      </c>
      <c r="H834">
        <f t="shared" si="204"/>
        <v>1.2685200000000003</v>
      </c>
      <c r="I834">
        <f t="shared" si="204"/>
        <v>2.5538160000000003</v>
      </c>
      <c r="J834">
        <f t="shared" si="204"/>
        <v>1.5492059999999999</v>
      </c>
      <c r="L834">
        <f t="shared" si="209"/>
        <v>0</v>
      </c>
      <c r="M834" s="40">
        <f t="shared" si="210"/>
        <v>0</v>
      </c>
      <c r="N834" s="40">
        <f t="shared" si="211"/>
        <v>0</v>
      </c>
      <c r="O834" s="39">
        <f t="shared" si="212"/>
        <v>0</v>
      </c>
    </row>
    <row r="835" spans="1:15">
      <c r="A835">
        <v>15</v>
      </c>
      <c r="C835">
        <f t="shared" si="204"/>
        <v>3.0732960000000005</v>
      </c>
      <c r="D835">
        <f t="shared" si="204"/>
        <v>1.1155919999999999</v>
      </c>
      <c r="E835">
        <f t="shared" si="204"/>
        <v>2.0584080000000005</v>
      </c>
      <c r="F835">
        <f t="shared" si="204"/>
        <v>0</v>
      </c>
      <c r="G835">
        <f t="shared" si="204"/>
        <v>1.7789759999999999</v>
      </c>
      <c r="H835">
        <f t="shared" si="204"/>
        <v>1.2945599999999999</v>
      </c>
      <c r="I835">
        <f t="shared" si="204"/>
        <v>2.5933920000000001</v>
      </c>
      <c r="J835">
        <f t="shared" si="204"/>
        <v>1.584576</v>
      </c>
      <c r="L835">
        <f t="shared" si="209"/>
        <v>0</v>
      </c>
      <c r="M835" s="40">
        <f t="shared" si="210"/>
        <v>0</v>
      </c>
      <c r="N835" s="40">
        <f t="shared" si="211"/>
        <v>0</v>
      </c>
      <c r="O835" s="39">
        <f t="shared" si="212"/>
        <v>0</v>
      </c>
    </row>
    <row r="836" spans="1:15">
      <c r="A836">
        <v>16</v>
      </c>
      <c r="C836">
        <f t="shared" si="204"/>
        <v>3.1455359999999999</v>
      </c>
      <c r="D836">
        <f t="shared" si="204"/>
        <v>1.1393280000000001</v>
      </c>
      <c r="E836">
        <f t="shared" si="204"/>
        <v>2.1153599999999999</v>
      </c>
      <c r="F836">
        <f t="shared" si="204"/>
        <v>0</v>
      </c>
      <c r="G836">
        <f t="shared" si="204"/>
        <v>1.8243900000000002</v>
      </c>
      <c r="H836">
        <f t="shared" si="204"/>
        <v>1.3299000000000001</v>
      </c>
      <c r="I836">
        <f t="shared" si="204"/>
        <v>2.6702160000000004</v>
      </c>
      <c r="J836">
        <f t="shared" si="204"/>
        <v>1.6293779999999998</v>
      </c>
      <c r="L836">
        <f t="shared" si="209"/>
        <v>0</v>
      </c>
      <c r="M836" s="40">
        <f t="shared" si="210"/>
        <v>0</v>
      </c>
      <c r="N836" s="40">
        <f t="shared" si="211"/>
        <v>0</v>
      </c>
      <c r="O836" s="39">
        <f t="shared" si="212"/>
        <v>0</v>
      </c>
    </row>
    <row r="837" spans="1:15">
      <c r="A837">
        <v>17</v>
      </c>
      <c r="C837">
        <f t="shared" ref="C837:J850" si="213">+C771*C804/1000</f>
        <v>3.2157120000000003</v>
      </c>
      <c r="D837">
        <f t="shared" si="213"/>
        <v>1.1630640000000001</v>
      </c>
      <c r="E837">
        <f t="shared" si="213"/>
        <v>2.1696</v>
      </c>
      <c r="F837">
        <f t="shared" si="213"/>
        <v>0</v>
      </c>
      <c r="G837">
        <f t="shared" si="213"/>
        <v>1.869804</v>
      </c>
      <c r="H837">
        <f t="shared" si="213"/>
        <v>1.3652400000000002</v>
      </c>
      <c r="I837">
        <f t="shared" si="213"/>
        <v>2.7447120000000003</v>
      </c>
      <c r="J837">
        <f t="shared" si="213"/>
        <v>1.6741799999999998</v>
      </c>
      <c r="L837">
        <f t="shared" si="209"/>
        <v>0</v>
      </c>
      <c r="M837" s="40">
        <f t="shared" si="210"/>
        <v>0</v>
      </c>
      <c r="N837" s="40">
        <f t="shared" si="211"/>
        <v>0</v>
      </c>
      <c r="O837" s="39">
        <f t="shared" si="212"/>
        <v>0</v>
      </c>
    </row>
    <row r="838" spans="1:15">
      <c r="A838">
        <v>18</v>
      </c>
      <c r="C838">
        <f t="shared" si="213"/>
        <v>3.2879520000000002</v>
      </c>
      <c r="D838">
        <f t="shared" si="213"/>
        <v>1.1867999999999999</v>
      </c>
      <c r="E838">
        <f t="shared" si="213"/>
        <v>2.2265520000000003</v>
      </c>
      <c r="F838">
        <f t="shared" si="213"/>
        <v>0</v>
      </c>
      <c r="G838">
        <f t="shared" si="213"/>
        <v>1.916784</v>
      </c>
      <c r="H838">
        <f t="shared" si="213"/>
        <v>1.4005800000000002</v>
      </c>
      <c r="I838">
        <f t="shared" si="213"/>
        <v>2.8192080000000002</v>
      </c>
      <c r="J838">
        <f t="shared" si="213"/>
        <v>1.718982</v>
      </c>
      <c r="L838">
        <f t="shared" si="209"/>
        <v>0</v>
      </c>
      <c r="M838" s="40">
        <f t="shared" si="210"/>
        <v>0</v>
      </c>
      <c r="N838" s="40">
        <f t="shared" si="211"/>
        <v>0</v>
      </c>
      <c r="O838" s="39">
        <f t="shared" si="212"/>
        <v>0</v>
      </c>
    </row>
    <row r="839" spans="1:15">
      <c r="A839">
        <v>19</v>
      </c>
      <c r="C839">
        <f t="shared" si="213"/>
        <v>3.3581279999999998</v>
      </c>
      <c r="D839">
        <f t="shared" si="213"/>
        <v>1.2105360000000001</v>
      </c>
      <c r="E839">
        <f t="shared" si="213"/>
        <v>2.2835040000000002</v>
      </c>
      <c r="F839">
        <f t="shared" si="213"/>
        <v>0</v>
      </c>
      <c r="G839">
        <f t="shared" si="213"/>
        <v>1.9621979999999999</v>
      </c>
      <c r="H839">
        <f t="shared" si="213"/>
        <v>1.4359200000000001</v>
      </c>
      <c r="I839">
        <f t="shared" si="213"/>
        <v>2.8937040000000001</v>
      </c>
      <c r="J839">
        <f t="shared" si="213"/>
        <v>1.7637839999999998</v>
      </c>
      <c r="L839">
        <f t="shared" si="209"/>
        <v>0</v>
      </c>
      <c r="M839" s="40">
        <f t="shared" si="210"/>
        <v>0</v>
      </c>
      <c r="N839" s="40">
        <f t="shared" si="211"/>
        <v>0</v>
      </c>
      <c r="O839" s="39">
        <f t="shared" si="212"/>
        <v>0</v>
      </c>
    </row>
    <row r="840" spans="1:15">
      <c r="A840">
        <f>+A839+1</f>
        <v>20</v>
      </c>
      <c r="C840">
        <f t="shared" si="213"/>
        <v>3.4283040000000002</v>
      </c>
      <c r="D840">
        <f t="shared" si="213"/>
        <v>1.2353040000000002</v>
      </c>
      <c r="E840">
        <f t="shared" si="213"/>
        <v>2.3404560000000001</v>
      </c>
      <c r="F840">
        <f t="shared" si="213"/>
        <v>0</v>
      </c>
      <c r="G840">
        <f t="shared" si="213"/>
        <v>2.007612</v>
      </c>
      <c r="H840">
        <f t="shared" si="213"/>
        <v>1.47126</v>
      </c>
      <c r="I840">
        <f t="shared" si="213"/>
        <v>2.9682000000000004</v>
      </c>
      <c r="J840">
        <f t="shared" si="213"/>
        <v>1.808586</v>
      </c>
      <c r="L840">
        <f t="shared" si="209"/>
        <v>0</v>
      </c>
      <c r="M840" s="40">
        <f t="shared" si="210"/>
        <v>0</v>
      </c>
      <c r="N840" s="40">
        <f t="shared" si="211"/>
        <v>0</v>
      </c>
      <c r="O840" s="39">
        <f t="shared" si="212"/>
        <v>0</v>
      </c>
    </row>
    <row r="841" spans="1:15">
      <c r="A841">
        <f t="shared" ref="A841:A850" si="214">+A840+1</f>
        <v>21</v>
      </c>
      <c r="C841">
        <f t="shared" si="213"/>
        <v>3.4283040000000002</v>
      </c>
      <c r="D841">
        <f t="shared" si="213"/>
        <v>1.2353040000000002</v>
      </c>
      <c r="E841">
        <f t="shared" si="213"/>
        <v>2.3404560000000001</v>
      </c>
      <c r="F841">
        <f t="shared" si="213"/>
        <v>0</v>
      </c>
      <c r="G841">
        <f t="shared" si="213"/>
        <v>2.007612</v>
      </c>
      <c r="H841">
        <f t="shared" si="213"/>
        <v>1.47126</v>
      </c>
      <c r="I841">
        <f t="shared" si="213"/>
        <v>2.9682000000000004</v>
      </c>
      <c r="J841">
        <f t="shared" si="213"/>
        <v>1.808586</v>
      </c>
      <c r="L841">
        <f t="shared" si="209"/>
        <v>0</v>
      </c>
      <c r="M841" s="40">
        <f t="shared" si="210"/>
        <v>0</v>
      </c>
      <c r="N841" s="40">
        <f t="shared" si="211"/>
        <v>0</v>
      </c>
      <c r="O841" s="39">
        <f t="shared" si="212"/>
        <v>0</v>
      </c>
    </row>
    <row r="842" spans="1:15">
      <c r="A842">
        <f t="shared" si="214"/>
        <v>22</v>
      </c>
      <c r="C842">
        <f t="shared" si="213"/>
        <v>3.4283040000000002</v>
      </c>
      <c r="D842">
        <f t="shared" si="213"/>
        <v>1.2353040000000002</v>
      </c>
      <c r="E842">
        <f t="shared" si="213"/>
        <v>2.3404560000000001</v>
      </c>
      <c r="F842">
        <f t="shared" si="213"/>
        <v>0</v>
      </c>
      <c r="G842">
        <f t="shared" si="213"/>
        <v>2.007612</v>
      </c>
      <c r="H842">
        <f t="shared" si="213"/>
        <v>1.47126</v>
      </c>
      <c r="I842">
        <f t="shared" si="213"/>
        <v>2.9682000000000004</v>
      </c>
      <c r="J842">
        <f t="shared" si="213"/>
        <v>1.808586</v>
      </c>
      <c r="L842">
        <f t="shared" si="209"/>
        <v>0</v>
      </c>
      <c r="M842" s="40">
        <f t="shared" si="210"/>
        <v>0</v>
      </c>
      <c r="N842" s="40">
        <f t="shared" si="211"/>
        <v>0</v>
      </c>
      <c r="O842" s="39">
        <f t="shared" si="212"/>
        <v>0</v>
      </c>
    </row>
    <row r="843" spans="1:15">
      <c r="A843">
        <f t="shared" si="214"/>
        <v>23</v>
      </c>
      <c r="C843">
        <f t="shared" si="213"/>
        <v>3.4283040000000002</v>
      </c>
      <c r="D843">
        <f t="shared" si="213"/>
        <v>1.2353040000000002</v>
      </c>
      <c r="E843">
        <f t="shared" si="213"/>
        <v>2.3404560000000001</v>
      </c>
      <c r="F843">
        <f t="shared" si="213"/>
        <v>0</v>
      </c>
      <c r="G843">
        <f t="shared" si="213"/>
        <v>2.007612</v>
      </c>
      <c r="H843">
        <f t="shared" si="213"/>
        <v>1.47126</v>
      </c>
      <c r="I843">
        <f t="shared" si="213"/>
        <v>2.9682000000000004</v>
      </c>
      <c r="J843">
        <f t="shared" si="213"/>
        <v>1.808586</v>
      </c>
      <c r="L843">
        <f t="shared" si="209"/>
        <v>0</v>
      </c>
      <c r="M843" s="40">
        <f t="shared" si="210"/>
        <v>0</v>
      </c>
      <c r="N843" s="40">
        <f t="shared" si="211"/>
        <v>0</v>
      </c>
      <c r="O843" s="39">
        <f t="shared" si="212"/>
        <v>0</v>
      </c>
    </row>
    <row r="844" spans="1:15">
      <c r="A844">
        <f t="shared" si="214"/>
        <v>24</v>
      </c>
      <c r="C844">
        <f t="shared" si="213"/>
        <v>3.4283040000000002</v>
      </c>
      <c r="D844">
        <f t="shared" si="213"/>
        <v>1.2353040000000002</v>
      </c>
      <c r="E844">
        <f t="shared" si="213"/>
        <v>2.3404560000000001</v>
      </c>
      <c r="F844">
        <f t="shared" si="213"/>
        <v>0</v>
      </c>
      <c r="G844">
        <f t="shared" si="213"/>
        <v>2.007612</v>
      </c>
      <c r="H844">
        <f t="shared" si="213"/>
        <v>1.47126</v>
      </c>
      <c r="I844">
        <f t="shared" si="213"/>
        <v>2.9682000000000004</v>
      </c>
      <c r="J844">
        <f t="shared" si="213"/>
        <v>1.808586</v>
      </c>
      <c r="L844">
        <f t="shared" si="209"/>
        <v>0</v>
      </c>
      <c r="M844" s="40">
        <f t="shared" si="210"/>
        <v>0</v>
      </c>
      <c r="N844" s="40">
        <f t="shared" si="211"/>
        <v>0</v>
      </c>
      <c r="O844" s="39">
        <f t="shared" si="212"/>
        <v>0</v>
      </c>
    </row>
    <row r="845" spans="1:15">
      <c r="A845">
        <f t="shared" si="214"/>
        <v>25</v>
      </c>
      <c r="C845">
        <f t="shared" si="213"/>
        <v>3.4283040000000002</v>
      </c>
      <c r="D845">
        <f t="shared" si="213"/>
        <v>1.2353040000000002</v>
      </c>
      <c r="E845">
        <f t="shared" si="213"/>
        <v>2.3404560000000001</v>
      </c>
      <c r="F845">
        <f t="shared" si="213"/>
        <v>0</v>
      </c>
      <c r="G845">
        <f t="shared" si="213"/>
        <v>2.007612</v>
      </c>
      <c r="H845">
        <f t="shared" si="213"/>
        <v>1.47126</v>
      </c>
      <c r="I845">
        <f t="shared" si="213"/>
        <v>2.9682000000000004</v>
      </c>
      <c r="J845">
        <f t="shared" si="213"/>
        <v>1.808586</v>
      </c>
      <c r="L845">
        <f t="shared" si="209"/>
        <v>0</v>
      </c>
      <c r="M845" s="40">
        <f t="shared" si="210"/>
        <v>0</v>
      </c>
      <c r="N845" s="40">
        <f t="shared" si="211"/>
        <v>0</v>
      </c>
      <c r="O845" s="39">
        <f t="shared" si="212"/>
        <v>0</v>
      </c>
    </row>
    <row r="846" spans="1:15">
      <c r="A846">
        <f t="shared" si="214"/>
        <v>26</v>
      </c>
      <c r="C846">
        <f t="shared" si="213"/>
        <v>3.4283040000000002</v>
      </c>
      <c r="D846">
        <f t="shared" si="213"/>
        <v>1.2353040000000002</v>
      </c>
      <c r="E846">
        <f t="shared" si="213"/>
        <v>2.3404560000000001</v>
      </c>
      <c r="F846">
        <f t="shared" si="213"/>
        <v>0</v>
      </c>
      <c r="G846">
        <f t="shared" si="213"/>
        <v>2.007612</v>
      </c>
      <c r="H846">
        <f t="shared" si="213"/>
        <v>1.47126</v>
      </c>
      <c r="I846">
        <f t="shared" si="213"/>
        <v>2.9682000000000004</v>
      </c>
      <c r="J846">
        <f t="shared" si="213"/>
        <v>1.808586</v>
      </c>
      <c r="L846">
        <f t="shared" si="209"/>
        <v>0</v>
      </c>
      <c r="M846" s="40">
        <f t="shared" si="210"/>
        <v>0</v>
      </c>
      <c r="N846" s="40">
        <f t="shared" si="211"/>
        <v>0</v>
      </c>
      <c r="O846" s="39">
        <f t="shared" si="212"/>
        <v>0</v>
      </c>
    </row>
    <row r="847" spans="1:15">
      <c r="A847">
        <f t="shared" si="214"/>
        <v>27</v>
      </c>
      <c r="C847">
        <f t="shared" si="213"/>
        <v>3.4283040000000002</v>
      </c>
      <c r="D847">
        <f t="shared" si="213"/>
        <v>1.2353040000000002</v>
      </c>
      <c r="E847">
        <f t="shared" si="213"/>
        <v>2.3404560000000001</v>
      </c>
      <c r="F847">
        <f t="shared" si="213"/>
        <v>0</v>
      </c>
      <c r="G847">
        <f t="shared" si="213"/>
        <v>2.007612</v>
      </c>
      <c r="H847">
        <f t="shared" si="213"/>
        <v>1.47126</v>
      </c>
      <c r="I847">
        <f t="shared" si="213"/>
        <v>2.9682000000000004</v>
      </c>
      <c r="J847">
        <f t="shared" si="213"/>
        <v>1.808586</v>
      </c>
      <c r="L847">
        <f t="shared" si="209"/>
        <v>0</v>
      </c>
      <c r="M847" s="40">
        <f t="shared" si="210"/>
        <v>0</v>
      </c>
      <c r="N847" s="40">
        <f t="shared" si="211"/>
        <v>0</v>
      </c>
      <c r="O847" s="39">
        <f t="shared" si="212"/>
        <v>0</v>
      </c>
    </row>
    <row r="848" spans="1:15">
      <c r="A848">
        <f t="shared" si="214"/>
        <v>28</v>
      </c>
      <c r="C848">
        <f t="shared" si="213"/>
        <v>3.4283040000000002</v>
      </c>
      <c r="D848">
        <f t="shared" si="213"/>
        <v>1.2353040000000002</v>
      </c>
      <c r="E848">
        <f t="shared" si="213"/>
        <v>2.3404560000000001</v>
      </c>
      <c r="F848">
        <f t="shared" si="213"/>
        <v>0</v>
      </c>
      <c r="G848">
        <f t="shared" si="213"/>
        <v>2.007612</v>
      </c>
      <c r="H848">
        <f t="shared" si="213"/>
        <v>1.47126</v>
      </c>
      <c r="I848">
        <f t="shared" si="213"/>
        <v>2.9682000000000004</v>
      </c>
      <c r="J848">
        <f t="shared" si="213"/>
        <v>1.808586</v>
      </c>
      <c r="L848">
        <f t="shared" si="209"/>
        <v>0</v>
      </c>
      <c r="M848" s="40">
        <f t="shared" si="210"/>
        <v>0</v>
      </c>
      <c r="N848" s="40">
        <f t="shared" si="211"/>
        <v>0</v>
      </c>
      <c r="O848" s="39">
        <f t="shared" si="212"/>
        <v>0</v>
      </c>
    </row>
    <row r="849" spans="1:19">
      <c r="A849">
        <f t="shared" si="214"/>
        <v>29</v>
      </c>
      <c r="C849">
        <f t="shared" si="213"/>
        <v>3.4283040000000002</v>
      </c>
      <c r="D849">
        <f t="shared" si="213"/>
        <v>1.2353040000000002</v>
      </c>
      <c r="E849">
        <f t="shared" si="213"/>
        <v>2.3404560000000001</v>
      </c>
      <c r="F849">
        <f t="shared" si="213"/>
        <v>0</v>
      </c>
      <c r="G849">
        <f t="shared" si="213"/>
        <v>2.007612</v>
      </c>
      <c r="H849">
        <f t="shared" si="213"/>
        <v>1.47126</v>
      </c>
      <c r="I849">
        <f t="shared" si="213"/>
        <v>2.9682000000000004</v>
      </c>
      <c r="J849">
        <f t="shared" si="213"/>
        <v>1.808586</v>
      </c>
      <c r="L849">
        <f t="shared" si="209"/>
        <v>0</v>
      </c>
      <c r="M849" s="40">
        <f t="shared" si="210"/>
        <v>0</v>
      </c>
      <c r="N849" s="40">
        <f t="shared" si="211"/>
        <v>0</v>
      </c>
      <c r="O849" s="39">
        <f t="shared" si="212"/>
        <v>0</v>
      </c>
    </row>
    <row r="850" spans="1:19">
      <c r="A850">
        <f t="shared" si="214"/>
        <v>30</v>
      </c>
      <c r="C850">
        <f t="shared" si="213"/>
        <v>3.4283040000000002</v>
      </c>
      <c r="D850">
        <f t="shared" si="213"/>
        <v>1.2353040000000002</v>
      </c>
      <c r="E850">
        <f t="shared" si="213"/>
        <v>2.3404560000000001</v>
      </c>
      <c r="F850">
        <f t="shared" si="213"/>
        <v>0</v>
      </c>
      <c r="G850">
        <f t="shared" si="213"/>
        <v>2.007612</v>
      </c>
      <c r="H850">
        <f t="shared" si="213"/>
        <v>1.47126</v>
      </c>
      <c r="I850">
        <f t="shared" si="213"/>
        <v>2.9682000000000004</v>
      </c>
      <c r="J850">
        <f t="shared" si="213"/>
        <v>1.808586</v>
      </c>
      <c r="L850">
        <f t="shared" si="209"/>
        <v>0</v>
      </c>
      <c r="M850" s="40">
        <f t="shared" si="210"/>
        <v>0</v>
      </c>
      <c r="N850" s="40">
        <f t="shared" si="211"/>
        <v>0</v>
      </c>
      <c r="O850" s="39">
        <f t="shared" si="212"/>
        <v>0</v>
      </c>
    </row>
    <row r="853" spans="1:19">
      <c r="A853" t="s">
        <v>51</v>
      </c>
    </row>
    <row r="854" spans="1:19">
      <c r="A854">
        <v>1</v>
      </c>
      <c r="B854">
        <v>1</v>
      </c>
      <c r="C854">
        <f>+C821*($B$105)^1</f>
        <v>2.493312</v>
      </c>
      <c r="D854">
        <f t="shared" ref="D854:J854" si="215">+D821*($B$105)^1</f>
        <v>0.86584800000000006</v>
      </c>
      <c r="E854">
        <f t="shared" si="215"/>
        <v>1.2312480000000001</v>
      </c>
      <c r="F854">
        <f t="shared" si="215"/>
        <v>0</v>
      </c>
      <c r="G854">
        <f t="shared" si="215"/>
        <v>1.2747240000000002</v>
      </c>
      <c r="H854">
        <f t="shared" si="215"/>
        <v>0.88350000000000006</v>
      </c>
      <c r="I854">
        <f t="shared" si="215"/>
        <v>1.9601760000000001</v>
      </c>
      <c r="J854">
        <f t="shared" si="215"/>
        <v>0.99743399999999982</v>
      </c>
      <c r="L854">
        <f>+L821*($B$105)^1</f>
        <v>0</v>
      </c>
      <c r="M854">
        <f>+M821*($B$105)^1</f>
        <v>0</v>
      </c>
      <c r="N854">
        <f>+N821*($B$105)^1</f>
        <v>0</v>
      </c>
      <c r="O854">
        <f>+O821*($B$105)^1</f>
        <v>0</v>
      </c>
      <c r="Q854">
        <f>SUM(C854:O854)</f>
        <v>9.7062419999999996</v>
      </c>
      <c r="R854">
        <v>1</v>
      </c>
    </row>
    <row r="855" spans="1:19">
      <c r="A855">
        <v>2</v>
      </c>
      <c r="B855" s="39">
        <f>+B106</f>
        <v>1.0682</v>
      </c>
      <c r="C855">
        <f>+C822*($B$106)^-1</f>
        <v>2.4075491480996072</v>
      </c>
      <c r="D855">
        <f t="shared" ref="D855:J855" si="216">+D822*($B$106)^-1</f>
        <v>0.81443175435311732</v>
      </c>
      <c r="E855">
        <f t="shared" si="216"/>
        <v>1.1475603819509455</v>
      </c>
      <c r="F855">
        <f t="shared" si="216"/>
        <v>0</v>
      </c>
      <c r="G855">
        <f t="shared" si="216"/>
        <v>1.1669500093615426</v>
      </c>
      <c r="H855">
        <f t="shared" si="216"/>
        <v>0.79923235349185551</v>
      </c>
      <c r="I855">
        <f t="shared" si="216"/>
        <v>1.7740048680022469</v>
      </c>
      <c r="J855">
        <f t="shared" si="216"/>
        <v>0.90064032952630579</v>
      </c>
      <c r="L855">
        <f>+L822*($B$106)^-1</f>
        <v>0</v>
      </c>
      <c r="M855">
        <f>+M822*($B$106)^-1</f>
        <v>0</v>
      </c>
      <c r="N855">
        <f>+N822*($B$106)^-1</f>
        <v>0</v>
      </c>
      <c r="O855">
        <f>+O822*($B$106)^-1</f>
        <v>0</v>
      </c>
      <c r="Q855">
        <f t="shared" ref="Q855:Q883" si="217">SUM(C855:O855)</f>
        <v>9.0103688447856207</v>
      </c>
      <c r="R855">
        <v>2</v>
      </c>
    </row>
    <row r="856" spans="1:19">
      <c r="A856">
        <v>3</v>
      </c>
      <c r="B856">
        <f>+B855</f>
        <v>1.0682</v>
      </c>
      <c r="C856">
        <f>+C823*($B$107)^-2</f>
        <v>2.087422471930358</v>
      </c>
      <c r="D856">
        <f t="shared" ref="D856:J856" si="218">+D823*($B$107)^-2</f>
        <v>0.78504449984209279</v>
      </c>
      <c r="E856">
        <f t="shared" si="218"/>
        <v>1.1622335207312862</v>
      </c>
      <c r="F856">
        <f t="shared" si="218"/>
        <v>0</v>
      </c>
      <c r="G856">
        <f t="shared" si="218"/>
        <v>1.1473419896550829</v>
      </c>
      <c r="H856">
        <f t="shared" si="218"/>
        <v>0.81666797014304104</v>
      </c>
      <c r="I856">
        <f t="shared" si="218"/>
        <v>1.8443623969069083</v>
      </c>
      <c r="J856">
        <f t="shared" si="218"/>
        <v>0.92786543047795111</v>
      </c>
      <c r="L856">
        <f>+L823*($B$107)^-2</f>
        <v>0</v>
      </c>
      <c r="M856">
        <f>+M823*($B$107)^-2</f>
        <v>0</v>
      </c>
      <c r="N856">
        <f>+N823*($B$107)^-2</f>
        <v>0</v>
      </c>
      <c r="O856">
        <f>+O823*($B$107)^-2</f>
        <v>0</v>
      </c>
      <c r="Q856">
        <f t="shared" si="217"/>
        <v>8.770938279686721</v>
      </c>
      <c r="R856">
        <v>3</v>
      </c>
    </row>
    <row r="857" spans="1:19">
      <c r="A857">
        <v>4</v>
      </c>
      <c r="B857">
        <f t="shared" ref="B857:B865" si="219">+B856</f>
        <v>1.0682</v>
      </c>
      <c r="C857">
        <f>+C824*($B$108)^-3</f>
        <v>1.8948815124700538</v>
      </c>
      <c r="D857">
        <f t="shared" ref="D857:J857" si="220">+D824*($B$108)^-3</f>
        <v>0.65279430121287363</v>
      </c>
      <c r="E857">
        <f t="shared" si="220"/>
        <v>1.0880298827291577</v>
      </c>
      <c r="F857">
        <f t="shared" si="220"/>
        <v>0</v>
      </c>
      <c r="G857">
        <f t="shared" si="220"/>
        <v>1.0214124930637141</v>
      </c>
      <c r="H857">
        <f t="shared" si="220"/>
        <v>0.72637715355300925</v>
      </c>
      <c r="I857">
        <f t="shared" si="220"/>
        <v>1.6387493895799061</v>
      </c>
      <c r="J857">
        <f t="shared" si="220"/>
        <v>0.83960653337156632</v>
      </c>
      <c r="L857">
        <f>+L824*($B$108)^-3</f>
        <v>0</v>
      </c>
      <c r="M857">
        <f>+M824*($B$108)^-3</f>
        <v>0</v>
      </c>
      <c r="N857">
        <f>+N824*($B$108)^-3</f>
        <v>0</v>
      </c>
      <c r="O857">
        <f>+O824*($B$108)^-3</f>
        <v>0</v>
      </c>
      <c r="Q857">
        <f t="shared" si="217"/>
        <v>7.8618512659802811</v>
      </c>
      <c r="R857">
        <v>4</v>
      </c>
      <c r="S857" s="42">
        <f>SUM(Q854:Q857)</f>
        <v>35.349400390452622</v>
      </c>
    </row>
    <row r="858" spans="1:19">
      <c r="A858">
        <v>5</v>
      </c>
      <c r="B858">
        <f t="shared" si="219"/>
        <v>1.0682</v>
      </c>
      <c r="C858">
        <f>+C825*($B$109)^-4</f>
        <v>1.7992655302084273</v>
      </c>
      <c r="D858">
        <f t="shared" ref="D858:J858" si="221">+D825*($B$109)^-4</f>
        <v>0.6134940618419924</v>
      </c>
      <c r="E858">
        <f t="shared" si="221"/>
        <v>1.0852183132871709</v>
      </c>
      <c r="F858">
        <f t="shared" si="221"/>
        <v>0</v>
      </c>
      <c r="G858">
        <f t="shared" si="221"/>
        <v>0.96822734408472921</v>
      </c>
      <c r="H858">
        <f t="shared" si="221"/>
        <v>0.68857252208724329</v>
      </c>
      <c r="I858">
        <f t="shared" si="221"/>
        <v>1.4929977627213562</v>
      </c>
      <c r="J858">
        <f t="shared" si="221"/>
        <v>0.7860012482414962</v>
      </c>
      <c r="L858">
        <f>+L825*($B$109)^-4</f>
        <v>0</v>
      </c>
      <c r="M858">
        <f>+M825*($B$109)^-4</f>
        <v>0</v>
      </c>
      <c r="N858">
        <f>+N825*($B$109)^-4</f>
        <v>0</v>
      </c>
      <c r="O858">
        <f>+O825*($B$109)^-4</f>
        <v>0</v>
      </c>
      <c r="Q858">
        <f t="shared" si="217"/>
        <v>7.4337767824724157</v>
      </c>
      <c r="R858">
        <v>5</v>
      </c>
    </row>
    <row r="859" spans="1:19">
      <c r="A859">
        <v>6</v>
      </c>
      <c r="B859">
        <f t="shared" si="219"/>
        <v>1.0682</v>
      </c>
      <c r="C859">
        <f>+C826*($B$110)^-5</f>
        <v>1.6354166664244654</v>
      </c>
      <c r="D859">
        <f t="shared" ref="D859:J859" si="222">+D826*($B$110)^-5</f>
        <v>0.5735830685780906</v>
      </c>
      <c r="E859">
        <f t="shared" si="222"/>
        <v>1.027631556812596</v>
      </c>
      <c r="F859">
        <f t="shared" si="222"/>
        <v>0</v>
      </c>
      <c r="G859">
        <f t="shared" si="222"/>
        <v>0.91541797339564057</v>
      </c>
      <c r="H859">
        <f t="shared" si="222"/>
        <v>0.64862220855558173</v>
      </c>
      <c r="I859">
        <f t="shared" si="222"/>
        <v>1.4093932893001286</v>
      </c>
      <c r="J859">
        <f t="shared" si="222"/>
        <v>0.72903669453812925</v>
      </c>
      <c r="L859">
        <f>+L826*($B$110)^-5</f>
        <v>0</v>
      </c>
      <c r="M859">
        <f>+M826*($B$110)^-5</f>
        <v>0</v>
      </c>
      <c r="N859">
        <f>+N826*($B$110)^-5</f>
        <v>0</v>
      </c>
      <c r="O859">
        <f>+O826*($B$110)^-5</f>
        <v>0</v>
      </c>
      <c r="Q859">
        <f t="shared" si="217"/>
        <v>6.9391014576046324</v>
      </c>
      <c r="R859">
        <v>6</v>
      </c>
      <c r="S859">
        <f>SUM(Q854:Q859)</f>
        <v>49.722278630529672</v>
      </c>
    </row>
    <row r="860" spans="1:19">
      <c r="A860">
        <v>7</v>
      </c>
      <c r="B860">
        <f t="shared" si="219"/>
        <v>1.0682</v>
      </c>
      <c r="C860">
        <f>+C827*($B$110)^-6</f>
        <v>1.5615667833612419</v>
      </c>
      <c r="D860">
        <f t="shared" ref="D860:J860" si="223">+D827*($B$110)^-6</f>
        <v>0.54807659789680596</v>
      </c>
      <c r="E860">
        <f t="shared" si="223"/>
        <v>0.97297448683133547</v>
      </c>
      <c r="F860">
        <f t="shared" si="223"/>
        <v>0</v>
      </c>
      <c r="G860">
        <f t="shared" si="223"/>
        <v>0.89175731184014295</v>
      </c>
      <c r="H860">
        <f t="shared" si="223"/>
        <v>0.64101392414729452</v>
      </c>
      <c r="I860">
        <f t="shared" si="223"/>
        <v>1.3867903306054559</v>
      </c>
      <c r="J860">
        <f t="shared" si="223"/>
        <v>0.75867584240653874</v>
      </c>
      <c r="L860">
        <f>+L827*($B$110)^-6</f>
        <v>0</v>
      </c>
      <c r="M860">
        <f>+M827*($B$110)^-6</f>
        <v>0</v>
      </c>
      <c r="N860">
        <f>+N827*($B$110)^-6</f>
        <v>0</v>
      </c>
      <c r="O860">
        <f>+O827*($B$110)^-6</f>
        <v>0</v>
      </c>
      <c r="Q860">
        <f t="shared" si="217"/>
        <v>6.7608552770888162</v>
      </c>
      <c r="R860">
        <v>7</v>
      </c>
    </row>
    <row r="861" spans="1:19">
      <c r="A861">
        <v>8</v>
      </c>
      <c r="B861">
        <f t="shared" si="219"/>
        <v>1.0682</v>
      </c>
      <c r="C861">
        <f>+C828*($B$110)^-7</f>
        <v>1.628343430669176</v>
      </c>
      <c r="D861">
        <f t="shared" ref="D861:J861" si="224">+D828*($B$110)^-7</f>
        <v>0.56185651920853352</v>
      </c>
      <c r="E861">
        <f t="shared" si="224"/>
        <v>1.0236429321616067</v>
      </c>
      <c r="F861">
        <f t="shared" si="224"/>
        <v>0</v>
      </c>
      <c r="G861">
        <f t="shared" si="224"/>
        <v>0.90093720076818928</v>
      </c>
      <c r="H861">
        <f t="shared" si="224"/>
        <v>0.63290523602705451</v>
      </c>
      <c r="I861">
        <f t="shared" si="224"/>
        <v>1.3569276535848855</v>
      </c>
      <c r="J861">
        <f t="shared" si="224"/>
        <v>0.77115760021941571</v>
      </c>
      <c r="L861">
        <f>+L828*($B$110)^-7</f>
        <v>0</v>
      </c>
      <c r="M861">
        <f>+M828*($B$110)^-7</f>
        <v>0</v>
      </c>
      <c r="N861">
        <f>+N828*($B$110)^-7</f>
        <v>0</v>
      </c>
      <c r="O861">
        <f>+O828*($B$110)^-7</f>
        <v>0</v>
      </c>
      <c r="Q861">
        <f t="shared" si="217"/>
        <v>6.8757705726388618</v>
      </c>
      <c r="R861">
        <v>8</v>
      </c>
      <c r="S861">
        <f>SUM(Q854:Q861)</f>
        <v>63.358904480257351</v>
      </c>
    </row>
    <row r="862" spans="1:19">
      <c r="A862">
        <v>9</v>
      </c>
      <c r="B862">
        <f t="shared" si="219"/>
        <v>1.0682</v>
      </c>
      <c r="C862">
        <f>+C829*($B$110)^-8</f>
        <v>1.5304684512652096</v>
      </c>
      <c r="D862">
        <f t="shared" ref="D862:J862" si="225">+D829*($B$110)^-8</f>
        <v>0.56251107755332286</v>
      </c>
      <c r="E862">
        <f t="shared" si="225"/>
        <v>1.0046822739226315</v>
      </c>
      <c r="F862">
        <f t="shared" si="225"/>
        <v>0</v>
      </c>
      <c r="G862">
        <f t="shared" si="225"/>
        <v>0.89422442062878715</v>
      </c>
      <c r="H862">
        <f t="shared" si="225"/>
        <v>0.62212179163865111</v>
      </c>
      <c r="I862">
        <f t="shared" si="225"/>
        <v>1.3581842143089429</v>
      </c>
      <c r="J862">
        <f t="shared" si="225"/>
        <v>0.75669717288507987</v>
      </c>
      <c r="L862">
        <f>+L829*($B$110)^-8</f>
        <v>0</v>
      </c>
      <c r="M862">
        <f>+M829*($B$110)^-8</f>
        <v>0</v>
      </c>
      <c r="N862">
        <f>+N829*($B$110)^-8</f>
        <v>0</v>
      </c>
      <c r="O862">
        <f>+O829*($B$110)^-8</f>
        <v>0</v>
      </c>
      <c r="Q862">
        <f t="shared" si="217"/>
        <v>6.7288894022026247</v>
      </c>
      <c r="R862">
        <v>9</v>
      </c>
    </row>
    <row r="863" spans="1:19">
      <c r="A863">
        <v>10</v>
      </c>
      <c r="B863">
        <f t="shared" si="219"/>
        <v>1.0682</v>
      </c>
      <c r="C863">
        <f>+C830*($B$110)^-9</f>
        <v>1.4521315398135737</v>
      </c>
      <c r="D863">
        <f t="shared" ref="D863:J863" si="226">+D830*($B$110)^-9</f>
        <v>0.5397050895617953</v>
      </c>
      <c r="E863">
        <f t="shared" si="226"/>
        <v>1.0423792609183486</v>
      </c>
      <c r="F863">
        <f t="shared" si="226"/>
        <v>0</v>
      </c>
      <c r="G863">
        <f t="shared" si="226"/>
        <v>0.92274779153750941</v>
      </c>
      <c r="H863">
        <f t="shared" si="226"/>
        <v>0.64197748767587881</v>
      </c>
      <c r="I863">
        <f t="shared" si="226"/>
        <v>1.3216088188095574</v>
      </c>
      <c r="J863">
        <f t="shared" si="226"/>
        <v>0.78000513260033844</v>
      </c>
      <c r="L863">
        <f>+L830*($B$110)^-9</f>
        <v>0</v>
      </c>
      <c r="M863">
        <f>+M830*($B$110)^-9</f>
        <v>0</v>
      </c>
      <c r="N863">
        <f>+N830*($B$110)^-9</f>
        <v>0</v>
      </c>
      <c r="O863">
        <f>+O830*($B$110)^-9</f>
        <v>0</v>
      </c>
      <c r="Q863">
        <f t="shared" si="217"/>
        <v>6.7005551209170022</v>
      </c>
      <c r="R863">
        <v>10</v>
      </c>
      <c r="S863">
        <f>SUM(Q854:Q863)</f>
        <v>76.788349003376979</v>
      </c>
    </row>
    <row r="864" spans="1:19">
      <c r="A864">
        <v>11</v>
      </c>
      <c r="B864">
        <f t="shared" si="219"/>
        <v>1.0682</v>
      </c>
      <c r="C864">
        <f>+C831*($B$110)^-10</f>
        <v>1.4053022175940546</v>
      </c>
      <c r="D864">
        <f t="shared" ref="D864:J864" si="227">+D831*($B$110)^-10</f>
        <v>0.51911885258884394</v>
      </c>
      <c r="E864">
        <f t="shared" si="227"/>
        <v>0.99405447340664022</v>
      </c>
      <c r="F864">
        <f t="shared" si="227"/>
        <v>0</v>
      </c>
      <c r="G864">
        <f t="shared" si="227"/>
        <v>0.8751685758996931</v>
      </c>
      <c r="H864">
        <f t="shared" si="227"/>
        <v>0.61445214697605166</v>
      </c>
      <c r="I864">
        <f t="shared" si="227"/>
        <v>1.2576897749149878</v>
      </c>
      <c r="J864">
        <f t="shared" si="227"/>
        <v>0.74849074647693081</v>
      </c>
      <c r="L864">
        <f>+L831*($B$110)^-10</f>
        <v>0</v>
      </c>
      <c r="M864">
        <f>+M831*($B$110)^-10</f>
        <v>0</v>
      </c>
      <c r="N864">
        <f>+N831*($B$110)^-10</f>
        <v>0</v>
      </c>
      <c r="O864">
        <f>+O831*($B$110)^-10</f>
        <v>0</v>
      </c>
      <c r="Q864">
        <f t="shared" si="217"/>
        <v>6.4142767878572009</v>
      </c>
      <c r="R864">
        <v>11</v>
      </c>
    </row>
    <row r="865" spans="1:19">
      <c r="A865">
        <v>12</v>
      </c>
      <c r="B865">
        <f t="shared" si="219"/>
        <v>1.0682</v>
      </c>
      <c r="C865">
        <f>+C832*($B$110)^-11</f>
        <v>1.3585333099102233</v>
      </c>
      <c r="D865">
        <f t="shared" ref="D865:J865" si="228">+D832*($B$110)^-11</f>
        <v>0.49946077570228797</v>
      </c>
      <c r="E865">
        <f t="shared" si="228"/>
        <v>0.94633878555331408</v>
      </c>
      <c r="F865">
        <f t="shared" si="228"/>
        <v>0</v>
      </c>
      <c r="G865">
        <f t="shared" si="228"/>
        <v>0.82990344413857786</v>
      </c>
      <c r="H865">
        <f t="shared" si="228"/>
        <v>0.58782467921752413</v>
      </c>
      <c r="I865">
        <f t="shared" si="228"/>
        <v>1.1965454034464069</v>
      </c>
      <c r="J865">
        <f t="shared" si="228"/>
        <v>0.71667975166527598</v>
      </c>
      <c r="L865">
        <f>+L832*($B$110)^-11</f>
        <v>0</v>
      </c>
      <c r="M865">
        <f>+M832*($B$110)^-11</f>
        <v>0</v>
      </c>
      <c r="N865">
        <f>+N832*($B$110)^-11</f>
        <v>0</v>
      </c>
      <c r="O865">
        <f>+O832*($B$110)^-11</f>
        <v>0</v>
      </c>
      <c r="Q865">
        <f t="shared" si="217"/>
        <v>6.1352861496336102</v>
      </c>
      <c r="R865">
        <v>12</v>
      </c>
      <c r="S865" s="50">
        <f>SUM(Q854:Q865)</f>
        <v>89.337911940867798</v>
      </c>
    </row>
    <row r="866" spans="1:19">
      <c r="A866">
        <v>13</v>
      </c>
      <c r="C866">
        <f>+C833*($B$110)^-12</f>
        <v>1.3120079915939151</v>
      </c>
      <c r="D866">
        <f t="shared" ref="D866:J866" si="229">+D833*($B$110)^-12</f>
        <v>0.48019679521274083</v>
      </c>
      <c r="E866">
        <f t="shared" si="229"/>
        <v>0.9018926788010948</v>
      </c>
      <c r="F866">
        <f t="shared" si="229"/>
        <v>0</v>
      </c>
      <c r="G866">
        <f t="shared" si="229"/>
        <v>0.78685085356724604</v>
      </c>
      <c r="H866">
        <f t="shared" si="229"/>
        <v>0.56293535219228708</v>
      </c>
      <c r="I866">
        <f t="shared" si="229"/>
        <v>1.1391367103663124</v>
      </c>
      <c r="J866">
        <f t="shared" si="229"/>
        <v>0.6869480421269013</v>
      </c>
      <c r="L866">
        <f>+L833*($B$110)^-12</f>
        <v>0</v>
      </c>
      <c r="M866">
        <f>+M833*($B$110)^-12</f>
        <v>0</v>
      </c>
      <c r="N866">
        <f>+N833*($B$110)^-12</f>
        <v>0</v>
      </c>
      <c r="O866">
        <f>+O833*($B$110)^-12</f>
        <v>0</v>
      </c>
      <c r="Q866">
        <f t="shared" si="217"/>
        <v>5.869968423860497</v>
      </c>
      <c r="R866">
        <v>13</v>
      </c>
    </row>
    <row r="867" spans="1:19">
      <c r="A867">
        <v>14</v>
      </c>
      <c r="C867">
        <f>+C834*($B$110)^-13</f>
        <v>1.2658858013519327</v>
      </c>
      <c r="D867">
        <f t="shared" ref="D867:J867" si="230">+D834*($B$110)^-13</f>
        <v>0.46135672013310408</v>
      </c>
      <c r="E867">
        <f t="shared" si="230"/>
        <v>0.85811413427872563</v>
      </c>
      <c r="F867">
        <f t="shared" si="230"/>
        <v>0</v>
      </c>
      <c r="G867">
        <f t="shared" si="230"/>
        <v>0.74591279478604877</v>
      </c>
      <c r="H867">
        <f t="shared" si="230"/>
        <v>0.5380391298405901</v>
      </c>
      <c r="I867">
        <f t="shared" si="230"/>
        <v>1.083193752099278</v>
      </c>
      <c r="J867">
        <f t="shared" si="230"/>
        <v>0.65709129393609944</v>
      </c>
      <c r="L867">
        <f>+L834*($B$110)^-13</f>
        <v>0</v>
      </c>
      <c r="M867">
        <f>+M834*($B$110)^-13</f>
        <v>0</v>
      </c>
      <c r="N867">
        <f>+N834*($B$110)^-13</f>
        <v>0</v>
      </c>
      <c r="O867">
        <f>+O834*($B$110)^-13</f>
        <v>0</v>
      </c>
      <c r="Q867">
        <f t="shared" si="217"/>
        <v>5.6095936264257791</v>
      </c>
      <c r="R867">
        <v>14</v>
      </c>
    </row>
    <row r="868" spans="1:19">
      <c r="A868">
        <v>15</v>
      </c>
      <c r="C868">
        <f>+C835*($B$110)^-14</f>
        <v>1.2203049132257675</v>
      </c>
      <c r="D868">
        <f t="shared" ref="D868:J868" si="231">+D835*($B$110)^-14</f>
        <v>0.4429649466746321</v>
      </c>
      <c r="E868">
        <f t="shared" si="231"/>
        <v>0.81732621778807701</v>
      </c>
      <c r="F868">
        <f t="shared" si="231"/>
        <v>0</v>
      </c>
      <c r="G868">
        <f t="shared" si="231"/>
        <v>0.70637294725621047</v>
      </c>
      <c r="H868">
        <f t="shared" si="231"/>
        <v>0.51402726208785265</v>
      </c>
      <c r="I868">
        <f t="shared" si="231"/>
        <v>1.0297507950813718</v>
      </c>
      <c r="J868">
        <f t="shared" si="231"/>
        <v>0.62918309143656626</v>
      </c>
      <c r="L868">
        <f>+L835*($B$110)^-14</f>
        <v>0</v>
      </c>
      <c r="M868">
        <f>+M835*($B$110)^-14</f>
        <v>0</v>
      </c>
      <c r="N868">
        <f>+N835*($B$110)^-14</f>
        <v>0</v>
      </c>
      <c r="O868">
        <f>+O835*($B$110)^-14</f>
        <v>0</v>
      </c>
      <c r="Q868">
        <f t="shared" si="217"/>
        <v>5.3599301735504774</v>
      </c>
      <c r="R868">
        <v>15</v>
      </c>
    </row>
    <row r="869" spans="1:19">
      <c r="A869">
        <v>16</v>
      </c>
      <c r="C869">
        <f>+C836*($B$110)^-15</f>
        <v>1.1692464377764651</v>
      </c>
      <c r="D869">
        <f t="shared" ref="D869:J869" si="232">+D836*($B$110)^-15</f>
        <v>0.42350658376155437</v>
      </c>
      <c r="E869">
        <f t="shared" si="232"/>
        <v>0.78631341196375537</v>
      </c>
      <c r="F869">
        <f t="shared" si="232"/>
        <v>0</v>
      </c>
      <c r="G869">
        <f t="shared" si="232"/>
        <v>0.67815517247776069</v>
      </c>
      <c r="H869">
        <f t="shared" si="232"/>
        <v>0.49434526821467667</v>
      </c>
      <c r="I869">
        <f t="shared" si="232"/>
        <v>0.99256233153704876</v>
      </c>
      <c r="J869">
        <f t="shared" si="232"/>
        <v>0.60566606845108151</v>
      </c>
      <c r="L869">
        <f>+L836*($B$110)^-15</f>
        <v>0</v>
      </c>
      <c r="M869">
        <f>+M836*($B$110)^-15</f>
        <v>0</v>
      </c>
      <c r="N869">
        <f>+N836*($B$110)^-15</f>
        <v>0</v>
      </c>
      <c r="O869">
        <f>+O836*($B$110)^-15</f>
        <v>0</v>
      </c>
      <c r="Q869">
        <f t="shared" si="217"/>
        <v>5.1497952741823427</v>
      </c>
      <c r="R869">
        <v>16</v>
      </c>
    </row>
    <row r="870" spans="1:19">
      <c r="A870">
        <v>17</v>
      </c>
      <c r="C870">
        <f>+C837*($B$110)^-16</f>
        <v>1.1190151546766023</v>
      </c>
      <c r="D870">
        <f t="shared" ref="D870:J870" si="233">+D837*($B$110)^-16</f>
        <v>0.40472723983328973</v>
      </c>
      <c r="E870">
        <f t="shared" si="233"/>
        <v>0.754985297062161</v>
      </c>
      <c r="F870">
        <f t="shared" si="233"/>
        <v>0</v>
      </c>
      <c r="G870">
        <f t="shared" si="233"/>
        <v>0.65066119486910812</v>
      </c>
      <c r="H870">
        <f t="shared" si="233"/>
        <v>0.47508117946217965</v>
      </c>
      <c r="I870">
        <f t="shared" si="233"/>
        <v>0.95511486203451257</v>
      </c>
      <c r="J870">
        <f t="shared" si="233"/>
        <v>0.58258724402448769</v>
      </c>
      <c r="L870">
        <f>+L837*($B$110)^-16</f>
        <v>0</v>
      </c>
      <c r="M870">
        <f>+M837*($B$110)^-16</f>
        <v>0</v>
      </c>
      <c r="N870">
        <f>+N837*($B$110)^-16</f>
        <v>0</v>
      </c>
      <c r="O870">
        <f>+O837*($B$110)^-16</f>
        <v>0</v>
      </c>
      <c r="Q870">
        <f t="shared" si="217"/>
        <v>4.9421721719623406</v>
      </c>
      <c r="R870">
        <v>17</v>
      </c>
    </row>
    <row r="871" spans="1:19">
      <c r="A871">
        <v>18</v>
      </c>
      <c r="C871">
        <f>+C838*($B$110)^-17</f>
        <v>1.0711041870009794</v>
      </c>
      <c r="D871">
        <f t="shared" ref="D871:J871" si="234">+D838*($B$110)^-17</f>
        <v>0.38661952763688834</v>
      </c>
      <c r="E871">
        <f t="shared" si="234"/>
        <v>0.72533576213259954</v>
      </c>
      <c r="F871">
        <f t="shared" si="234"/>
        <v>0</v>
      </c>
      <c r="G871">
        <f t="shared" si="234"/>
        <v>0.62442376530329069</v>
      </c>
      <c r="H871">
        <f t="shared" si="234"/>
        <v>0.45626186216521164</v>
      </c>
      <c r="I871">
        <f t="shared" si="234"/>
        <v>0.91840315577193865</v>
      </c>
      <c r="J871">
        <f t="shared" si="234"/>
        <v>0.55998652583106978</v>
      </c>
      <c r="L871">
        <f>+L838*($B$110)^-17</f>
        <v>0</v>
      </c>
      <c r="M871">
        <f>+M838*($B$110)^-17</f>
        <v>0</v>
      </c>
      <c r="N871">
        <f>+N838*($B$110)^-17</f>
        <v>0</v>
      </c>
      <c r="O871">
        <f>+O838*($B$110)^-17</f>
        <v>0</v>
      </c>
      <c r="Q871">
        <f t="shared" si="217"/>
        <v>4.7421347858419782</v>
      </c>
      <c r="R871">
        <v>18</v>
      </c>
      <c r="S871" s="42">
        <f>SUM(Q854:Q871)</f>
        <v>121.01150639669122</v>
      </c>
    </row>
    <row r="872" spans="1:19">
      <c r="A872">
        <v>19</v>
      </c>
      <c r="C872">
        <f>+C839*($B$110)^-18</f>
        <v>1.0241201720329483</v>
      </c>
      <c r="D872">
        <f t="shared" ref="D872:J872" si="235">+D839*($B$110)^-18</f>
        <v>0.36917423533947402</v>
      </c>
      <c r="E872">
        <f t="shared" si="235"/>
        <v>0.69639469052934422</v>
      </c>
      <c r="F872">
        <f t="shared" si="235"/>
        <v>0</v>
      </c>
      <c r="G872">
        <f t="shared" si="235"/>
        <v>0.59840677702657763</v>
      </c>
      <c r="H872">
        <f t="shared" si="235"/>
        <v>0.43790904856085033</v>
      </c>
      <c r="I872">
        <f t="shared" si="235"/>
        <v>0.88248590830737561</v>
      </c>
      <c r="J872">
        <f t="shared" si="235"/>
        <v>0.53789693945822237</v>
      </c>
      <c r="L872">
        <f>+L839*($B$110)^-18</f>
        <v>0</v>
      </c>
      <c r="M872">
        <f>+M839*($B$110)^-18</f>
        <v>0</v>
      </c>
      <c r="N872">
        <f>+N839*($B$110)^-18</f>
        <v>0</v>
      </c>
      <c r="O872">
        <f>+O839*($B$110)^-18</f>
        <v>0</v>
      </c>
      <c r="Q872">
        <f t="shared" si="217"/>
        <v>4.5463877712547927</v>
      </c>
      <c r="R872">
        <v>19</v>
      </c>
      <c r="S872">
        <f>SUM(Q854:Q872)</f>
        <v>125.55789416794602</v>
      </c>
    </row>
    <row r="873" spans="1:19">
      <c r="A873">
        <f>+A872+1</f>
        <v>20</v>
      </c>
      <c r="C873">
        <f t="shared" ref="C873:O883" si="236">+C840*($B$110)^-(+$A873-1)</f>
        <v>0.97876949726658313</v>
      </c>
      <c r="D873">
        <f t="shared" si="236"/>
        <v>0.35267522222399161</v>
      </c>
      <c r="E873">
        <f t="shared" si="236"/>
        <v>0.66819247724080422</v>
      </c>
      <c r="F873">
        <f t="shared" si="236"/>
        <v>0</v>
      </c>
      <c r="G873">
        <f t="shared" si="236"/>
        <v>0.57316661181340955</v>
      </c>
      <c r="H873">
        <f t="shared" si="236"/>
        <v>0.42003988285415556</v>
      </c>
      <c r="I873">
        <f t="shared" si="236"/>
        <v>0.84741132110415884</v>
      </c>
      <c r="J873">
        <f t="shared" si="236"/>
        <v>0.51634534451535818</v>
      </c>
      <c r="L873">
        <f t="shared" si="236"/>
        <v>0</v>
      </c>
      <c r="M873">
        <f t="shared" si="236"/>
        <v>0</v>
      </c>
      <c r="N873">
        <f t="shared" si="236"/>
        <v>0</v>
      </c>
      <c r="O873">
        <f t="shared" si="236"/>
        <v>0</v>
      </c>
      <c r="Q873">
        <f t="shared" si="217"/>
        <v>4.3566003570184613</v>
      </c>
      <c r="R873">
        <f>+R872+1</f>
        <v>20</v>
      </c>
      <c r="S873">
        <f>SUM(Q854:Q873)</f>
        <v>129.91449452496448</v>
      </c>
    </row>
    <row r="874" spans="1:19">
      <c r="A874">
        <f t="shared" ref="A874:A883" si="237">+A873+1</f>
        <v>21</v>
      </c>
      <c r="C874">
        <f t="shared" si="236"/>
        <v>0.91627925226229456</v>
      </c>
      <c r="D874">
        <f t="shared" si="236"/>
        <v>0.33015841810896046</v>
      </c>
      <c r="E874">
        <f t="shared" si="236"/>
        <v>0.62553124624677414</v>
      </c>
      <c r="F874">
        <f t="shared" si="236"/>
        <v>0</v>
      </c>
      <c r="G874">
        <f t="shared" si="236"/>
        <v>0.53657237578488071</v>
      </c>
      <c r="H874">
        <f t="shared" si="236"/>
        <v>0.39322213335906719</v>
      </c>
      <c r="I874">
        <f t="shared" si="236"/>
        <v>0.79330773366800111</v>
      </c>
      <c r="J874">
        <f t="shared" si="236"/>
        <v>0.48337890330964062</v>
      </c>
      <c r="L874">
        <f t="shared" si="236"/>
        <v>0</v>
      </c>
      <c r="M874">
        <f t="shared" si="236"/>
        <v>0</v>
      </c>
      <c r="N874">
        <f t="shared" si="236"/>
        <v>0</v>
      </c>
      <c r="O874">
        <f t="shared" si="236"/>
        <v>0</v>
      </c>
      <c r="Q874">
        <f t="shared" si="217"/>
        <v>4.078450062739619</v>
      </c>
      <c r="R874">
        <f t="shared" ref="R874:R883" si="238">+R873+1</f>
        <v>21</v>
      </c>
    </row>
    <row r="875" spans="1:19">
      <c r="A875">
        <f t="shared" si="237"/>
        <v>22</v>
      </c>
      <c r="C875">
        <f t="shared" si="236"/>
        <v>0.85777874205419813</v>
      </c>
      <c r="D875">
        <f t="shared" si="236"/>
        <v>0.30907921560471863</v>
      </c>
      <c r="E875">
        <f t="shared" si="236"/>
        <v>0.58559375233736577</v>
      </c>
      <c r="F875">
        <f t="shared" si="236"/>
        <v>0</v>
      </c>
      <c r="G875">
        <f t="shared" si="236"/>
        <v>0.50231452516839603</v>
      </c>
      <c r="H875">
        <f t="shared" si="236"/>
        <v>0.3681165824368724</v>
      </c>
      <c r="I875">
        <f t="shared" si="236"/>
        <v>0.74265842882231892</v>
      </c>
      <c r="J875">
        <f t="shared" si="236"/>
        <v>0.45251722833705349</v>
      </c>
      <c r="L875">
        <f t="shared" si="236"/>
        <v>0</v>
      </c>
      <c r="M875">
        <f t="shared" si="236"/>
        <v>0</v>
      </c>
      <c r="N875">
        <f t="shared" si="236"/>
        <v>0</v>
      </c>
      <c r="O875">
        <f t="shared" si="236"/>
        <v>0</v>
      </c>
      <c r="Q875">
        <f t="shared" si="217"/>
        <v>3.8180584747609241</v>
      </c>
      <c r="R875">
        <f t="shared" si="238"/>
        <v>22</v>
      </c>
    </row>
    <row r="876" spans="1:19">
      <c r="A876">
        <f t="shared" si="237"/>
        <v>23</v>
      </c>
      <c r="C876">
        <f t="shared" si="236"/>
        <v>0.80301323914454048</v>
      </c>
      <c r="D876">
        <f t="shared" si="236"/>
        <v>0.28934582999880043</v>
      </c>
      <c r="E876">
        <f t="shared" si="236"/>
        <v>0.5482060965524862</v>
      </c>
      <c r="F876">
        <f t="shared" si="236"/>
        <v>0</v>
      </c>
      <c r="G876">
        <f t="shared" si="236"/>
        <v>0.47024389175097919</v>
      </c>
      <c r="H876">
        <f t="shared" si="236"/>
        <v>0.34461391353386295</v>
      </c>
      <c r="I876">
        <f t="shared" si="236"/>
        <v>0.69524286540190872</v>
      </c>
      <c r="J876">
        <f t="shared" si="236"/>
        <v>0.42362593927827513</v>
      </c>
      <c r="L876">
        <f t="shared" si="236"/>
        <v>0</v>
      </c>
      <c r="M876">
        <f t="shared" si="236"/>
        <v>0</v>
      </c>
      <c r="N876">
        <f t="shared" si="236"/>
        <v>0</v>
      </c>
      <c r="O876">
        <f t="shared" si="236"/>
        <v>0</v>
      </c>
      <c r="Q876">
        <f t="shared" si="217"/>
        <v>3.574291775660853</v>
      </c>
      <c r="R876">
        <f t="shared" si="238"/>
        <v>23</v>
      </c>
    </row>
    <row r="877" spans="1:19">
      <c r="A877">
        <f t="shared" si="237"/>
        <v>24</v>
      </c>
      <c r="C877">
        <f t="shared" si="236"/>
        <v>0.75174427929651799</v>
      </c>
      <c r="D877">
        <f t="shared" si="236"/>
        <v>0.27087233663995547</v>
      </c>
      <c r="E877">
        <f t="shared" si="236"/>
        <v>0.51320548263666554</v>
      </c>
      <c r="F877">
        <f t="shared" si="236"/>
        <v>0</v>
      </c>
      <c r="G877">
        <f t="shared" si="236"/>
        <v>0.44022083107187721</v>
      </c>
      <c r="H877">
        <f t="shared" si="236"/>
        <v>0.32261178949060376</v>
      </c>
      <c r="I877">
        <f t="shared" si="236"/>
        <v>0.65085458285144049</v>
      </c>
      <c r="J877">
        <f t="shared" si="236"/>
        <v>0.39657923542246315</v>
      </c>
      <c r="L877">
        <f t="shared" si="236"/>
        <v>0</v>
      </c>
      <c r="M877">
        <f t="shared" si="236"/>
        <v>0</v>
      </c>
      <c r="N877">
        <f t="shared" si="236"/>
        <v>0</v>
      </c>
      <c r="O877">
        <f t="shared" si="236"/>
        <v>0</v>
      </c>
      <c r="Q877">
        <f t="shared" si="217"/>
        <v>3.3460885374095235</v>
      </c>
      <c r="R877">
        <f t="shared" si="238"/>
        <v>24</v>
      </c>
    </row>
    <row r="878" spans="1:19">
      <c r="A878">
        <f t="shared" si="237"/>
        <v>25</v>
      </c>
      <c r="C878">
        <f t="shared" si="236"/>
        <v>0.70374862319464315</v>
      </c>
      <c r="D878">
        <f t="shared" si="236"/>
        <v>0.25357829679831062</v>
      </c>
      <c r="E878">
        <f t="shared" si="236"/>
        <v>0.48043950817886677</v>
      </c>
      <c r="F878">
        <f t="shared" si="236"/>
        <v>0</v>
      </c>
      <c r="G878">
        <f t="shared" si="236"/>
        <v>0.41211461437172547</v>
      </c>
      <c r="H878">
        <f t="shared" si="236"/>
        <v>0.30201440693746839</v>
      </c>
      <c r="I878">
        <f t="shared" si="236"/>
        <v>0.60930030223875709</v>
      </c>
      <c r="J878">
        <f t="shared" si="236"/>
        <v>0.37125934789595871</v>
      </c>
      <c r="L878">
        <f t="shared" si="236"/>
        <v>0</v>
      </c>
      <c r="M878">
        <f t="shared" si="236"/>
        <v>0</v>
      </c>
      <c r="N878">
        <f t="shared" si="236"/>
        <v>0</v>
      </c>
      <c r="O878">
        <f t="shared" si="236"/>
        <v>0</v>
      </c>
      <c r="Q878">
        <f t="shared" si="217"/>
        <v>3.1324550996157301</v>
      </c>
      <c r="R878">
        <f t="shared" si="238"/>
        <v>25</v>
      </c>
      <c r="S878" s="42">
        <f>SUM(Q854:Q878)</f>
        <v>147.86383847515111</v>
      </c>
    </row>
    <row r="879" spans="1:19">
      <c r="A879">
        <f t="shared" si="237"/>
        <v>26</v>
      </c>
      <c r="C879">
        <f t="shared" si="236"/>
        <v>0.65881728439865495</v>
      </c>
      <c r="D879">
        <f t="shared" si="236"/>
        <v>0.2373884074127604</v>
      </c>
      <c r="E879">
        <f t="shared" si="236"/>
        <v>0.4497655010099858</v>
      </c>
      <c r="F879">
        <f t="shared" si="236"/>
        <v>0</v>
      </c>
      <c r="G879">
        <f t="shared" si="236"/>
        <v>0.38580285936315811</v>
      </c>
      <c r="H879">
        <f t="shared" si="236"/>
        <v>0.28273207914011272</v>
      </c>
      <c r="I879">
        <f t="shared" si="236"/>
        <v>0.57039908466462941</v>
      </c>
      <c r="J879">
        <f t="shared" si="236"/>
        <v>0.34755602686384457</v>
      </c>
      <c r="L879">
        <f t="shared" si="236"/>
        <v>0</v>
      </c>
      <c r="M879">
        <f t="shared" si="236"/>
        <v>0</v>
      </c>
      <c r="N879">
        <f t="shared" si="236"/>
        <v>0</v>
      </c>
      <c r="O879">
        <f t="shared" si="236"/>
        <v>0</v>
      </c>
      <c r="Q879">
        <f t="shared" si="217"/>
        <v>2.9324612428531456</v>
      </c>
      <c r="R879">
        <f t="shared" si="238"/>
        <v>26</v>
      </c>
    </row>
    <row r="880" spans="1:19">
      <c r="A880">
        <f t="shared" si="237"/>
        <v>27</v>
      </c>
      <c r="C880">
        <f t="shared" si="236"/>
        <v>0.61675461935841114</v>
      </c>
      <c r="D880">
        <f t="shared" si="236"/>
        <v>0.22223217320048713</v>
      </c>
      <c r="E880">
        <f t="shared" si="236"/>
        <v>0.42104989796853182</v>
      </c>
      <c r="F880">
        <f t="shared" si="236"/>
        <v>0</v>
      </c>
      <c r="G880">
        <f t="shared" si="236"/>
        <v>0.36117099734427827</v>
      </c>
      <c r="H880">
        <f t="shared" si="236"/>
        <v>0.26468084547848031</v>
      </c>
      <c r="I880">
        <f t="shared" si="236"/>
        <v>0.53398154340444615</v>
      </c>
      <c r="J880">
        <f t="shared" si="236"/>
        <v>0.32536606147148894</v>
      </c>
      <c r="L880">
        <f t="shared" si="236"/>
        <v>0</v>
      </c>
      <c r="M880">
        <f t="shared" si="236"/>
        <v>0</v>
      </c>
      <c r="N880">
        <f t="shared" si="236"/>
        <v>0</v>
      </c>
      <c r="O880">
        <f t="shared" si="236"/>
        <v>0</v>
      </c>
      <c r="Q880">
        <f t="shared" si="217"/>
        <v>2.7452361382261241</v>
      </c>
      <c r="R880">
        <f t="shared" si="238"/>
        <v>27</v>
      </c>
    </row>
    <row r="881" spans="1:19">
      <c r="A881">
        <f t="shared" si="237"/>
        <v>28</v>
      </c>
      <c r="C881">
        <f t="shared" si="236"/>
        <v>0.5773774755274399</v>
      </c>
      <c r="D881">
        <f t="shared" si="236"/>
        <v>0.20804359970088671</v>
      </c>
      <c r="E881">
        <f t="shared" si="236"/>
        <v>0.39416766332946257</v>
      </c>
      <c r="F881">
        <f t="shared" si="236"/>
        <v>0</v>
      </c>
      <c r="G881">
        <f t="shared" si="236"/>
        <v>0.33811177433465484</v>
      </c>
      <c r="H881">
        <f t="shared" si="236"/>
        <v>0.24778210585890317</v>
      </c>
      <c r="I881">
        <f t="shared" si="236"/>
        <v>0.4998891063512883</v>
      </c>
      <c r="J881">
        <f t="shared" si="236"/>
        <v>0.30459283043576951</v>
      </c>
      <c r="L881">
        <f t="shared" si="236"/>
        <v>0</v>
      </c>
      <c r="M881">
        <f t="shared" si="236"/>
        <v>0</v>
      </c>
      <c r="N881">
        <f t="shared" si="236"/>
        <v>0</v>
      </c>
      <c r="O881">
        <f t="shared" si="236"/>
        <v>0</v>
      </c>
      <c r="Q881">
        <f t="shared" si="217"/>
        <v>2.5699645555384052</v>
      </c>
      <c r="R881">
        <f t="shared" si="238"/>
        <v>28</v>
      </c>
    </row>
    <row r="882" spans="1:19">
      <c r="A882">
        <f t="shared" si="237"/>
        <v>29</v>
      </c>
      <c r="C882">
        <f t="shared" si="236"/>
        <v>0.5405143938657927</v>
      </c>
      <c r="D882">
        <f t="shared" si="236"/>
        <v>0.19476090591732509</v>
      </c>
      <c r="E882">
        <f t="shared" si="236"/>
        <v>0.36900174436384803</v>
      </c>
      <c r="F882">
        <f t="shared" si="236"/>
        <v>0</v>
      </c>
      <c r="G882">
        <f t="shared" si="236"/>
        <v>0.31652478406165024</v>
      </c>
      <c r="H882">
        <f t="shared" si="236"/>
        <v>0.23196227846742476</v>
      </c>
      <c r="I882">
        <f t="shared" si="236"/>
        <v>0.46797332554885623</v>
      </c>
      <c r="J882">
        <f t="shared" si="236"/>
        <v>0.28514588132912327</v>
      </c>
      <c r="L882">
        <f t="shared" si="236"/>
        <v>0</v>
      </c>
      <c r="M882">
        <f t="shared" si="236"/>
        <v>0</v>
      </c>
      <c r="N882">
        <f t="shared" si="236"/>
        <v>0</v>
      </c>
      <c r="O882">
        <f t="shared" si="236"/>
        <v>0</v>
      </c>
      <c r="Q882">
        <f t="shared" si="217"/>
        <v>2.4058833135540203</v>
      </c>
      <c r="R882">
        <f t="shared" si="238"/>
        <v>29</v>
      </c>
    </row>
    <row r="883" spans="1:19">
      <c r="A883">
        <f t="shared" si="237"/>
        <v>30</v>
      </c>
      <c r="C883">
        <f t="shared" si="236"/>
        <v>0.50600486225968233</v>
      </c>
      <c r="D883">
        <f t="shared" si="236"/>
        <v>0.1823262553054906</v>
      </c>
      <c r="E883">
        <f t="shared" si="236"/>
        <v>0.34544256165872306</v>
      </c>
      <c r="F883">
        <f t="shared" si="236"/>
        <v>0</v>
      </c>
      <c r="G883">
        <f t="shared" si="236"/>
        <v>0.29631603076357438</v>
      </c>
      <c r="H883">
        <f t="shared" si="236"/>
        <v>0.21715247937411039</v>
      </c>
      <c r="I883">
        <f t="shared" si="236"/>
        <v>0.43809523080776647</v>
      </c>
      <c r="J883">
        <f t="shared" si="236"/>
        <v>0.26694053672451151</v>
      </c>
      <c r="L883">
        <f t="shared" si="236"/>
        <v>0</v>
      </c>
      <c r="M883">
        <f t="shared" si="236"/>
        <v>0</v>
      </c>
      <c r="N883">
        <f t="shared" si="236"/>
        <v>0</v>
      </c>
      <c r="O883">
        <f t="shared" si="236"/>
        <v>0</v>
      </c>
      <c r="Q883">
        <f t="shared" si="217"/>
        <v>2.2522779568938587</v>
      </c>
      <c r="R883">
        <f t="shared" si="238"/>
        <v>30</v>
      </c>
      <c r="S883" s="42">
        <f>SUM(Q854:Q883)</f>
        <v>160.76966168221668</v>
      </c>
    </row>
    <row r="900" spans="1:20" ht="12.75" customHeight="1">
      <c r="B900" s="100" t="s">
        <v>52</v>
      </c>
      <c r="C900" s="100"/>
      <c r="D900" s="100"/>
      <c r="E900" s="100"/>
      <c r="F900" s="100"/>
      <c r="G900" s="100" t="s">
        <v>21</v>
      </c>
      <c r="H900" s="100"/>
      <c r="I900" s="100"/>
      <c r="J900" s="42">
        <f>+O914</f>
        <v>142.01920503731861</v>
      </c>
    </row>
    <row r="901" spans="1:20">
      <c r="B901" s="41"/>
      <c r="C901" s="41"/>
      <c r="D901" s="41"/>
      <c r="E901" s="41"/>
      <c r="F901" s="41"/>
      <c r="G901" s="41"/>
      <c r="H901" s="41"/>
      <c r="I901" s="41"/>
    </row>
    <row r="902" spans="1:20" ht="26.25" thickBot="1">
      <c r="B902" s="41" t="s">
        <v>30</v>
      </c>
      <c r="C902" s="41"/>
      <c r="D902" s="41"/>
      <c r="E902" s="41"/>
      <c r="F902" s="41"/>
      <c r="G902" s="41"/>
      <c r="H902" s="41"/>
      <c r="I902" s="41"/>
    </row>
    <row r="903" spans="1:20" ht="26.25" thickBot="1">
      <c r="B903" s="43">
        <v>1.04</v>
      </c>
      <c r="C903" s="101" t="s">
        <v>31</v>
      </c>
      <c r="D903" s="101"/>
      <c r="E903" s="101"/>
      <c r="F903" s="101" t="s">
        <v>32</v>
      </c>
      <c r="G903" s="101"/>
      <c r="H903" s="101"/>
      <c r="I903" s="101" t="s">
        <v>33</v>
      </c>
      <c r="J903" s="101"/>
      <c r="L903" s="44" t="s">
        <v>34</v>
      </c>
      <c r="M903" s="44" t="s">
        <v>35</v>
      </c>
      <c r="O903" s="37" t="s">
        <v>36</v>
      </c>
      <c r="P903" s="42" t="s">
        <v>37</v>
      </c>
    </row>
    <row r="904" spans="1:20">
      <c r="C904" t="s">
        <v>38</v>
      </c>
      <c r="D904" t="s">
        <v>39</v>
      </c>
      <c r="E904" t="s">
        <v>40</v>
      </c>
      <c r="F904" t="s">
        <v>41</v>
      </c>
      <c r="G904" t="s">
        <v>39</v>
      </c>
      <c r="H904" t="s">
        <v>40</v>
      </c>
      <c r="I904" t="s">
        <v>39</v>
      </c>
      <c r="J904" t="s">
        <v>40</v>
      </c>
      <c r="L904" s="44" t="s">
        <v>42</v>
      </c>
      <c r="M904" s="44" t="s">
        <v>43</v>
      </c>
    </row>
    <row r="905" spans="1:20">
      <c r="A905">
        <v>1</v>
      </c>
      <c r="C905" s="51">
        <v>30.96</v>
      </c>
      <c r="D905" s="51">
        <v>15.48</v>
      </c>
      <c r="E905" s="51">
        <v>40.68</v>
      </c>
      <c r="F905" s="51">
        <v>0</v>
      </c>
      <c r="G905" s="51">
        <v>23.49</v>
      </c>
      <c r="H905" s="51">
        <v>27.9</v>
      </c>
      <c r="I905" s="51">
        <v>34.92</v>
      </c>
      <c r="J905" s="52">
        <v>35.369999999999997</v>
      </c>
      <c r="L905">
        <f>+'[1]Product Input'!K16</f>
        <v>5.8999999999999997E-2</v>
      </c>
      <c r="M905">
        <f>+'[1]Product Input'!L16</f>
        <v>0</v>
      </c>
      <c r="O905">
        <f>+S1004</f>
        <v>0</v>
      </c>
      <c r="P905">
        <v>1</v>
      </c>
      <c r="Q905" s="45"/>
      <c r="R905" s="45"/>
      <c r="S905" s="45"/>
      <c r="T905" s="45"/>
    </row>
    <row r="906" spans="1:20">
      <c r="A906">
        <v>2</v>
      </c>
      <c r="C906">
        <f>+C905</f>
        <v>30.96</v>
      </c>
      <c r="D906">
        <f t="shared" ref="D906:J934" si="239">+D905</f>
        <v>15.48</v>
      </c>
      <c r="E906">
        <f t="shared" si="239"/>
        <v>40.68</v>
      </c>
      <c r="F906">
        <f t="shared" si="239"/>
        <v>0</v>
      </c>
      <c r="G906">
        <f t="shared" si="239"/>
        <v>23.49</v>
      </c>
      <c r="H906">
        <f t="shared" si="239"/>
        <v>27.9</v>
      </c>
      <c r="I906">
        <f t="shared" si="239"/>
        <v>34.92</v>
      </c>
      <c r="J906">
        <f t="shared" si="239"/>
        <v>35.369999999999997</v>
      </c>
      <c r="L906">
        <f t="shared" ref="L906:M934" si="240">+L905</f>
        <v>5.8999999999999997E-2</v>
      </c>
      <c r="M906">
        <f t="shared" si="240"/>
        <v>0</v>
      </c>
      <c r="O906">
        <f t="shared" ref="O906:O934" si="241">+S1005</f>
        <v>0</v>
      </c>
      <c r="P906">
        <v>2</v>
      </c>
      <c r="Q906" s="45"/>
      <c r="R906" s="46"/>
      <c r="S906" s="46"/>
      <c r="T906" s="46"/>
    </row>
    <row r="907" spans="1:20">
      <c r="A907">
        <v>3</v>
      </c>
      <c r="C907">
        <f t="shared" ref="C907:C934" si="242">+C906</f>
        <v>30.96</v>
      </c>
      <c r="D907">
        <f t="shared" si="239"/>
        <v>15.48</v>
      </c>
      <c r="E907">
        <f t="shared" si="239"/>
        <v>40.68</v>
      </c>
      <c r="F907">
        <f t="shared" si="239"/>
        <v>0</v>
      </c>
      <c r="G907">
        <f t="shared" si="239"/>
        <v>23.49</v>
      </c>
      <c r="H907">
        <f t="shared" si="239"/>
        <v>27.9</v>
      </c>
      <c r="I907">
        <f t="shared" si="239"/>
        <v>34.92</v>
      </c>
      <c r="J907">
        <f t="shared" si="239"/>
        <v>35.369999999999997</v>
      </c>
      <c r="L907">
        <f t="shared" si="240"/>
        <v>5.8999999999999997E-2</v>
      </c>
      <c r="M907">
        <f t="shared" si="240"/>
        <v>0</v>
      </c>
      <c r="O907">
        <f t="shared" si="241"/>
        <v>0</v>
      </c>
      <c r="P907">
        <v>3</v>
      </c>
      <c r="Q907" s="45"/>
      <c r="R907" s="45"/>
      <c r="S907" s="45"/>
      <c r="T907" s="45"/>
    </row>
    <row r="908" spans="1:20">
      <c r="A908">
        <v>4</v>
      </c>
      <c r="C908">
        <f t="shared" si="242"/>
        <v>30.96</v>
      </c>
      <c r="D908">
        <f t="shared" si="239"/>
        <v>15.48</v>
      </c>
      <c r="E908">
        <f t="shared" si="239"/>
        <v>40.68</v>
      </c>
      <c r="F908">
        <f t="shared" si="239"/>
        <v>0</v>
      </c>
      <c r="G908">
        <f t="shared" si="239"/>
        <v>23.49</v>
      </c>
      <c r="H908">
        <f t="shared" si="239"/>
        <v>27.9</v>
      </c>
      <c r="I908">
        <f t="shared" si="239"/>
        <v>34.92</v>
      </c>
      <c r="J908">
        <f t="shared" si="239"/>
        <v>35.369999999999997</v>
      </c>
      <c r="L908">
        <f t="shared" si="240"/>
        <v>5.8999999999999997E-2</v>
      </c>
      <c r="M908">
        <f t="shared" si="240"/>
        <v>0</v>
      </c>
      <c r="O908">
        <f t="shared" si="241"/>
        <v>61.845955602974698</v>
      </c>
      <c r="P908">
        <v>4</v>
      </c>
      <c r="Q908" s="45"/>
      <c r="R908" s="45"/>
      <c r="S908" s="45"/>
      <c r="T908" s="45"/>
    </row>
    <row r="909" spans="1:20">
      <c r="A909">
        <v>5</v>
      </c>
      <c r="C909">
        <f t="shared" si="242"/>
        <v>30.96</v>
      </c>
      <c r="D909">
        <f t="shared" si="239"/>
        <v>15.48</v>
      </c>
      <c r="E909">
        <f t="shared" si="239"/>
        <v>40.68</v>
      </c>
      <c r="F909">
        <f t="shared" si="239"/>
        <v>0</v>
      </c>
      <c r="G909">
        <f t="shared" si="239"/>
        <v>23.49</v>
      </c>
      <c r="H909">
        <f t="shared" si="239"/>
        <v>27.9</v>
      </c>
      <c r="I909">
        <f t="shared" si="239"/>
        <v>34.92</v>
      </c>
      <c r="J909">
        <f t="shared" si="239"/>
        <v>35.369999999999997</v>
      </c>
      <c r="L909">
        <f t="shared" si="240"/>
        <v>5.8999999999999997E-2</v>
      </c>
      <c r="M909">
        <f t="shared" si="240"/>
        <v>0</v>
      </c>
      <c r="O909">
        <f t="shared" si="241"/>
        <v>0</v>
      </c>
      <c r="P909">
        <v>5</v>
      </c>
      <c r="Q909" s="45"/>
      <c r="R909" s="45"/>
      <c r="S909" s="45"/>
      <c r="T909" s="45"/>
    </row>
    <row r="910" spans="1:20">
      <c r="A910">
        <v>6</v>
      </c>
      <c r="C910">
        <f t="shared" si="242"/>
        <v>30.96</v>
      </c>
      <c r="D910">
        <f t="shared" si="239"/>
        <v>15.48</v>
      </c>
      <c r="E910">
        <f t="shared" si="239"/>
        <v>40.68</v>
      </c>
      <c r="F910">
        <f t="shared" si="239"/>
        <v>0</v>
      </c>
      <c r="G910">
        <f t="shared" si="239"/>
        <v>23.49</v>
      </c>
      <c r="H910">
        <f t="shared" si="239"/>
        <v>27.9</v>
      </c>
      <c r="I910">
        <f t="shared" si="239"/>
        <v>34.92</v>
      </c>
      <c r="J910">
        <f t="shared" si="239"/>
        <v>35.369999999999997</v>
      </c>
      <c r="L910">
        <f t="shared" si="240"/>
        <v>5.8999999999999997E-2</v>
      </c>
      <c r="M910">
        <f t="shared" si="240"/>
        <v>0</v>
      </c>
      <c r="O910">
        <f t="shared" si="241"/>
        <v>91.445550288056495</v>
      </c>
      <c r="P910">
        <v>6</v>
      </c>
    </row>
    <row r="911" spans="1:20">
      <c r="A911">
        <v>7</v>
      </c>
      <c r="C911">
        <f t="shared" si="242"/>
        <v>30.96</v>
      </c>
      <c r="D911">
        <f t="shared" si="239"/>
        <v>15.48</v>
      </c>
      <c r="E911">
        <f t="shared" si="239"/>
        <v>40.68</v>
      </c>
      <c r="F911">
        <f t="shared" si="239"/>
        <v>0</v>
      </c>
      <c r="G911">
        <f t="shared" si="239"/>
        <v>23.49</v>
      </c>
      <c r="H911">
        <f t="shared" si="239"/>
        <v>27.9</v>
      </c>
      <c r="I911">
        <f t="shared" si="239"/>
        <v>34.92</v>
      </c>
      <c r="J911">
        <f t="shared" si="239"/>
        <v>35.369999999999997</v>
      </c>
      <c r="L911">
        <f t="shared" si="240"/>
        <v>5.8999999999999997E-2</v>
      </c>
      <c r="M911">
        <f t="shared" si="240"/>
        <v>0</v>
      </c>
      <c r="O911">
        <f t="shared" si="241"/>
        <v>0</v>
      </c>
      <c r="P911">
        <v>7</v>
      </c>
    </row>
    <row r="912" spans="1:20">
      <c r="A912">
        <v>8</v>
      </c>
      <c r="C912">
        <f t="shared" si="242"/>
        <v>30.96</v>
      </c>
      <c r="D912">
        <f t="shared" si="239"/>
        <v>15.48</v>
      </c>
      <c r="E912">
        <f t="shared" si="239"/>
        <v>40.68</v>
      </c>
      <c r="F912">
        <f t="shared" si="239"/>
        <v>0</v>
      </c>
      <c r="G912">
        <f t="shared" si="239"/>
        <v>23.49</v>
      </c>
      <c r="H912">
        <f t="shared" si="239"/>
        <v>27.9</v>
      </c>
      <c r="I912">
        <f t="shared" si="239"/>
        <v>34.92</v>
      </c>
      <c r="J912">
        <f t="shared" si="239"/>
        <v>35.369999999999997</v>
      </c>
      <c r="L912">
        <f t="shared" si="240"/>
        <v>5.8999999999999997E-2</v>
      </c>
      <c r="M912">
        <f t="shared" si="240"/>
        <v>0</v>
      </c>
      <c r="O912">
        <f t="shared" si="241"/>
        <v>118.49931906746663</v>
      </c>
      <c r="P912">
        <v>8</v>
      </c>
    </row>
    <row r="913" spans="1:20">
      <c r="A913">
        <v>9</v>
      </c>
      <c r="C913">
        <f t="shared" si="242"/>
        <v>30.96</v>
      </c>
      <c r="D913">
        <f t="shared" si="239"/>
        <v>15.48</v>
      </c>
      <c r="E913">
        <f t="shared" si="239"/>
        <v>40.68</v>
      </c>
      <c r="F913">
        <f t="shared" si="239"/>
        <v>0</v>
      </c>
      <c r="G913">
        <f t="shared" si="239"/>
        <v>23.49</v>
      </c>
      <c r="H913">
        <f t="shared" si="239"/>
        <v>27.9</v>
      </c>
      <c r="I913">
        <f t="shared" si="239"/>
        <v>34.92</v>
      </c>
      <c r="J913">
        <f t="shared" si="239"/>
        <v>35.369999999999997</v>
      </c>
      <c r="L913">
        <f t="shared" si="240"/>
        <v>5.8999999999999997E-2</v>
      </c>
      <c r="M913">
        <f t="shared" si="240"/>
        <v>0</v>
      </c>
      <c r="O913">
        <f t="shared" si="241"/>
        <v>0</v>
      </c>
      <c r="P913">
        <v>9</v>
      </c>
    </row>
    <row r="914" spans="1:20">
      <c r="A914">
        <v>10</v>
      </c>
      <c r="C914">
        <f t="shared" si="242"/>
        <v>30.96</v>
      </c>
      <c r="D914">
        <f t="shared" si="239"/>
        <v>15.48</v>
      </c>
      <c r="E914">
        <f t="shared" si="239"/>
        <v>40.68</v>
      </c>
      <c r="F914">
        <f t="shared" si="239"/>
        <v>0</v>
      </c>
      <c r="G914">
        <f t="shared" si="239"/>
        <v>23.49</v>
      </c>
      <c r="H914">
        <f t="shared" si="239"/>
        <v>27.9</v>
      </c>
      <c r="I914">
        <f t="shared" si="239"/>
        <v>34.92</v>
      </c>
      <c r="J914">
        <f t="shared" si="239"/>
        <v>35.369999999999997</v>
      </c>
      <c r="L914">
        <f t="shared" si="240"/>
        <v>5.8999999999999997E-2</v>
      </c>
      <c r="M914">
        <f t="shared" si="240"/>
        <v>0</v>
      </c>
      <c r="O914">
        <f t="shared" si="241"/>
        <v>142.01920503731861</v>
      </c>
      <c r="P914">
        <v>10</v>
      </c>
    </row>
    <row r="915" spans="1:20">
      <c r="A915">
        <v>11</v>
      </c>
      <c r="C915">
        <f t="shared" si="242"/>
        <v>30.96</v>
      </c>
      <c r="D915">
        <f t="shared" si="239"/>
        <v>15.48</v>
      </c>
      <c r="E915">
        <f t="shared" si="239"/>
        <v>40.68</v>
      </c>
      <c r="F915">
        <f t="shared" si="239"/>
        <v>0</v>
      </c>
      <c r="G915">
        <f t="shared" si="239"/>
        <v>23.49</v>
      </c>
      <c r="H915">
        <f t="shared" si="239"/>
        <v>27.9</v>
      </c>
      <c r="I915">
        <f t="shared" si="239"/>
        <v>34.92</v>
      </c>
      <c r="J915">
        <f t="shared" si="239"/>
        <v>35.369999999999997</v>
      </c>
      <c r="L915">
        <f t="shared" si="240"/>
        <v>5.8999999999999997E-2</v>
      </c>
      <c r="M915">
        <f t="shared" si="240"/>
        <v>0</v>
      </c>
      <c r="O915">
        <f t="shared" si="241"/>
        <v>0</v>
      </c>
      <c r="P915">
        <v>11</v>
      </c>
    </row>
    <row r="916" spans="1:20">
      <c r="A916">
        <v>12</v>
      </c>
      <c r="C916">
        <f t="shared" si="242"/>
        <v>30.96</v>
      </c>
      <c r="D916">
        <f t="shared" si="239"/>
        <v>15.48</v>
      </c>
      <c r="E916">
        <f t="shared" si="239"/>
        <v>40.68</v>
      </c>
      <c r="F916">
        <f t="shared" si="239"/>
        <v>0</v>
      </c>
      <c r="G916">
        <f t="shared" si="239"/>
        <v>23.49</v>
      </c>
      <c r="H916">
        <f t="shared" si="239"/>
        <v>27.9</v>
      </c>
      <c r="I916">
        <f t="shared" si="239"/>
        <v>34.92</v>
      </c>
      <c r="J916">
        <f t="shared" si="239"/>
        <v>35.369999999999997</v>
      </c>
      <c r="L916">
        <f t="shared" si="240"/>
        <v>5.8999999999999997E-2</v>
      </c>
      <c r="M916">
        <f t="shared" si="240"/>
        <v>0</v>
      </c>
      <c r="O916">
        <f t="shared" si="241"/>
        <v>163.43750290441949</v>
      </c>
      <c r="P916">
        <v>12</v>
      </c>
    </row>
    <row r="917" spans="1:20">
      <c r="A917">
        <v>13</v>
      </c>
      <c r="C917">
        <f t="shared" si="242"/>
        <v>30.96</v>
      </c>
      <c r="D917">
        <f t="shared" si="239"/>
        <v>15.48</v>
      </c>
      <c r="E917">
        <f t="shared" si="239"/>
        <v>40.68</v>
      </c>
      <c r="F917">
        <f t="shared" si="239"/>
        <v>0</v>
      </c>
      <c r="G917">
        <f t="shared" si="239"/>
        <v>23.49</v>
      </c>
      <c r="H917">
        <f t="shared" si="239"/>
        <v>27.9</v>
      </c>
      <c r="I917">
        <f t="shared" si="239"/>
        <v>34.92</v>
      </c>
      <c r="J917">
        <f t="shared" si="239"/>
        <v>35.369999999999997</v>
      </c>
      <c r="L917">
        <f t="shared" si="240"/>
        <v>5.8999999999999997E-2</v>
      </c>
      <c r="M917">
        <f t="shared" si="240"/>
        <v>0</v>
      </c>
      <c r="O917">
        <f t="shared" si="241"/>
        <v>0</v>
      </c>
      <c r="P917">
        <v>13</v>
      </c>
    </row>
    <row r="918" spans="1:20">
      <c r="A918">
        <v>14</v>
      </c>
      <c r="C918">
        <f t="shared" si="242"/>
        <v>30.96</v>
      </c>
      <c r="D918">
        <f t="shared" si="239"/>
        <v>15.48</v>
      </c>
      <c r="E918">
        <f t="shared" si="239"/>
        <v>40.68</v>
      </c>
      <c r="F918">
        <f t="shared" si="239"/>
        <v>0</v>
      </c>
      <c r="G918">
        <f t="shared" si="239"/>
        <v>23.49</v>
      </c>
      <c r="H918">
        <f t="shared" si="239"/>
        <v>27.9</v>
      </c>
      <c r="I918">
        <f t="shared" si="239"/>
        <v>34.92</v>
      </c>
      <c r="J918">
        <f t="shared" si="239"/>
        <v>35.369999999999997</v>
      </c>
      <c r="L918">
        <f t="shared" si="240"/>
        <v>5.8999999999999997E-2</v>
      </c>
      <c r="M918">
        <f t="shared" si="240"/>
        <v>0</v>
      </c>
      <c r="O918">
        <f t="shared" si="241"/>
        <v>0</v>
      </c>
      <c r="P918">
        <v>14</v>
      </c>
    </row>
    <row r="919" spans="1:20">
      <c r="A919">
        <v>15</v>
      </c>
      <c r="C919">
        <f t="shared" si="242"/>
        <v>30.96</v>
      </c>
      <c r="D919">
        <f t="shared" si="239"/>
        <v>15.48</v>
      </c>
      <c r="E919">
        <f t="shared" si="239"/>
        <v>40.68</v>
      </c>
      <c r="F919">
        <f t="shared" si="239"/>
        <v>0</v>
      </c>
      <c r="G919">
        <f t="shared" si="239"/>
        <v>23.49</v>
      </c>
      <c r="H919">
        <f t="shared" si="239"/>
        <v>27.9</v>
      </c>
      <c r="I919">
        <f t="shared" si="239"/>
        <v>34.92</v>
      </c>
      <c r="J919">
        <f t="shared" si="239"/>
        <v>35.369999999999997</v>
      </c>
      <c r="L919">
        <f t="shared" si="240"/>
        <v>5.8999999999999997E-2</v>
      </c>
      <c r="M919">
        <f t="shared" si="240"/>
        <v>0</v>
      </c>
      <c r="O919">
        <f t="shared" si="241"/>
        <v>0</v>
      </c>
      <c r="P919">
        <v>15</v>
      </c>
    </row>
    <row r="920" spans="1:20">
      <c r="A920">
        <v>16</v>
      </c>
      <c r="C920">
        <f t="shared" si="242"/>
        <v>30.96</v>
      </c>
      <c r="D920">
        <f t="shared" si="239"/>
        <v>15.48</v>
      </c>
      <c r="E920">
        <f t="shared" si="239"/>
        <v>40.68</v>
      </c>
      <c r="F920">
        <f t="shared" si="239"/>
        <v>0</v>
      </c>
      <c r="G920">
        <f t="shared" si="239"/>
        <v>23.49</v>
      </c>
      <c r="H920">
        <f t="shared" si="239"/>
        <v>27.9</v>
      </c>
      <c r="I920">
        <f t="shared" si="239"/>
        <v>34.92</v>
      </c>
      <c r="J920">
        <f t="shared" si="239"/>
        <v>35.369999999999997</v>
      </c>
      <c r="L920">
        <f t="shared" si="240"/>
        <v>5.8999999999999997E-2</v>
      </c>
      <c r="M920">
        <f t="shared" si="240"/>
        <v>0</v>
      </c>
      <c r="O920">
        <f t="shared" si="241"/>
        <v>0</v>
      </c>
      <c r="P920">
        <v>16</v>
      </c>
    </row>
    <row r="921" spans="1:20">
      <c r="A921">
        <v>17</v>
      </c>
      <c r="C921">
        <f t="shared" si="242"/>
        <v>30.96</v>
      </c>
      <c r="D921">
        <f t="shared" si="239"/>
        <v>15.48</v>
      </c>
      <c r="E921">
        <f t="shared" si="239"/>
        <v>40.68</v>
      </c>
      <c r="F921">
        <f t="shared" si="239"/>
        <v>0</v>
      </c>
      <c r="G921">
        <f t="shared" si="239"/>
        <v>23.49</v>
      </c>
      <c r="H921">
        <f t="shared" si="239"/>
        <v>27.9</v>
      </c>
      <c r="I921">
        <f t="shared" si="239"/>
        <v>34.92</v>
      </c>
      <c r="J921">
        <f t="shared" si="239"/>
        <v>35.369999999999997</v>
      </c>
      <c r="L921">
        <f t="shared" si="240"/>
        <v>5.8999999999999997E-2</v>
      </c>
      <c r="M921">
        <f t="shared" si="240"/>
        <v>0</v>
      </c>
      <c r="O921">
        <f t="shared" si="241"/>
        <v>0</v>
      </c>
      <c r="P921">
        <v>17</v>
      </c>
    </row>
    <row r="922" spans="1:20">
      <c r="A922">
        <v>18</v>
      </c>
      <c r="C922">
        <f t="shared" si="242"/>
        <v>30.96</v>
      </c>
      <c r="D922">
        <f t="shared" si="239"/>
        <v>15.48</v>
      </c>
      <c r="E922">
        <f t="shared" si="239"/>
        <v>40.68</v>
      </c>
      <c r="F922">
        <f t="shared" si="239"/>
        <v>0</v>
      </c>
      <c r="G922">
        <f t="shared" si="239"/>
        <v>23.49</v>
      </c>
      <c r="H922">
        <f t="shared" si="239"/>
        <v>27.9</v>
      </c>
      <c r="I922">
        <f t="shared" si="239"/>
        <v>34.92</v>
      </c>
      <c r="J922">
        <f t="shared" si="239"/>
        <v>35.369999999999997</v>
      </c>
      <c r="L922">
        <f t="shared" si="240"/>
        <v>5.8999999999999997E-2</v>
      </c>
      <c r="M922">
        <f t="shared" si="240"/>
        <v>0</v>
      </c>
      <c r="O922">
        <f t="shared" si="241"/>
        <v>218.59362477024214</v>
      </c>
      <c r="P922">
        <v>18</v>
      </c>
    </row>
    <row r="923" spans="1:20">
      <c r="A923">
        <v>19</v>
      </c>
      <c r="C923">
        <f t="shared" si="242"/>
        <v>30.96</v>
      </c>
      <c r="D923">
        <f t="shared" si="239"/>
        <v>15.48</v>
      </c>
      <c r="E923">
        <f t="shared" si="239"/>
        <v>40.68</v>
      </c>
      <c r="F923">
        <f t="shared" si="239"/>
        <v>0</v>
      </c>
      <c r="G923">
        <f t="shared" si="239"/>
        <v>23.49</v>
      </c>
      <c r="H923">
        <f t="shared" si="239"/>
        <v>27.9</v>
      </c>
      <c r="I923">
        <f t="shared" si="239"/>
        <v>34.92</v>
      </c>
      <c r="J923">
        <f t="shared" si="239"/>
        <v>35.369999999999997</v>
      </c>
      <c r="L923">
        <f t="shared" si="240"/>
        <v>5.8999999999999997E-2</v>
      </c>
      <c r="M923">
        <f t="shared" si="240"/>
        <v>0</v>
      </c>
      <c r="O923">
        <f t="shared" si="241"/>
        <v>226.51476134602146</v>
      </c>
      <c r="P923">
        <v>19</v>
      </c>
    </row>
    <row r="924" spans="1:20">
      <c r="A924">
        <v>20</v>
      </c>
      <c r="C924">
        <f t="shared" si="242"/>
        <v>30.96</v>
      </c>
      <c r="D924">
        <f t="shared" si="239"/>
        <v>15.48</v>
      </c>
      <c r="E924">
        <f t="shared" si="239"/>
        <v>40.68</v>
      </c>
      <c r="F924">
        <f t="shared" si="239"/>
        <v>0</v>
      </c>
      <c r="G924">
        <f t="shared" si="239"/>
        <v>23.49</v>
      </c>
      <c r="H924">
        <f t="shared" si="239"/>
        <v>27.9</v>
      </c>
      <c r="I924">
        <f t="shared" si="239"/>
        <v>34.92</v>
      </c>
      <c r="J924">
        <f t="shared" si="239"/>
        <v>35.369999999999997</v>
      </c>
      <c r="L924">
        <f t="shared" si="240"/>
        <v>5.8999999999999997E-2</v>
      </c>
      <c r="M924">
        <f t="shared" si="240"/>
        <v>0</v>
      </c>
      <c r="O924" s="42">
        <f t="shared" si="241"/>
        <v>234.08088723157454</v>
      </c>
      <c r="P924">
        <v>20</v>
      </c>
      <c r="S924" s="47"/>
      <c r="T924" s="47"/>
    </row>
    <row r="925" spans="1:20">
      <c r="A925">
        <v>21</v>
      </c>
      <c r="C925">
        <f t="shared" si="242"/>
        <v>30.96</v>
      </c>
      <c r="D925">
        <f t="shared" si="239"/>
        <v>15.48</v>
      </c>
      <c r="E925">
        <f t="shared" si="239"/>
        <v>40.68</v>
      </c>
      <c r="F925">
        <f t="shared" si="239"/>
        <v>0</v>
      </c>
      <c r="G925">
        <f t="shared" si="239"/>
        <v>23.49</v>
      </c>
      <c r="H925">
        <f t="shared" si="239"/>
        <v>27.9</v>
      </c>
      <c r="I925">
        <f t="shared" si="239"/>
        <v>34.92</v>
      </c>
      <c r="J925">
        <f t="shared" si="239"/>
        <v>35.369999999999997</v>
      </c>
      <c r="L925">
        <f t="shared" si="240"/>
        <v>5.8999999999999997E-2</v>
      </c>
      <c r="M925">
        <f t="shared" si="240"/>
        <v>0</v>
      </c>
      <c r="O925">
        <f t="shared" si="241"/>
        <v>0</v>
      </c>
      <c r="P925">
        <v>21</v>
      </c>
      <c r="S925" s="48"/>
      <c r="T925" s="48"/>
    </row>
    <row r="926" spans="1:20">
      <c r="A926">
        <v>22</v>
      </c>
      <c r="C926">
        <f t="shared" si="242"/>
        <v>30.96</v>
      </c>
      <c r="D926">
        <f t="shared" si="239"/>
        <v>15.48</v>
      </c>
      <c r="E926">
        <f t="shared" si="239"/>
        <v>40.68</v>
      </c>
      <c r="F926">
        <f t="shared" si="239"/>
        <v>0</v>
      </c>
      <c r="G926">
        <f t="shared" si="239"/>
        <v>23.49</v>
      </c>
      <c r="H926">
        <f t="shared" si="239"/>
        <v>27.9</v>
      </c>
      <c r="I926">
        <f t="shared" si="239"/>
        <v>34.92</v>
      </c>
      <c r="J926">
        <f t="shared" si="239"/>
        <v>35.369999999999997</v>
      </c>
      <c r="L926">
        <f t="shared" si="240"/>
        <v>5.8999999999999997E-2</v>
      </c>
      <c r="M926">
        <f t="shared" si="240"/>
        <v>0</v>
      </c>
      <c r="O926">
        <f t="shared" si="241"/>
        <v>0</v>
      </c>
      <c r="P926">
        <v>22</v>
      </c>
      <c r="S926" s="47"/>
      <c r="T926" s="47"/>
    </row>
    <row r="927" spans="1:20">
      <c r="A927">
        <v>23</v>
      </c>
      <c r="C927">
        <f t="shared" si="242"/>
        <v>30.96</v>
      </c>
      <c r="D927">
        <f t="shared" si="239"/>
        <v>15.48</v>
      </c>
      <c r="E927">
        <f t="shared" si="239"/>
        <v>40.68</v>
      </c>
      <c r="F927">
        <f t="shared" si="239"/>
        <v>0</v>
      </c>
      <c r="G927">
        <f t="shared" si="239"/>
        <v>23.49</v>
      </c>
      <c r="H927">
        <f t="shared" si="239"/>
        <v>27.9</v>
      </c>
      <c r="I927">
        <f t="shared" si="239"/>
        <v>34.92</v>
      </c>
      <c r="J927">
        <f t="shared" si="239"/>
        <v>35.369999999999997</v>
      </c>
      <c r="L927">
        <f t="shared" si="240"/>
        <v>5.8999999999999997E-2</v>
      </c>
      <c r="M927">
        <f t="shared" si="240"/>
        <v>0</v>
      </c>
      <c r="O927">
        <f t="shared" si="241"/>
        <v>0</v>
      </c>
      <c r="P927">
        <v>23</v>
      </c>
      <c r="S927" s="47"/>
      <c r="T927" s="47"/>
    </row>
    <row r="928" spans="1:20">
      <c r="A928">
        <v>24</v>
      </c>
      <c r="C928">
        <f t="shared" si="242"/>
        <v>30.96</v>
      </c>
      <c r="D928">
        <f t="shared" si="239"/>
        <v>15.48</v>
      </c>
      <c r="E928">
        <f t="shared" si="239"/>
        <v>40.68</v>
      </c>
      <c r="F928">
        <f t="shared" si="239"/>
        <v>0</v>
      </c>
      <c r="G928">
        <f t="shared" si="239"/>
        <v>23.49</v>
      </c>
      <c r="H928">
        <f t="shared" si="239"/>
        <v>27.9</v>
      </c>
      <c r="I928">
        <f t="shared" si="239"/>
        <v>34.92</v>
      </c>
      <c r="J928">
        <f t="shared" si="239"/>
        <v>35.369999999999997</v>
      </c>
      <c r="L928">
        <f t="shared" si="240"/>
        <v>5.8999999999999997E-2</v>
      </c>
      <c r="M928">
        <f t="shared" si="240"/>
        <v>0</v>
      </c>
      <c r="O928">
        <f t="shared" si="241"/>
        <v>0</v>
      </c>
      <c r="P928">
        <v>24</v>
      </c>
    </row>
    <row r="929" spans="1:20">
      <c r="A929">
        <v>25</v>
      </c>
      <c r="C929">
        <f t="shared" si="242"/>
        <v>30.96</v>
      </c>
      <c r="D929">
        <f t="shared" si="239"/>
        <v>15.48</v>
      </c>
      <c r="E929">
        <f t="shared" si="239"/>
        <v>40.68</v>
      </c>
      <c r="F929">
        <f t="shared" si="239"/>
        <v>0</v>
      </c>
      <c r="G929">
        <f t="shared" si="239"/>
        <v>23.49</v>
      </c>
      <c r="H929">
        <f t="shared" si="239"/>
        <v>27.9</v>
      </c>
      <c r="I929">
        <f t="shared" si="239"/>
        <v>34.92</v>
      </c>
      <c r="J929">
        <f t="shared" si="239"/>
        <v>35.369999999999997</v>
      </c>
      <c r="L929">
        <f t="shared" si="240"/>
        <v>5.8999999999999997E-2</v>
      </c>
      <c r="M929">
        <f t="shared" si="240"/>
        <v>0</v>
      </c>
      <c r="O929">
        <f t="shared" si="241"/>
        <v>265.25358721802581</v>
      </c>
      <c r="P929">
        <v>25</v>
      </c>
    </row>
    <row r="930" spans="1:20">
      <c r="A930">
        <v>26</v>
      </c>
      <c r="C930">
        <f t="shared" si="242"/>
        <v>30.96</v>
      </c>
      <c r="D930">
        <f t="shared" si="239"/>
        <v>15.48</v>
      </c>
      <c r="E930">
        <f t="shared" si="239"/>
        <v>40.68</v>
      </c>
      <c r="F930">
        <f t="shared" si="239"/>
        <v>0</v>
      </c>
      <c r="G930">
        <f t="shared" si="239"/>
        <v>23.49</v>
      </c>
      <c r="H930">
        <f t="shared" si="239"/>
        <v>27.9</v>
      </c>
      <c r="I930">
        <f t="shared" si="239"/>
        <v>34.92</v>
      </c>
      <c r="J930">
        <f t="shared" si="239"/>
        <v>35.369999999999997</v>
      </c>
      <c r="L930">
        <f t="shared" si="240"/>
        <v>5.8999999999999997E-2</v>
      </c>
      <c r="M930">
        <f t="shared" si="240"/>
        <v>0</v>
      </c>
      <c r="O930">
        <f t="shared" si="241"/>
        <v>0</v>
      </c>
      <c r="P930">
        <v>26</v>
      </c>
    </row>
    <row r="931" spans="1:20">
      <c r="A931">
        <v>27</v>
      </c>
      <c r="C931">
        <f t="shared" si="242"/>
        <v>30.96</v>
      </c>
      <c r="D931">
        <f t="shared" si="239"/>
        <v>15.48</v>
      </c>
      <c r="E931">
        <f t="shared" si="239"/>
        <v>40.68</v>
      </c>
      <c r="F931">
        <f t="shared" si="239"/>
        <v>0</v>
      </c>
      <c r="G931">
        <f t="shared" si="239"/>
        <v>23.49</v>
      </c>
      <c r="H931">
        <f t="shared" si="239"/>
        <v>27.9</v>
      </c>
      <c r="I931">
        <f t="shared" si="239"/>
        <v>34.92</v>
      </c>
      <c r="J931">
        <f t="shared" si="239"/>
        <v>35.369999999999997</v>
      </c>
      <c r="L931">
        <f t="shared" si="240"/>
        <v>5.8999999999999997E-2</v>
      </c>
      <c r="M931">
        <f t="shared" si="240"/>
        <v>0</v>
      </c>
      <c r="O931">
        <f t="shared" si="241"/>
        <v>0</v>
      </c>
      <c r="P931">
        <v>27</v>
      </c>
    </row>
    <row r="932" spans="1:20">
      <c r="A932">
        <v>28</v>
      </c>
      <c r="C932">
        <f t="shared" si="242"/>
        <v>30.96</v>
      </c>
      <c r="D932">
        <f t="shared" si="239"/>
        <v>15.48</v>
      </c>
      <c r="E932">
        <f t="shared" si="239"/>
        <v>40.68</v>
      </c>
      <c r="F932">
        <f t="shared" si="239"/>
        <v>0</v>
      </c>
      <c r="G932">
        <f t="shared" si="239"/>
        <v>23.49</v>
      </c>
      <c r="H932">
        <f t="shared" si="239"/>
        <v>27.9</v>
      </c>
      <c r="I932">
        <f t="shared" si="239"/>
        <v>34.92</v>
      </c>
      <c r="J932">
        <f t="shared" si="239"/>
        <v>35.369999999999997</v>
      </c>
      <c r="L932">
        <f t="shared" si="240"/>
        <v>5.8999999999999997E-2</v>
      </c>
      <c r="M932">
        <f t="shared" si="240"/>
        <v>0</v>
      </c>
      <c r="O932">
        <f t="shared" si="241"/>
        <v>0</v>
      </c>
      <c r="P932">
        <v>28</v>
      </c>
    </row>
    <row r="933" spans="1:20">
      <c r="A933">
        <v>29</v>
      </c>
      <c r="C933">
        <f t="shared" si="242"/>
        <v>30.96</v>
      </c>
      <c r="D933">
        <f t="shared" si="239"/>
        <v>15.48</v>
      </c>
      <c r="E933">
        <f t="shared" si="239"/>
        <v>40.68</v>
      </c>
      <c r="F933">
        <f t="shared" si="239"/>
        <v>0</v>
      </c>
      <c r="G933">
        <f t="shared" si="239"/>
        <v>23.49</v>
      </c>
      <c r="H933">
        <f t="shared" si="239"/>
        <v>27.9</v>
      </c>
      <c r="I933">
        <f t="shared" si="239"/>
        <v>34.92</v>
      </c>
      <c r="J933">
        <f t="shared" si="239"/>
        <v>35.369999999999997</v>
      </c>
      <c r="L933">
        <f t="shared" si="240"/>
        <v>5.8999999999999997E-2</v>
      </c>
      <c r="M933">
        <f t="shared" si="240"/>
        <v>0</v>
      </c>
      <c r="O933">
        <f t="shared" si="241"/>
        <v>0</v>
      </c>
      <c r="P933">
        <v>29</v>
      </c>
    </row>
    <row r="934" spans="1:20">
      <c r="A934">
        <v>30</v>
      </c>
      <c r="C934">
        <f t="shared" si="242"/>
        <v>30.96</v>
      </c>
      <c r="D934">
        <f t="shared" si="239"/>
        <v>15.48</v>
      </c>
      <c r="E934">
        <f t="shared" si="239"/>
        <v>40.68</v>
      </c>
      <c r="F934">
        <f t="shared" si="239"/>
        <v>0</v>
      </c>
      <c r="G934">
        <f t="shared" si="239"/>
        <v>23.49</v>
      </c>
      <c r="H934">
        <f t="shared" si="239"/>
        <v>27.9</v>
      </c>
      <c r="I934">
        <f t="shared" si="239"/>
        <v>34.92</v>
      </c>
      <c r="J934">
        <f t="shared" si="239"/>
        <v>35.369999999999997</v>
      </c>
      <c r="L934">
        <f t="shared" si="240"/>
        <v>5.8999999999999997E-2</v>
      </c>
      <c r="M934">
        <f t="shared" si="240"/>
        <v>0</v>
      </c>
      <c r="O934">
        <f t="shared" si="241"/>
        <v>287.13406031749912</v>
      </c>
      <c r="P934">
        <v>30</v>
      </c>
    </row>
    <row r="935" spans="1:20">
      <c r="L935" s="38"/>
      <c r="O935" s="44"/>
    </row>
    <row r="936" spans="1:20">
      <c r="O936" s="44" t="s">
        <v>44</v>
      </c>
    </row>
    <row r="937" spans="1:20">
      <c r="A937" t="s">
        <v>45</v>
      </c>
      <c r="L937" t="s">
        <v>46</v>
      </c>
      <c r="M937" t="s">
        <v>47</v>
      </c>
      <c r="N937" t="s">
        <v>48</v>
      </c>
      <c r="O937" s="44" t="s">
        <v>49</v>
      </c>
    </row>
    <row r="938" spans="1:20">
      <c r="A938">
        <v>1</v>
      </c>
      <c r="C938">
        <v>120.8</v>
      </c>
      <c r="D938">
        <v>83.9</v>
      </c>
      <c r="E938">
        <v>45.4</v>
      </c>
      <c r="F938">
        <v>112.9</v>
      </c>
      <c r="G938">
        <v>81.400000000000006</v>
      </c>
      <c r="H938">
        <v>47.5</v>
      </c>
      <c r="I938">
        <v>84.2</v>
      </c>
      <c r="J938">
        <v>42.3</v>
      </c>
      <c r="L938">
        <v>0</v>
      </c>
      <c r="M938">
        <v>0</v>
      </c>
      <c r="N938">
        <v>0</v>
      </c>
      <c r="O938">
        <v>0.76600000000000001</v>
      </c>
    </row>
    <row r="939" spans="1:20">
      <c r="A939">
        <v>2</v>
      </c>
      <c r="C939">
        <v>124.6</v>
      </c>
      <c r="D939">
        <v>84.3</v>
      </c>
      <c r="E939">
        <v>45.2</v>
      </c>
      <c r="F939">
        <v>111.5</v>
      </c>
      <c r="G939">
        <v>79.599999999999994</v>
      </c>
      <c r="H939">
        <v>45.9</v>
      </c>
      <c r="I939">
        <v>81.400000000000006</v>
      </c>
      <c r="J939">
        <v>40.799999999999997</v>
      </c>
      <c r="L939">
        <v>0</v>
      </c>
      <c r="M939">
        <v>0</v>
      </c>
      <c r="N939">
        <v>0</v>
      </c>
      <c r="O939">
        <v>0.78500000000000003</v>
      </c>
    </row>
    <row r="940" spans="1:20">
      <c r="A940">
        <v>3</v>
      </c>
      <c r="C940">
        <v>115.4</v>
      </c>
      <c r="D940">
        <v>86.8</v>
      </c>
      <c r="E940">
        <v>48.9</v>
      </c>
      <c r="F940">
        <v>110.6</v>
      </c>
      <c r="G940">
        <v>83.6</v>
      </c>
      <c r="H940">
        <v>50.1</v>
      </c>
      <c r="I940">
        <v>90.4</v>
      </c>
      <c r="J940">
        <v>44.9</v>
      </c>
      <c r="L940">
        <v>74.650000000000006</v>
      </c>
      <c r="M940">
        <v>5.62</v>
      </c>
      <c r="N940">
        <v>0</v>
      </c>
      <c r="O940">
        <v>0.80400000000000005</v>
      </c>
    </row>
    <row r="941" spans="1:20">
      <c r="A941">
        <v>4</v>
      </c>
      <c r="C941">
        <v>111.9</v>
      </c>
      <c r="D941">
        <v>77.099999999999994</v>
      </c>
      <c r="E941">
        <v>48.9</v>
      </c>
      <c r="F941">
        <v>104.5</v>
      </c>
      <c r="G941">
        <v>79.5</v>
      </c>
      <c r="H941">
        <v>47.6</v>
      </c>
      <c r="I941">
        <v>85.8</v>
      </c>
      <c r="J941">
        <v>43.4</v>
      </c>
      <c r="L941">
        <v>83.57</v>
      </c>
      <c r="M941" s="39">
        <v>5.76</v>
      </c>
      <c r="N941">
        <v>7.1747837890624986</v>
      </c>
      <c r="O941">
        <v>0.82499999999999996</v>
      </c>
    </row>
    <row r="942" spans="1:20">
      <c r="A942">
        <v>5</v>
      </c>
      <c r="C942">
        <v>113.5</v>
      </c>
      <c r="D942">
        <v>77.400000000000006</v>
      </c>
      <c r="E942">
        <v>52.1</v>
      </c>
      <c r="F942">
        <v>107</v>
      </c>
      <c r="G942">
        <v>80.5</v>
      </c>
      <c r="H942">
        <v>48.2</v>
      </c>
      <c r="I942">
        <v>83.5</v>
      </c>
      <c r="J942">
        <v>43.4</v>
      </c>
      <c r="L942">
        <v>71.489999999999995</v>
      </c>
      <c r="M942" s="39">
        <v>5.9</v>
      </c>
      <c r="N942">
        <v>7.3541533837890602</v>
      </c>
      <c r="O942">
        <v>0.84499999999999997</v>
      </c>
    </row>
    <row r="943" spans="1:20">
      <c r="A943">
        <v>6</v>
      </c>
      <c r="C943">
        <v>110.2</v>
      </c>
      <c r="D943">
        <v>77.3</v>
      </c>
      <c r="E943">
        <v>52.7</v>
      </c>
      <c r="F943">
        <v>103.2</v>
      </c>
      <c r="G943">
        <v>81.3</v>
      </c>
      <c r="H943">
        <v>48.5</v>
      </c>
      <c r="I943">
        <v>84.2</v>
      </c>
      <c r="J943">
        <v>43</v>
      </c>
      <c r="L943">
        <v>85.42</v>
      </c>
      <c r="M943" s="39">
        <v>6.05</v>
      </c>
      <c r="N943">
        <v>7.5380072183837861</v>
      </c>
      <c r="O943">
        <v>0.86599999999999999</v>
      </c>
    </row>
    <row r="944" spans="1:20">
      <c r="A944">
        <v>7</v>
      </c>
      <c r="C944">
        <v>112.4</v>
      </c>
      <c r="D944">
        <v>78.900000000000006</v>
      </c>
      <c r="E944">
        <v>53.3</v>
      </c>
      <c r="F944">
        <v>113.1</v>
      </c>
      <c r="G944">
        <v>84.6</v>
      </c>
      <c r="H944">
        <v>51.2</v>
      </c>
      <c r="I944">
        <v>88.5</v>
      </c>
      <c r="J944">
        <v>47.8</v>
      </c>
      <c r="L944">
        <v>81.2</v>
      </c>
      <c r="M944" s="39">
        <v>6.2</v>
      </c>
      <c r="N944">
        <v>7.7264573988433813</v>
      </c>
      <c r="O944">
        <v>0.88800000000000001</v>
      </c>
      <c r="Q944" s="45"/>
      <c r="R944" s="49"/>
      <c r="S944" s="49"/>
      <c r="T944" s="49"/>
    </row>
    <row r="945" spans="1:20">
      <c r="A945">
        <v>8</v>
      </c>
      <c r="C945">
        <v>125.2</v>
      </c>
      <c r="D945">
        <v>86.4</v>
      </c>
      <c r="E945">
        <v>59.9</v>
      </c>
      <c r="F945">
        <v>116.9</v>
      </c>
      <c r="G945">
        <v>91.3</v>
      </c>
      <c r="H945">
        <v>54</v>
      </c>
      <c r="I945">
        <v>92.5</v>
      </c>
      <c r="J945">
        <v>51.9</v>
      </c>
      <c r="L945">
        <v>61.6</v>
      </c>
      <c r="M945" s="39">
        <v>6.36</v>
      </c>
      <c r="N945">
        <v>7.9196188338144653</v>
      </c>
      <c r="O945">
        <v>0.91</v>
      </c>
      <c r="Q945" s="45"/>
      <c r="R945" s="49"/>
      <c r="S945" s="49"/>
      <c r="T945" s="49"/>
    </row>
    <row r="946" spans="1:20">
      <c r="A946">
        <v>9</v>
      </c>
      <c r="C946">
        <v>125.7</v>
      </c>
      <c r="D946">
        <v>92.4</v>
      </c>
      <c r="E946">
        <v>62.8</v>
      </c>
      <c r="F946">
        <v>127.9</v>
      </c>
      <c r="G946">
        <v>96.8</v>
      </c>
      <c r="H946">
        <v>56.7</v>
      </c>
      <c r="I946">
        <v>98.9</v>
      </c>
      <c r="J946">
        <v>54.4</v>
      </c>
      <c r="L946">
        <v>46.63</v>
      </c>
      <c r="M946" s="39">
        <v>6.52</v>
      </c>
      <c r="N946">
        <v>8.1176093046598261</v>
      </c>
      <c r="O946">
        <v>0.93300000000000005</v>
      </c>
      <c r="Q946" s="45"/>
      <c r="R946" s="49"/>
      <c r="S946" s="49"/>
      <c r="T946" s="49"/>
    </row>
    <row r="947" spans="1:20">
      <c r="A947">
        <v>10</v>
      </c>
      <c r="C947">
        <v>127.4</v>
      </c>
      <c r="D947">
        <v>94.7</v>
      </c>
      <c r="E947">
        <v>69.599999999999994</v>
      </c>
      <c r="F947">
        <v>151.6</v>
      </c>
      <c r="G947">
        <v>106.7</v>
      </c>
      <c r="H947">
        <v>62.5</v>
      </c>
      <c r="I947">
        <v>102.8</v>
      </c>
      <c r="J947">
        <v>59.9</v>
      </c>
      <c r="L947">
        <v>23.16</v>
      </c>
      <c r="M947" s="39">
        <v>6.68</v>
      </c>
      <c r="N947">
        <v>8.320549537276321</v>
      </c>
      <c r="O947">
        <v>0.95599999999999996</v>
      </c>
      <c r="Q947" s="45"/>
      <c r="R947" s="49"/>
      <c r="S947" s="49"/>
      <c r="T947" s="49"/>
    </row>
    <row r="948" spans="1:20">
      <c r="A948">
        <v>11</v>
      </c>
      <c r="C948">
        <v>131.69999999999999</v>
      </c>
      <c r="D948">
        <v>97.3</v>
      </c>
      <c r="E948">
        <v>70.900000000000006</v>
      </c>
      <c r="F948">
        <v>152.5</v>
      </c>
      <c r="G948">
        <v>108.1</v>
      </c>
      <c r="H948">
        <v>63.9</v>
      </c>
      <c r="I948">
        <v>104.5</v>
      </c>
      <c r="J948">
        <v>61.4</v>
      </c>
      <c r="L948">
        <v>26.88</v>
      </c>
      <c r="M948" s="39">
        <v>6.85</v>
      </c>
      <c r="N948">
        <v>8.5285632757082297</v>
      </c>
      <c r="O948">
        <v>0.98</v>
      </c>
      <c r="Q948" s="45"/>
      <c r="R948" s="49"/>
      <c r="S948" s="49"/>
      <c r="T948" s="49"/>
    </row>
    <row r="949" spans="1:20">
      <c r="A949">
        <v>12</v>
      </c>
      <c r="C949">
        <v>136</v>
      </c>
      <c r="D949">
        <v>100</v>
      </c>
      <c r="E949">
        <v>72.099999999999994</v>
      </c>
      <c r="F949">
        <v>153.5</v>
      </c>
      <c r="G949">
        <v>109.5</v>
      </c>
      <c r="H949">
        <v>65.3</v>
      </c>
      <c r="I949">
        <v>106.2</v>
      </c>
      <c r="J949">
        <v>62.8</v>
      </c>
      <c r="L949">
        <v>29.94</v>
      </c>
      <c r="M949" s="39">
        <v>7.02</v>
      </c>
      <c r="N949">
        <v>8.7417773576009346</v>
      </c>
      <c r="O949">
        <v>1.0049999999999999</v>
      </c>
      <c r="Q949" s="45"/>
      <c r="R949" s="49"/>
      <c r="S949" s="49"/>
      <c r="T949" s="49"/>
    </row>
    <row r="950" spans="1:20">
      <c r="A950">
        <v>13</v>
      </c>
      <c r="C950">
        <v>140.30000000000001</v>
      </c>
      <c r="D950">
        <v>102.7</v>
      </c>
      <c r="E950">
        <v>73.400000000000006</v>
      </c>
      <c r="F950">
        <v>154.4</v>
      </c>
      <c r="G950">
        <v>110.9</v>
      </c>
      <c r="H950">
        <v>66.8</v>
      </c>
      <c r="I950">
        <v>108</v>
      </c>
      <c r="J950">
        <v>64.3</v>
      </c>
      <c r="L950">
        <v>31.66</v>
      </c>
      <c r="M950" s="39">
        <v>7.19</v>
      </c>
      <c r="N950">
        <v>8.9603217915409576</v>
      </c>
      <c r="Q950" s="45"/>
      <c r="R950" s="49"/>
      <c r="S950" s="49"/>
      <c r="T950" s="49"/>
    </row>
    <row r="951" spans="1:20">
      <c r="A951">
        <v>14</v>
      </c>
      <c r="C951">
        <v>144.6</v>
      </c>
      <c r="D951">
        <v>105.4</v>
      </c>
      <c r="E951">
        <v>74.599999999999994</v>
      </c>
      <c r="F951">
        <v>155.30000000000001</v>
      </c>
      <c r="G951">
        <v>112.3</v>
      </c>
      <c r="H951">
        <v>68.2</v>
      </c>
      <c r="I951">
        <v>109.7</v>
      </c>
      <c r="J951">
        <v>65.7</v>
      </c>
      <c r="L951">
        <v>32.409999999999997</v>
      </c>
      <c r="M951" s="39">
        <v>7.37</v>
      </c>
      <c r="N951">
        <v>9.1843298363294803</v>
      </c>
      <c r="Q951" s="45"/>
      <c r="R951" s="49"/>
      <c r="S951" s="49"/>
      <c r="T951" s="49"/>
    </row>
    <row r="952" spans="1:20">
      <c r="A952">
        <v>15</v>
      </c>
      <c r="C952">
        <v>148.9</v>
      </c>
      <c r="D952">
        <v>108.1</v>
      </c>
      <c r="E952">
        <v>75.900000000000006</v>
      </c>
      <c r="F952">
        <v>156.30000000000001</v>
      </c>
      <c r="G952">
        <v>113.6</v>
      </c>
      <c r="H952">
        <v>69.599999999999994</v>
      </c>
      <c r="I952">
        <v>111.4</v>
      </c>
      <c r="J952">
        <v>67.2</v>
      </c>
      <c r="L952">
        <v>31.85</v>
      </c>
      <c r="M952" s="39">
        <v>7.56</v>
      </c>
      <c r="N952">
        <v>9.4139380822377188</v>
      </c>
      <c r="Q952" s="45"/>
      <c r="R952" s="49"/>
      <c r="S952" s="49"/>
      <c r="T952" s="49"/>
    </row>
    <row r="953" spans="1:20">
      <c r="A953">
        <v>16</v>
      </c>
      <c r="C953">
        <v>152.4</v>
      </c>
      <c r="D953">
        <v>110.4</v>
      </c>
      <c r="E953">
        <v>78</v>
      </c>
      <c r="F953">
        <v>157.1</v>
      </c>
      <c r="G953">
        <v>116.5</v>
      </c>
      <c r="H953">
        <v>71.5</v>
      </c>
      <c r="I953">
        <v>114.7</v>
      </c>
      <c r="J953">
        <v>69.099999999999994</v>
      </c>
      <c r="L953">
        <v>38.270000000000003</v>
      </c>
      <c r="M953" s="39">
        <v>7.74</v>
      </c>
      <c r="N953">
        <v>9.64928653429366</v>
      </c>
      <c r="Q953" s="45"/>
      <c r="R953" s="49"/>
      <c r="S953" s="49"/>
      <c r="T953" s="49"/>
    </row>
    <row r="954" spans="1:20">
      <c r="C954">
        <v>155.80000000000001</v>
      </c>
      <c r="D954">
        <v>112.7</v>
      </c>
      <c r="E954">
        <v>80</v>
      </c>
      <c r="F954">
        <v>157.9</v>
      </c>
      <c r="G954">
        <v>119.4</v>
      </c>
      <c r="H954">
        <v>73.400000000000006</v>
      </c>
      <c r="I954">
        <v>117.9</v>
      </c>
      <c r="J954">
        <v>71</v>
      </c>
      <c r="L954">
        <v>41.97</v>
      </c>
      <c r="M954" s="39">
        <v>7.94</v>
      </c>
      <c r="N954">
        <v>9.8905186976510002</v>
      </c>
      <c r="Q954" s="45"/>
      <c r="R954" s="49"/>
      <c r="S954" s="49"/>
      <c r="T954" s="49"/>
    </row>
    <row r="955" spans="1:20">
      <c r="A955">
        <v>18</v>
      </c>
      <c r="C955">
        <v>159.30000000000001</v>
      </c>
      <c r="D955">
        <v>115</v>
      </c>
      <c r="E955">
        <v>82.1</v>
      </c>
      <c r="F955">
        <v>158.69999999999999</v>
      </c>
      <c r="G955">
        <v>122.4</v>
      </c>
      <c r="H955">
        <v>75.3</v>
      </c>
      <c r="I955">
        <v>121.1</v>
      </c>
      <c r="J955">
        <v>72.900000000000006</v>
      </c>
      <c r="L955">
        <v>44.22</v>
      </c>
      <c r="M955" s="39">
        <v>8.14</v>
      </c>
      <c r="N955">
        <v>10.137781665092277</v>
      </c>
      <c r="Q955" s="45"/>
      <c r="R955" s="49"/>
      <c r="S955" s="49"/>
      <c r="T955" s="49"/>
    </row>
    <row r="956" spans="1:20">
      <c r="A956">
        <v>19</v>
      </c>
      <c r="C956">
        <v>162.69999999999999</v>
      </c>
      <c r="D956">
        <v>117.3</v>
      </c>
      <c r="E956">
        <v>84.2</v>
      </c>
      <c r="F956">
        <v>159.5</v>
      </c>
      <c r="G956">
        <v>125.3</v>
      </c>
      <c r="H956">
        <v>77.2</v>
      </c>
      <c r="I956">
        <v>124.3</v>
      </c>
      <c r="J956">
        <v>74.8</v>
      </c>
      <c r="L956">
        <v>44.56</v>
      </c>
      <c r="M956" s="39">
        <v>8.34</v>
      </c>
      <c r="N956">
        <v>10.391226206719583</v>
      </c>
      <c r="Q956" s="45"/>
      <c r="R956" s="49"/>
      <c r="S956" s="49"/>
      <c r="T956" s="49"/>
    </row>
    <row r="957" spans="1:20">
      <c r="A957">
        <f>+A956+1</f>
        <v>20</v>
      </c>
      <c r="C957">
        <v>166.1</v>
      </c>
      <c r="D957">
        <v>119.7</v>
      </c>
      <c r="E957">
        <v>86.3</v>
      </c>
      <c r="F957">
        <v>160.30000000000001</v>
      </c>
      <c r="G957">
        <v>128.19999999999999</v>
      </c>
      <c r="H957">
        <v>79.099999999999994</v>
      </c>
      <c r="I957">
        <v>127.5</v>
      </c>
      <c r="J957">
        <v>76.7</v>
      </c>
      <c r="L957">
        <v>42.02</v>
      </c>
      <c r="M957" s="39">
        <v>8.5500000000000007</v>
      </c>
      <c r="N957">
        <v>10.651006861887572</v>
      </c>
      <c r="Q957" s="45"/>
      <c r="R957" s="49"/>
      <c r="S957" s="49"/>
      <c r="T957" s="49"/>
    </row>
    <row r="958" spans="1:20">
      <c r="A958">
        <f t="shared" ref="A958:A967" si="243">+A957+1</f>
        <v>21</v>
      </c>
      <c r="C958">
        <v>166.1</v>
      </c>
      <c r="D958">
        <v>119.7</v>
      </c>
      <c r="E958">
        <v>86.3</v>
      </c>
      <c r="F958">
        <v>160.30000000000001</v>
      </c>
      <c r="G958">
        <v>128.19999999999999</v>
      </c>
      <c r="H958">
        <v>79.099999999999994</v>
      </c>
      <c r="I958">
        <v>127.5</v>
      </c>
      <c r="J958">
        <v>76.7</v>
      </c>
      <c r="L958">
        <v>42.02</v>
      </c>
      <c r="M958" s="39">
        <v>8.5500000000000007</v>
      </c>
      <c r="N958">
        <v>10.651006861887572</v>
      </c>
      <c r="Q958" s="45"/>
      <c r="R958" s="49"/>
      <c r="S958" s="49"/>
      <c r="T958" s="49"/>
    </row>
    <row r="959" spans="1:20">
      <c r="A959">
        <f t="shared" si="243"/>
        <v>22</v>
      </c>
      <c r="C959">
        <v>166.1</v>
      </c>
      <c r="D959">
        <v>119.7</v>
      </c>
      <c r="E959">
        <v>86.3</v>
      </c>
      <c r="F959">
        <v>160.30000000000001</v>
      </c>
      <c r="G959">
        <v>128.19999999999999</v>
      </c>
      <c r="H959">
        <v>79.099999999999994</v>
      </c>
      <c r="I959">
        <v>127.5</v>
      </c>
      <c r="J959">
        <v>76.7</v>
      </c>
      <c r="L959">
        <v>42.02</v>
      </c>
      <c r="M959" s="39">
        <v>8.5500000000000007</v>
      </c>
      <c r="N959">
        <v>10.651006861887572</v>
      </c>
      <c r="Q959" s="45"/>
      <c r="R959" s="49"/>
      <c r="S959" s="49"/>
      <c r="T959" s="49"/>
    </row>
    <row r="960" spans="1:20">
      <c r="A960">
        <f t="shared" si="243"/>
        <v>23</v>
      </c>
      <c r="C960">
        <v>166.1</v>
      </c>
      <c r="D960">
        <v>119.7</v>
      </c>
      <c r="E960">
        <v>86.3</v>
      </c>
      <c r="F960">
        <v>160.30000000000001</v>
      </c>
      <c r="G960">
        <v>128.19999999999999</v>
      </c>
      <c r="H960">
        <v>79.099999999999994</v>
      </c>
      <c r="I960">
        <v>127.5</v>
      </c>
      <c r="J960">
        <v>76.7</v>
      </c>
      <c r="L960">
        <v>42.02</v>
      </c>
      <c r="M960" s="39">
        <v>8.5500000000000007</v>
      </c>
      <c r="N960">
        <v>10.651006861887572</v>
      </c>
      <c r="Q960" s="45"/>
      <c r="R960" s="49"/>
      <c r="S960" s="49"/>
      <c r="T960" s="49"/>
    </row>
    <row r="961" spans="1:20">
      <c r="A961">
        <f t="shared" si="243"/>
        <v>24</v>
      </c>
      <c r="C961">
        <v>166.1</v>
      </c>
      <c r="D961">
        <v>119.7</v>
      </c>
      <c r="E961">
        <v>86.3</v>
      </c>
      <c r="F961">
        <v>160.30000000000001</v>
      </c>
      <c r="G961">
        <v>128.19999999999999</v>
      </c>
      <c r="H961">
        <v>79.099999999999994</v>
      </c>
      <c r="I961">
        <v>127.5</v>
      </c>
      <c r="J961">
        <v>76.7</v>
      </c>
      <c r="L961">
        <v>42.02</v>
      </c>
      <c r="M961" s="39">
        <v>8.5500000000000007</v>
      </c>
      <c r="N961">
        <v>10.651006861887572</v>
      </c>
      <c r="Q961" s="45"/>
      <c r="R961" s="49"/>
      <c r="S961" s="49"/>
      <c r="T961" s="49"/>
    </row>
    <row r="962" spans="1:20">
      <c r="A962">
        <f t="shared" si="243"/>
        <v>25</v>
      </c>
      <c r="C962">
        <v>166.1</v>
      </c>
      <c r="D962">
        <v>119.7</v>
      </c>
      <c r="E962">
        <v>86.3</v>
      </c>
      <c r="F962">
        <v>160.30000000000001</v>
      </c>
      <c r="G962">
        <v>128.19999999999999</v>
      </c>
      <c r="H962">
        <v>79.099999999999994</v>
      </c>
      <c r="I962">
        <v>127.5</v>
      </c>
      <c r="J962">
        <v>76.7</v>
      </c>
      <c r="L962">
        <v>42.02</v>
      </c>
      <c r="M962" s="39">
        <v>8.5500000000000007</v>
      </c>
      <c r="N962">
        <v>10.651006861887572</v>
      </c>
      <c r="Q962" s="45"/>
      <c r="R962" s="49"/>
      <c r="S962" s="49"/>
      <c r="T962" s="49"/>
    </row>
    <row r="963" spans="1:20">
      <c r="A963">
        <f t="shared" si="243"/>
        <v>26</v>
      </c>
      <c r="C963">
        <v>166.1</v>
      </c>
      <c r="D963">
        <v>119.7</v>
      </c>
      <c r="E963">
        <v>86.3</v>
      </c>
      <c r="F963">
        <v>160.30000000000001</v>
      </c>
      <c r="G963">
        <v>128.19999999999999</v>
      </c>
      <c r="H963">
        <v>79.099999999999994</v>
      </c>
      <c r="I963">
        <v>127.5</v>
      </c>
      <c r="J963">
        <v>76.7</v>
      </c>
      <c r="L963">
        <v>42.02</v>
      </c>
      <c r="M963" s="39">
        <v>8.5500000000000007</v>
      </c>
      <c r="N963">
        <v>10.651006861887572</v>
      </c>
      <c r="Q963" s="45"/>
      <c r="R963" s="49"/>
      <c r="S963" s="49"/>
      <c r="T963" s="49"/>
    </row>
    <row r="964" spans="1:20">
      <c r="A964">
        <f t="shared" si="243"/>
        <v>27</v>
      </c>
      <c r="C964">
        <v>166.1</v>
      </c>
      <c r="D964">
        <v>119.7</v>
      </c>
      <c r="E964">
        <v>86.3</v>
      </c>
      <c r="F964">
        <v>160.30000000000001</v>
      </c>
      <c r="G964">
        <v>128.19999999999999</v>
      </c>
      <c r="H964">
        <v>79.099999999999994</v>
      </c>
      <c r="I964">
        <v>127.5</v>
      </c>
      <c r="J964">
        <v>76.7</v>
      </c>
      <c r="L964">
        <v>42.02</v>
      </c>
      <c r="M964" s="39">
        <v>8.5500000000000007</v>
      </c>
      <c r="N964">
        <v>10.651006861887572</v>
      </c>
      <c r="Q964" s="45"/>
      <c r="R964" s="45"/>
      <c r="S964" s="45"/>
      <c r="T964" s="45"/>
    </row>
    <row r="965" spans="1:20">
      <c r="A965">
        <f t="shared" si="243"/>
        <v>28</v>
      </c>
      <c r="C965">
        <v>166.1</v>
      </c>
      <c r="D965">
        <v>119.7</v>
      </c>
      <c r="E965">
        <v>86.3</v>
      </c>
      <c r="F965">
        <v>160.30000000000001</v>
      </c>
      <c r="G965">
        <v>128.19999999999999</v>
      </c>
      <c r="H965">
        <v>79.099999999999994</v>
      </c>
      <c r="I965">
        <v>127.5</v>
      </c>
      <c r="J965">
        <v>76.7</v>
      </c>
      <c r="L965">
        <v>42.02</v>
      </c>
      <c r="M965" s="39">
        <v>8.5500000000000007</v>
      </c>
      <c r="N965">
        <v>10.651006861887572</v>
      </c>
    </row>
    <row r="966" spans="1:20">
      <c r="A966">
        <f t="shared" si="243"/>
        <v>29</v>
      </c>
      <c r="C966">
        <v>166.1</v>
      </c>
      <c r="D966">
        <v>119.7</v>
      </c>
      <c r="E966">
        <v>86.3</v>
      </c>
      <c r="F966">
        <v>160.30000000000001</v>
      </c>
      <c r="G966">
        <v>128.19999999999999</v>
      </c>
      <c r="H966">
        <v>79.099999999999994</v>
      </c>
      <c r="I966">
        <v>127.5</v>
      </c>
      <c r="J966">
        <v>76.7</v>
      </c>
      <c r="L966">
        <v>42.02</v>
      </c>
      <c r="M966" s="39">
        <v>8.5500000000000007</v>
      </c>
      <c r="N966">
        <v>10.651006861887572</v>
      </c>
    </row>
    <row r="967" spans="1:20">
      <c r="A967">
        <f t="shared" si="243"/>
        <v>30</v>
      </c>
      <c r="C967">
        <v>166.1</v>
      </c>
      <c r="D967">
        <v>119.7</v>
      </c>
      <c r="E967">
        <v>86.3</v>
      </c>
      <c r="F967">
        <v>160.30000000000001</v>
      </c>
      <c r="G967">
        <v>128.19999999999999</v>
      </c>
      <c r="H967">
        <v>79.099999999999994</v>
      </c>
      <c r="I967">
        <v>127.5</v>
      </c>
      <c r="J967">
        <v>76.7</v>
      </c>
      <c r="L967">
        <v>42.02</v>
      </c>
      <c r="M967" s="39">
        <v>8.5500000000000007</v>
      </c>
      <c r="N967">
        <v>10.651006861887572</v>
      </c>
    </row>
    <row r="970" spans="1:20">
      <c r="A970" t="s">
        <v>50</v>
      </c>
    </row>
    <row r="971" spans="1:20">
      <c r="A971">
        <v>1</v>
      </c>
      <c r="C971">
        <f t="shared" ref="C971:J986" si="244">+C905*C938/1000</f>
        <v>3.7399679999999997</v>
      </c>
      <c r="D971">
        <f t="shared" si="244"/>
        <v>1.2987720000000003</v>
      </c>
      <c r="E971">
        <f t="shared" si="244"/>
        <v>1.8468719999999998</v>
      </c>
      <c r="F971">
        <f t="shared" si="244"/>
        <v>0</v>
      </c>
      <c r="G971">
        <f t="shared" si="244"/>
        <v>1.912086</v>
      </c>
      <c r="H971">
        <f t="shared" si="244"/>
        <v>1.32525</v>
      </c>
      <c r="I971">
        <f t="shared" si="244"/>
        <v>2.940264</v>
      </c>
      <c r="J971">
        <f t="shared" si="244"/>
        <v>1.4961509999999998</v>
      </c>
      <c r="L971">
        <f t="shared" ref="L971:L982" si="245">+L938*L905</f>
        <v>0</v>
      </c>
      <c r="M971">
        <f t="shared" ref="M971:M982" si="246">+M938*L905</f>
        <v>0</v>
      </c>
      <c r="N971">
        <f t="shared" ref="N971:N982" si="247">+N938*L905</f>
        <v>0</v>
      </c>
      <c r="O971" s="39">
        <f t="shared" ref="O971:O982" si="248">+O938*M905/1000</f>
        <v>0</v>
      </c>
    </row>
    <row r="972" spans="1:20">
      <c r="A972">
        <v>2</v>
      </c>
      <c r="C972">
        <f t="shared" si="244"/>
        <v>3.8576160000000002</v>
      </c>
      <c r="D972">
        <f t="shared" si="244"/>
        <v>1.304964</v>
      </c>
      <c r="E972">
        <f t="shared" si="244"/>
        <v>1.8387360000000001</v>
      </c>
      <c r="F972">
        <f t="shared" si="244"/>
        <v>0</v>
      </c>
      <c r="G972">
        <f t="shared" si="244"/>
        <v>1.8698039999999996</v>
      </c>
      <c r="H972">
        <f t="shared" si="244"/>
        <v>1.2806099999999998</v>
      </c>
      <c r="I972">
        <f t="shared" si="244"/>
        <v>2.8424880000000003</v>
      </c>
      <c r="J972">
        <f t="shared" si="244"/>
        <v>1.4430959999999997</v>
      </c>
      <c r="L972">
        <f t="shared" si="245"/>
        <v>0</v>
      </c>
      <c r="M972" s="40">
        <f t="shared" si="246"/>
        <v>0</v>
      </c>
      <c r="N972" s="40">
        <f t="shared" si="247"/>
        <v>0</v>
      </c>
      <c r="O972" s="39">
        <f t="shared" si="248"/>
        <v>0</v>
      </c>
    </row>
    <row r="973" spans="1:20">
      <c r="A973">
        <v>3</v>
      </c>
      <c r="C973">
        <f t="shared" si="244"/>
        <v>3.572784</v>
      </c>
      <c r="D973">
        <f t="shared" si="244"/>
        <v>1.343664</v>
      </c>
      <c r="E973">
        <f t="shared" si="244"/>
        <v>1.989252</v>
      </c>
      <c r="F973">
        <f t="shared" si="244"/>
        <v>0</v>
      </c>
      <c r="G973">
        <f t="shared" si="244"/>
        <v>1.9637639999999996</v>
      </c>
      <c r="H973">
        <f t="shared" si="244"/>
        <v>1.3977899999999999</v>
      </c>
      <c r="I973">
        <f t="shared" si="244"/>
        <v>3.1567680000000005</v>
      </c>
      <c r="J973">
        <f t="shared" si="244"/>
        <v>1.5881129999999999</v>
      </c>
      <c r="L973">
        <f t="shared" si="245"/>
        <v>4.40435</v>
      </c>
      <c r="M973" s="40">
        <f t="shared" si="246"/>
        <v>0.33157999999999999</v>
      </c>
      <c r="N973" s="40">
        <f t="shared" si="247"/>
        <v>0</v>
      </c>
      <c r="O973" s="39">
        <f t="shared" si="248"/>
        <v>0</v>
      </c>
    </row>
    <row r="974" spans="1:20">
      <c r="A974">
        <v>4</v>
      </c>
      <c r="C974">
        <f t="shared" si="244"/>
        <v>3.4644240000000006</v>
      </c>
      <c r="D974">
        <f t="shared" si="244"/>
        <v>1.193508</v>
      </c>
      <c r="E974">
        <f t="shared" si="244"/>
        <v>1.989252</v>
      </c>
      <c r="F974">
        <f t="shared" si="244"/>
        <v>0</v>
      </c>
      <c r="G974">
        <f t="shared" si="244"/>
        <v>1.8674549999999999</v>
      </c>
      <c r="H974">
        <f t="shared" si="244"/>
        <v>1.3280399999999999</v>
      </c>
      <c r="I974">
        <f t="shared" si="244"/>
        <v>2.9961359999999999</v>
      </c>
      <c r="J974">
        <f t="shared" si="244"/>
        <v>1.5350579999999998</v>
      </c>
      <c r="L974">
        <f t="shared" si="245"/>
        <v>4.930629999999999</v>
      </c>
      <c r="M974" s="40">
        <f t="shared" si="246"/>
        <v>0.33983999999999998</v>
      </c>
      <c r="N974" s="40">
        <f t="shared" si="247"/>
        <v>0.42331224355468738</v>
      </c>
      <c r="O974" s="39">
        <f t="shared" si="248"/>
        <v>0</v>
      </c>
    </row>
    <row r="975" spans="1:20">
      <c r="A975">
        <v>5</v>
      </c>
      <c r="C975">
        <f t="shared" si="244"/>
        <v>3.51396</v>
      </c>
      <c r="D975">
        <f t="shared" si="244"/>
        <v>1.1981520000000001</v>
      </c>
      <c r="E975">
        <f t="shared" si="244"/>
        <v>2.1194280000000001</v>
      </c>
      <c r="F975">
        <f t="shared" si="244"/>
        <v>0</v>
      </c>
      <c r="G975">
        <f t="shared" si="244"/>
        <v>1.8909449999999999</v>
      </c>
      <c r="H975">
        <f t="shared" si="244"/>
        <v>1.3447799999999999</v>
      </c>
      <c r="I975">
        <f t="shared" si="244"/>
        <v>2.9158200000000001</v>
      </c>
      <c r="J975">
        <f t="shared" si="244"/>
        <v>1.5350579999999998</v>
      </c>
      <c r="L975">
        <f t="shared" si="245"/>
        <v>4.2179099999999998</v>
      </c>
      <c r="M975" s="40">
        <f t="shared" si="246"/>
        <v>0.34810000000000002</v>
      </c>
      <c r="N975" s="40">
        <f t="shared" si="247"/>
        <v>0.43389504964355452</v>
      </c>
      <c r="O975" s="39">
        <f t="shared" si="248"/>
        <v>0</v>
      </c>
    </row>
    <row r="976" spans="1:20">
      <c r="A976">
        <v>6</v>
      </c>
      <c r="C976">
        <f t="shared" si="244"/>
        <v>3.4117920000000002</v>
      </c>
      <c r="D976">
        <f t="shared" si="244"/>
        <v>1.196604</v>
      </c>
      <c r="E976">
        <f t="shared" si="244"/>
        <v>2.1438360000000003</v>
      </c>
      <c r="F976">
        <f t="shared" si="244"/>
        <v>0</v>
      </c>
      <c r="G976">
        <f t="shared" si="244"/>
        <v>1.9097369999999998</v>
      </c>
      <c r="H976">
        <f t="shared" si="244"/>
        <v>1.3531499999999999</v>
      </c>
      <c r="I976">
        <f t="shared" si="244"/>
        <v>2.940264</v>
      </c>
      <c r="J976">
        <f t="shared" si="244"/>
        <v>1.5209099999999998</v>
      </c>
      <c r="L976">
        <f t="shared" si="245"/>
        <v>5.0397799999999995</v>
      </c>
      <c r="M976" s="40">
        <f t="shared" si="246"/>
        <v>0.35694999999999999</v>
      </c>
      <c r="N976" s="40">
        <f t="shared" si="247"/>
        <v>0.44474242588464336</v>
      </c>
      <c r="O976" s="39">
        <f t="shared" si="248"/>
        <v>0</v>
      </c>
    </row>
    <row r="977" spans="1:15">
      <c r="A977">
        <v>7</v>
      </c>
      <c r="C977">
        <f t="shared" si="244"/>
        <v>3.4799040000000003</v>
      </c>
      <c r="D977">
        <f t="shared" si="244"/>
        <v>1.2213720000000001</v>
      </c>
      <c r="E977">
        <f t="shared" si="244"/>
        <v>2.1682439999999996</v>
      </c>
      <c r="F977">
        <f t="shared" si="244"/>
        <v>0</v>
      </c>
      <c r="G977">
        <f t="shared" si="244"/>
        <v>1.9872539999999996</v>
      </c>
      <c r="H977">
        <f t="shared" si="244"/>
        <v>1.42848</v>
      </c>
      <c r="I977">
        <f t="shared" si="244"/>
        <v>3.0904199999999999</v>
      </c>
      <c r="J977">
        <f t="shared" si="244"/>
        <v>1.6906859999999997</v>
      </c>
      <c r="L977">
        <f t="shared" si="245"/>
        <v>4.7907999999999999</v>
      </c>
      <c r="M977" s="40">
        <f t="shared" si="246"/>
        <v>0.36580000000000001</v>
      </c>
      <c r="N977" s="40">
        <f t="shared" si="247"/>
        <v>0.45586098653175949</v>
      </c>
      <c r="O977" s="39">
        <f t="shared" si="248"/>
        <v>0</v>
      </c>
    </row>
    <row r="978" spans="1:15">
      <c r="A978">
        <v>8</v>
      </c>
      <c r="C978">
        <f t="shared" si="244"/>
        <v>3.8761920000000001</v>
      </c>
      <c r="D978">
        <f t="shared" si="244"/>
        <v>1.3374720000000002</v>
      </c>
      <c r="E978">
        <f t="shared" si="244"/>
        <v>2.4367320000000001</v>
      </c>
      <c r="F978">
        <f t="shared" si="244"/>
        <v>0</v>
      </c>
      <c r="G978">
        <f t="shared" si="244"/>
        <v>2.1446369999999999</v>
      </c>
      <c r="H978">
        <f t="shared" si="244"/>
        <v>1.5065999999999999</v>
      </c>
      <c r="I978">
        <f t="shared" si="244"/>
        <v>3.2301000000000002</v>
      </c>
      <c r="J978">
        <f t="shared" si="244"/>
        <v>1.8357029999999996</v>
      </c>
      <c r="L978">
        <f t="shared" si="245"/>
        <v>3.6343999999999999</v>
      </c>
      <c r="M978" s="40">
        <f t="shared" si="246"/>
        <v>0.37524000000000002</v>
      </c>
      <c r="N978" s="40">
        <f t="shared" si="247"/>
        <v>0.46725751119505343</v>
      </c>
      <c r="O978" s="39">
        <f t="shared" si="248"/>
        <v>0</v>
      </c>
    </row>
    <row r="979" spans="1:15">
      <c r="A979">
        <v>9</v>
      </c>
      <c r="C979">
        <f t="shared" si="244"/>
        <v>3.8916720000000002</v>
      </c>
      <c r="D979">
        <f t="shared" si="244"/>
        <v>1.4303520000000001</v>
      </c>
      <c r="E979">
        <f t="shared" si="244"/>
        <v>2.5547039999999996</v>
      </c>
      <c r="F979">
        <f t="shared" si="244"/>
        <v>0</v>
      </c>
      <c r="G979">
        <f t="shared" si="244"/>
        <v>2.2738320000000001</v>
      </c>
      <c r="H979">
        <f t="shared" si="244"/>
        <v>1.5819300000000001</v>
      </c>
      <c r="I979">
        <f t="shared" si="244"/>
        <v>3.4535880000000003</v>
      </c>
      <c r="J979">
        <f t="shared" si="244"/>
        <v>1.9241279999999996</v>
      </c>
      <c r="L979">
        <f t="shared" si="245"/>
        <v>2.7511700000000001</v>
      </c>
      <c r="M979" s="40">
        <f t="shared" si="246"/>
        <v>0.38467999999999997</v>
      </c>
      <c r="N979" s="40">
        <f t="shared" si="247"/>
        <v>0.47893894897492972</v>
      </c>
      <c r="O979" s="39">
        <f t="shared" si="248"/>
        <v>0</v>
      </c>
    </row>
    <row r="980" spans="1:15">
      <c r="A980">
        <v>10</v>
      </c>
      <c r="C980">
        <f t="shared" si="244"/>
        <v>3.9443040000000003</v>
      </c>
      <c r="D980">
        <f t="shared" si="244"/>
        <v>1.465956</v>
      </c>
      <c r="E980">
        <f t="shared" si="244"/>
        <v>2.8313280000000001</v>
      </c>
      <c r="F980">
        <f t="shared" si="244"/>
        <v>0</v>
      </c>
      <c r="G980">
        <f t="shared" si="244"/>
        <v>2.506383</v>
      </c>
      <c r="H980">
        <f t="shared" si="244"/>
        <v>1.7437499999999999</v>
      </c>
      <c r="I980">
        <f t="shared" si="244"/>
        <v>3.5897760000000001</v>
      </c>
      <c r="J980">
        <f t="shared" si="244"/>
        <v>2.1186630000000002</v>
      </c>
      <c r="L980">
        <f t="shared" si="245"/>
        <v>1.3664399999999999</v>
      </c>
      <c r="M980" s="40">
        <f t="shared" si="246"/>
        <v>0.39411999999999997</v>
      </c>
      <c r="N980" s="40">
        <f t="shared" si="247"/>
        <v>0.49091242269930291</v>
      </c>
      <c r="O980" s="39">
        <f t="shared" si="248"/>
        <v>0</v>
      </c>
    </row>
    <row r="981" spans="1:15">
      <c r="A981">
        <v>11</v>
      </c>
      <c r="C981">
        <f t="shared" si="244"/>
        <v>4.0774319999999999</v>
      </c>
      <c r="D981">
        <f t="shared" si="244"/>
        <v>1.5062039999999999</v>
      </c>
      <c r="E981">
        <f t="shared" si="244"/>
        <v>2.8842119999999998</v>
      </c>
      <c r="F981">
        <f t="shared" si="244"/>
        <v>0</v>
      </c>
      <c r="G981">
        <f t="shared" si="244"/>
        <v>2.539269</v>
      </c>
      <c r="H981">
        <f t="shared" si="244"/>
        <v>1.78281</v>
      </c>
      <c r="I981">
        <f t="shared" si="244"/>
        <v>3.6491400000000005</v>
      </c>
      <c r="J981">
        <f t="shared" si="244"/>
        <v>2.1717179999999998</v>
      </c>
      <c r="L981">
        <f t="shared" si="245"/>
        <v>1.5859199999999998</v>
      </c>
      <c r="M981" s="40">
        <f t="shared" si="246"/>
        <v>0.40414999999999995</v>
      </c>
      <c r="N981" s="40">
        <f t="shared" si="247"/>
        <v>0.50318523326678555</v>
      </c>
      <c r="O981" s="39">
        <f t="shared" si="248"/>
        <v>0</v>
      </c>
    </row>
    <row r="982" spans="1:15">
      <c r="A982">
        <v>12</v>
      </c>
      <c r="C982">
        <f t="shared" si="244"/>
        <v>4.2105600000000001</v>
      </c>
      <c r="D982">
        <f t="shared" si="244"/>
        <v>1.548</v>
      </c>
      <c r="E982">
        <f t="shared" si="244"/>
        <v>2.9330279999999997</v>
      </c>
      <c r="F982">
        <f t="shared" si="244"/>
        <v>0</v>
      </c>
      <c r="G982">
        <f t="shared" si="244"/>
        <v>2.5721549999999995</v>
      </c>
      <c r="H982">
        <f t="shared" si="244"/>
        <v>1.8218699999999999</v>
      </c>
      <c r="I982">
        <f t="shared" si="244"/>
        <v>3.7085040000000005</v>
      </c>
      <c r="J982">
        <f t="shared" si="244"/>
        <v>2.2212359999999998</v>
      </c>
      <c r="L982">
        <f t="shared" si="245"/>
        <v>1.7664599999999999</v>
      </c>
      <c r="M982" s="40">
        <f t="shared" si="246"/>
        <v>0.41417999999999994</v>
      </c>
      <c r="N982" s="40">
        <f t="shared" si="247"/>
        <v>0.51576486409845512</v>
      </c>
      <c r="O982" s="39">
        <f t="shared" si="248"/>
        <v>0</v>
      </c>
    </row>
    <row r="983" spans="1:15">
      <c r="A983">
        <v>13</v>
      </c>
      <c r="C983">
        <f t="shared" si="244"/>
        <v>4.3436880000000002</v>
      </c>
      <c r="D983">
        <f t="shared" si="244"/>
        <v>1.589796</v>
      </c>
      <c r="E983">
        <f t="shared" si="244"/>
        <v>2.9859120000000003</v>
      </c>
      <c r="F983">
        <f t="shared" si="244"/>
        <v>0</v>
      </c>
      <c r="G983">
        <f t="shared" si="244"/>
        <v>2.6050410000000004</v>
      </c>
      <c r="H983">
        <f t="shared" si="244"/>
        <v>1.8637199999999998</v>
      </c>
      <c r="I983">
        <f t="shared" si="244"/>
        <v>3.77136</v>
      </c>
      <c r="J983">
        <f t="shared" si="244"/>
        <v>2.2742909999999998</v>
      </c>
      <c r="L983">
        <f t="shared" ref="L983:L1000" si="249">+L951*L917</f>
        <v>1.9121899999999996</v>
      </c>
      <c r="M983" s="40">
        <f t="shared" ref="M983:M1000" si="250">+M951*L917</f>
        <v>0.43482999999999999</v>
      </c>
      <c r="N983" s="40">
        <f t="shared" ref="N983:N1000" si="251">+N951*L917</f>
        <v>0.54187546034343936</v>
      </c>
      <c r="O983" s="39">
        <f t="shared" ref="O983:O1000" si="252">+O951*M917/1000</f>
        <v>0</v>
      </c>
    </row>
    <row r="984" spans="1:15">
      <c r="A984">
        <v>14</v>
      </c>
      <c r="C984">
        <f t="shared" si="244"/>
        <v>4.4768159999999995</v>
      </c>
      <c r="D984">
        <f t="shared" si="244"/>
        <v>1.6315920000000002</v>
      </c>
      <c r="E984">
        <f t="shared" si="244"/>
        <v>3.0347279999999994</v>
      </c>
      <c r="F984">
        <f t="shared" si="244"/>
        <v>0</v>
      </c>
      <c r="G984">
        <f t="shared" si="244"/>
        <v>2.6379269999999995</v>
      </c>
      <c r="H984">
        <f t="shared" si="244"/>
        <v>1.9027799999999999</v>
      </c>
      <c r="I984">
        <f t="shared" si="244"/>
        <v>3.830724</v>
      </c>
      <c r="J984">
        <f t="shared" si="244"/>
        <v>2.3238089999999998</v>
      </c>
      <c r="L984">
        <f t="shared" si="249"/>
        <v>1.8791499999999999</v>
      </c>
      <c r="M984" s="40">
        <f t="shared" si="250"/>
        <v>0.44603999999999994</v>
      </c>
      <c r="N984" s="40">
        <f t="shared" si="251"/>
        <v>0.55542234685202541</v>
      </c>
      <c r="O984" s="39">
        <f t="shared" si="252"/>
        <v>0</v>
      </c>
    </row>
    <row r="985" spans="1:15">
      <c r="A985">
        <v>15</v>
      </c>
      <c r="C985">
        <f t="shared" si="244"/>
        <v>4.6099440000000005</v>
      </c>
      <c r="D985">
        <f t="shared" si="244"/>
        <v>1.6733879999999999</v>
      </c>
      <c r="E985">
        <f t="shared" si="244"/>
        <v>3.087612</v>
      </c>
      <c r="F985">
        <f t="shared" si="244"/>
        <v>0</v>
      </c>
      <c r="G985">
        <f t="shared" si="244"/>
        <v>2.6684639999999993</v>
      </c>
      <c r="H985">
        <f t="shared" si="244"/>
        <v>1.9418399999999998</v>
      </c>
      <c r="I985">
        <f t="shared" si="244"/>
        <v>3.890088</v>
      </c>
      <c r="J985">
        <f t="shared" si="244"/>
        <v>2.3768639999999999</v>
      </c>
      <c r="L985">
        <f t="shared" si="249"/>
        <v>2.25793</v>
      </c>
      <c r="M985" s="40">
        <f t="shared" si="250"/>
        <v>0.45666000000000001</v>
      </c>
      <c r="N985" s="40">
        <f t="shared" si="251"/>
        <v>0.56930790552332589</v>
      </c>
      <c r="O985" s="39">
        <f t="shared" si="252"/>
        <v>0</v>
      </c>
    </row>
    <row r="986" spans="1:15">
      <c r="A986">
        <v>16</v>
      </c>
      <c r="C986">
        <f t="shared" si="244"/>
        <v>4.7183039999999998</v>
      </c>
      <c r="D986">
        <f t="shared" si="244"/>
        <v>1.7089920000000003</v>
      </c>
      <c r="E986">
        <f t="shared" si="244"/>
        <v>3.1730399999999999</v>
      </c>
      <c r="F986">
        <f t="shared" si="244"/>
        <v>0</v>
      </c>
      <c r="G986">
        <f t="shared" si="244"/>
        <v>2.7365849999999998</v>
      </c>
      <c r="H986">
        <f t="shared" si="244"/>
        <v>1.99485</v>
      </c>
      <c r="I986">
        <f t="shared" si="244"/>
        <v>4.0053239999999999</v>
      </c>
      <c r="J986">
        <f t="shared" si="244"/>
        <v>2.4440669999999995</v>
      </c>
      <c r="L986">
        <f t="shared" si="249"/>
        <v>2.4762299999999997</v>
      </c>
      <c r="M986" s="40">
        <f t="shared" si="250"/>
        <v>0.46845999999999999</v>
      </c>
      <c r="N986" s="40">
        <f t="shared" si="251"/>
        <v>0.58354060316140899</v>
      </c>
      <c r="O986" s="39">
        <f t="shared" si="252"/>
        <v>0</v>
      </c>
    </row>
    <row r="987" spans="1:15">
      <c r="A987">
        <v>17</v>
      </c>
      <c r="C987">
        <f t="shared" ref="C987:J1000" si="253">+C921*C954/1000</f>
        <v>4.8235679999999999</v>
      </c>
      <c r="D987">
        <f t="shared" si="253"/>
        <v>1.744596</v>
      </c>
      <c r="E987">
        <f t="shared" si="253"/>
        <v>3.2544</v>
      </c>
      <c r="F987">
        <f t="shared" si="253"/>
        <v>0</v>
      </c>
      <c r="G987">
        <f t="shared" si="253"/>
        <v>2.8047059999999999</v>
      </c>
      <c r="H987">
        <f t="shared" si="253"/>
        <v>2.04786</v>
      </c>
      <c r="I987">
        <f t="shared" si="253"/>
        <v>4.1170680000000006</v>
      </c>
      <c r="J987">
        <f t="shared" si="253"/>
        <v>2.5112700000000001</v>
      </c>
      <c r="L987">
        <f t="shared" si="249"/>
        <v>2.6089799999999999</v>
      </c>
      <c r="M987" s="40">
        <f t="shared" si="250"/>
        <v>0.48026000000000002</v>
      </c>
      <c r="N987" s="40">
        <f t="shared" si="251"/>
        <v>0.59812911824044435</v>
      </c>
      <c r="O987" s="39">
        <f t="shared" si="252"/>
        <v>0</v>
      </c>
    </row>
    <row r="988" spans="1:15">
      <c r="A988">
        <v>18</v>
      </c>
      <c r="C988">
        <f t="shared" si="253"/>
        <v>4.931928000000001</v>
      </c>
      <c r="D988">
        <f t="shared" si="253"/>
        <v>1.7802</v>
      </c>
      <c r="E988">
        <f t="shared" si="253"/>
        <v>3.3398279999999994</v>
      </c>
      <c r="F988">
        <f t="shared" si="253"/>
        <v>0</v>
      </c>
      <c r="G988">
        <f t="shared" si="253"/>
        <v>2.8751759999999997</v>
      </c>
      <c r="H988">
        <f t="shared" si="253"/>
        <v>2.10087</v>
      </c>
      <c r="I988">
        <f t="shared" si="253"/>
        <v>4.2288119999999996</v>
      </c>
      <c r="J988">
        <f t="shared" si="253"/>
        <v>2.5784729999999998</v>
      </c>
      <c r="L988">
        <f t="shared" si="249"/>
        <v>2.6290399999999998</v>
      </c>
      <c r="M988" s="40">
        <f t="shared" si="250"/>
        <v>0.49205999999999994</v>
      </c>
      <c r="N988" s="40">
        <f t="shared" si="251"/>
        <v>0.61308234619645541</v>
      </c>
      <c r="O988" s="39">
        <f t="shared" si="252"/>
        <v>0</v>
      </c>
    </row>
    <row r="989" spans="1:15">
      <c r="A989">
        <v>19</v>
      </c>
      <c r="C989">
        <f t="shared" si="253"/>
        <v>5.0371920000000001</v>
      </c>
      <c r="D989">
        <f t="shared" si="253"/>
        <v>1.8158040000000002</v>
      </c>
      <c r="E989">
        <f t="shared" si="253"/>
        <v>3.4252560000000005</v>
      </c>
      <c r="F989">
        <f t="shared" si="253"/>
        <v>0</v>
      </c>
      <c r="G989">
        <f t="shared" si="253"/>
        <v>2.9432969999999994</v>
      </c>
      <c r="H989">
        <f t="shared" si="253"/>
        <v>2.15388</v>
      </c>
      <c r="I989">
        <f t="shared" si="253"/>
        <v>4.3405560000000003</v>
      </c>
      <c r="J989">
        <f t="shared" si="253"/>
        <v>2.6456759999999999</v>
      </c>
      <c r="L989">
        <f t="shared" si="249"/>
        <v>2.4791799999999999</v>
      </c>
      <c r="M989" s="40">
        <f t="shared" si="250"/>
        <v>0.50445000000000007</v>
      </c>
      <c r="N989" s="40">
        <f t="shared" si="251"/>
        <v>0.62840940485136665</v>
      </c>
      <c r="O989" s="39">
        <f t="shared" si="252"/>
        <v>0</v>
      </c>
    </row>
    <row r="990" spans="1:15">
      <c r="A990">
        <f>+A989+1</f>
        <v>20</v>
      </c>
      <c r="C990">
        <f t="shared" si="253"/>
        <v>5.1424560000000001</v>
      </c>
      <c r="D990">
        <f t="shared" si="253"/>
        <v>1.852956</v>
      </c>
      <c r="E990">
        <f t="shared" si="253"/>
        <v>3.5106839999999999</v>
      </c>
      <c r="F990">
        <f t="shared" si="253"/>
        <v>0</v>
      </c>
      <c r="G990">
        <f t="shared" si="253"/>
        <v>3.0114179999999995</v>
      </c>
      <c r="H990">
        <f t="shared" si="253"/>
        <v>2.20689</v>
      </c>
      <c r="I990">
        <f t="shared" si="253"/>
        <v>4.4523000000000001</v>
      </c>
      <c r="J990">
        <f t="shared" si="253"/>
        <v>2.712879</v>
      </c>
      <c r="L990">
        <f t="shared" si="249"/>
        <v>2.4791799999999999</v>
      </c>
      <c r="M990" s="40">
        <f t="shared" si="250"/>
        <v>0.50445000000000007</v>
      </c>
      <c r="N990" s="40">
        <f t="shared" si="251"/>
        <v>0.62840940485136665</v>
      </c>
      <c r="O990" s="39">
        <f t="shared" si="252"/>
        <v>0</v>
      </c>
    </row>
    <row r="991" spans="1:15">
      <c r="A991">
        <f t="shared" ref="A991:A1000" si="254">+A990+1</f>
        <v>21</v>
      </c>
      <c r="C991">
        <f t="shared" si="253"/>
        <v>5.1424560000000001</v>
      </c>
      <c r="D991">
        <f t="shared" si="253"/>
        <v>1.852956</v>
      </c>
      <c r="E991">
        <f t="shared" si="253"/>
        <v>3.5106839999999999</v>
      </c>
      <c r="F991">
        <f t="shared" si="253"/>
        <v>0</v>
      </c>
      <c r="G991">
        <f t="shared" si="253"/>
        <v>3.0114179999999995</v>
      </c>
      <c r="H991">
        <f t="shared" si="253"/>
        <v>2.20689</v>
      </c>
      <c r="I991">
        <f t="shared" si="253"/>
        <v>4.4523000000000001</v>
      </c>
      <c r="J991">
        <f t="shared" si="253"/>
        <v>2.712879</v>
      </c>
      <c r="L991">
        <f t="shared" si="249"/>
        <v>2.4791799999999999</v>
      </c>
      <c r="M991" s="40">
        <f t="shared" si="250"/>
        <v>0.50445000000000007</v>
      </c>
      <c r="N991" s="40">
        <f t="shared" si="251"/>
        <v>0.62840940485136665</v>
      </c>
      <c r="O991" s="39">
        <f t="shared" si="252"/>
        <v>0</v>
      </c>
    </row>
    <row r="992" spans="1:15">
      <c r="A992">
        <f t="shared" si="254"/>
        <v>22</v>
      </c>
      <c r="C992">
        <f t="shared" si="253"/>
        <v>5.1424560000000001</v>
      </c>
      <c r="D992">
        <f t="shared" si="253"/>
        <v>1.852956</v>
      </c>
      <c r="E992">
        <f t="shared" si="253"/>
        <v>3.5106839999999999</v>
      </c>
      <c r="F992">
        <f t="shared" si="253"/>
        <v>0</v>
      </c>
      <c r="G992">
        <f t="shared" si="253"/>
        <v>3.0114179999999995</v>
      </c>
      <c r="H992">
        <f t="shared" si="253"/>
        <v>2.20689</v>
      </c>
      <c r="I992">
        <f t="shared" si="253"/>
        <v>4.4523000000000001</v>
      </c>
      <c r="J992">
        <f t="shared" si="253"/>
        <v>2.712879</v>
      </c>
      <c r="L992">
        <f t="shared" si="249"/>
        <v>2.4791799999999999</v>
      </c>
      <c r="M992" s="40">
        <f t="shared" si="250"/>
        <v>0.50445000000000007</v>
      </c>
      <c r="N992" s="40">
        <f t="shared" si="251"/>
        <v>0.62840940485136665</v>
      </c>
      <c r="O992" s="39">
        <f t="shared" si="252"/>
        <v>0</v>
      </c>
    </row>
    <row r="993" spans="1:19">
      <c r="A993">
        <f t="shared" si="254"/>
        <v>23</v>
      </c>
      <c r="C993">
        <f t="shared" si="253"/>
        <v>5.1424560000000001</v>
      </c>
      <c r="D993">
        <f t="shared" si="253"/>
        <v>1.852956</v>
      </c>
      <c r="E993">
        <f t="shared" si="253"/>
        <v>3.5106839999999999</v>
      </c>
      <c r="F993">
        <f t="shared" si="253"/>
        <v>0</v>
      </c>
      <c r="G993">
        <f t="shared" si="253"/>
        <v>3.0114179999999995</v>
      </c>
      <c r="H993">
        <f t="shared" si="253"/>
        <v>2.20689</v>
      </c>
      <c r="I993">
        <f t="shared" si="253"/>
        <v>4.4523000000000001</v>
      </c>
      <c r="J993">
        <f t="shared" si="253"/>
        <v>2.712879</v>
      </c>
      <c r="L993">
        <f t="shared" si="249"/>
        <v>2.4791799999999999</v>
      </c>
      <c r="M993" s="40">
        <f t="shared" si="250"/>
        <v>0.50445000000000007</v>
      </c>
      <c r="N993" s="40">
        <f t="shared" si="251"/>
        <v>0.62840940485136665</v>
      </c>
      <c r="O993" s="39">
        <f t="shared" si="252"/>
        <v>0</v>
      </c>
    </row>
    <row r="994" spans="1:19">
      <c r="A994">
        <f t="shared" si="254"/>
        <v>24</v>
      </c>
      <c r="C994">
        <f t="shared" si="253"/>
        <v>5.1424560000000001</v>
      </c>
      <c r="D994">
        <f t="shared" si="253"/>
        <v>1.852956</v>
      </c>
      <c r="E994">
        <f t="shared" si="253"/>
        <v>3.5106839999999999</v>
      </c>
      <c r="F994">
        <f t="shared" si="253"/>
        <v>0</v>
      </c>
      <c r="G994">
        <f t="shared" si="253"/>
        <v>3.0114179999999995</v>
      </c>
      <c r="H994">
        <f t="shared" si="253"/>
        <v>2.20689</v>
      </c>
      <c r="I994">
        <f t="shared" si="253"/>
        <v>4.4523000000000001</v>
      </c>
      <c r="J994">
        <f t="shared" si="253"/>
        <v>2.712879</v>
      </c>
      <c r="L994">
        <f t="shared" si="249"/>
        <v>2.4791799999999999</v>
      </c>
      <c r="M994" s="40">
        <f t="shared" si="250"/>
        <v>0.50445000000000007</v>
      </c>
      <c r="N994" s="40">
        <f t="shared" si="251"/>
        <v>0.62840940485136665</v>
      </c>
      <c r="O994" s="39">
        <f t="shared" si="252"/>
        <v>0</v>
      </c>
    </row>
    <row r="995" spans="1:19">
      <c r="A995">
        <f t="shared" si="254"/>
        <v>25</v>
      </c>
      <c r="C995">
        <f t="shared" si="253"/>
        <v>5.1424560000000001</v>
      </c>
      <c r="D995">
        <f t="shared" si="253"/>
        <v>1.852956</v>
      </c>
      <c r="E995">
        <f t="shared" si="253"/>
        <v>3.5106839999999999</v>
      </c>
      <c r="F995">
        <f t="shared" si="253"/>
        <v>0</v>
      </c>
      <c r="G995">
        <f t="shared" si="253"/>
        <v>3.0114179999999995</v>
      </c>
      <c r="H995">
        <f t="shared" si="253"/>
        <v>2.20689</v>
      </c>
      <c r="I995">
        <f t="shared" si="253"/>
        <v>4.4523000000000001</v>
      </c>
      <c r="J995">
        <f t="shared" si="253"/>
        <v>2.712879</v>
      </c>
      <c r="L995">
        <f t="shared" si="249"/>
        <v>2.4791799999999999</v>
      </c>
      <c r="M995" s="40">
        <f t="shared" si="250"/>
        <v>0.50445000000000007</v>
      </c>
      <c r="N995" s="40">
        <f t="shared" si="251"/>
        <v>0.62840940485136665</v>
      </c>
      <c r="O995" s="39">
        <f t="shared" si="252"/>
        <v>0</v>
      </c>
    </row>
    <row r="996" spans="1:19">
      <c r="A996">
        <f t="shared" si="254"/>
        <v>26</v>
      </c>
      <c r="C996">
        <f t="shared" si="253"/>
        <v>5.1424560000000001</v>
      </c>
      <c r="D996">
        <f t="shared" si="253"/>
        <v>1.852956</v>
      </c>
      <c r="E996">
        <f t="shared" si="253"/>
        <v>3.5106839999999999</v>
      </c>
      <c r="F996">
        <f t="shared" si="253"/>
        <v>0</v>
      </c>
      <c r="G996">
        <f t="shared" si="253"/>
        <v>3.0114179999999995</v>
      </c>
      <c r="H996">
        <f t="shared" si="253"/>
        <v>2.20689</v>
      </c>
      <c r="I996">
        <f t="shared" si="253"/>
        <v>4.4523000000000001</v>
      </c>
      <c r="J996">
        <f t="shared" si="253"/>
        <v>2.712879</v>
      </c>
      <c r="L996">
        <f t="shared" si="249"/>
        <v>2.4791799999999999</v>
      </c>
      <c r="M996" s="40">
        <f t="shared" si="250"/>
        <v>0.50445000000000007</v>
      </c>
      <c r="N996" s="40">
        <f t="shared" si="251"/>
        <v>0.62840940485136665</v>
      </c>
      <c r="O996" s="39">
        <f t="shared" si="252"/>
        <v>0</v>
      </c>
    </row>
    <row r="997" spans="1:19">
      <c r="A997">
        <f t="shared" si="254"/>
        <v>27</v>
      </c>
      <c r="C997">
        <f t="shared" si="253"/>
        <v>5.1424560000000001</v>
      </c>
      <c r="D997">
        <f t="shared" si="253"/>
        <v>1.852956</v>
      </c>
      <c r="E997">
        <f t="shared" si="253"/>
        <v>3.5106839999999999</v>
      </c>
      <c r="F997">
        <f t="shared" si="253"/>
        <v>0</v>
      </c>
      <c r="G997">
        <f t="shared" si="253"/>
        <v>3.0114179999999995</v>
      </c>
      <c r="H997">
        <f t="shared" si="253"/>
        <v>2.20689</v>
      </c>
      <c r="I997">
        <f t="shared" si="253"/>
        <v>4.4523000000000001</v>
      </c>
      <c r="J997">
        <f t="shared" si="253"/>
        <v>2.712879</v>
      </c>
      <c r="L997">
        <f t="shared" si="249"/>
        <v>2.4791799999999999</v>
      </c>
      <c r="M997" s="40">
        <f t="shared" si="250"/>
        <v>0.50445000000000007</v>
      </c>
      <c r="N997" s="40">
        <f t="shared" si="251"/>
        <v>0.62840940485136665</v>
      </c>
      <c r="O997" s="39">
        <f t="shared" si="252"/>
        <v>0</v>
      </c>
    </row>
    <row r="998" spans="1:19">
      <c r="A998">
        <f t="shared" si="254"/>
        <v>28</v>
      </c>
      <c r="C998">
        <f t="shared" si="253"/>
        <v>5.1424560000000001</v>
      </c>
      <c r="D998">
        <f t="shared" si="253"/>
        <v>1.852956</v>
      </c>
      <c r="E998">
        <f t="shared" si="253"/>
        <v>3.5106839999999999</v>
      </c>
      <c r="F998">
        <f t="shared" si="253"/>
        <v>0</v>
      </c>
      <c r="G998">
        <f t="shared" si="253"/>
        <v>3.0114179999999995</v>
      </c>
      <c r="H998">
        <f t="shared" si="253"/>
        <v>2.20689</v>
      </c>
      <c r="I998">
        <f t="shared" si="253"/>
        <v>4.4523000000000001</v>
      </c>
      <c r="J998">
        <f t="shared" si="253"/>
        <v>2.712879</v>
      </c>
      <c r="L998">
        <f t="shared" si="249"/>
        <v>2.4791799999999999</v>
      </c>
      <c r="M998" s="40">
        <f t="shared" si="250"/>
        <v>0.50445000000000007</v>
      </c>
      <c r="N998" s="40">
        <f t="shared" si="251"/>
        <v>0.62840940485136665</v>
      </c>
      <c r="O998" s="39">
        <f t="shared" si="252"/>
        <v>0</v>
      </c>
    </row>
    <row r="999" spans="1:19">
      <c r="A999">
        <f t="shared" si="254"/>
        <v>29</v>
      </c>
      <c r="C999">
        <f t="shared" si="253"/>
        <v>5.1424560000000001</v>
      </c>
      <c r="D999">
        <f t="shared" si="253"/>
        <v>1.852956</v>
      </c>
      <c r="E999">
        <f t="shared" si="253"/>
        <v>3.5106839999999999</v>
      </c>
      <c r="F999">
        <f t="shared" si="253"/>
        <v>0</v>
      </c>
      <c r="G999">
        <f t="shared" si="253"/>
        <v>3.0114179999999995</v>
      </c>
      <c r="H999">
        <f t="shared" si="253"/>
        <v>2.20689</v>
      </c>
      <c r="I999">
        <f t="shared" si="253"/>
        <v>4.4523000000000001</v>
      </c>
      <c r="J999">
        <f t="shared" si="253"/>
        <v>2.712879</v>
      </c>
      <c r="L999">
        <f t="shared" si="249"/>
        <v>2.4791799999999999</v>
      </c>
      <c r="M999" s="40">
        <f t="shared" si="250"/>
        <v>0.50445000000000007</v>
      </c>
      <c r="N999" s="40">
        <f t="shared" si="251"/>
        <v>0.62840940485136665</v>
      </c>
      <c r="O999" s="39">
        <f t="shared" si="252"/>
        <v>0</v>
      </c>
    </row>
    <row r="1000" spans="1:19">
      <c r="A1000">
        <f t="shared" si="254"/>
        <v>30</v>
      </c>
      <c r="C1000">
        <f t="shared" si="253"/>
        <v>5.1424560000000001</v>
      </c>
      <c r="D1000">
        <f t="shared" si="253"/>
        <v>1.852956</v>
      </c>
      <c r="E1000">
        <f t="shared" si="253"/>
        <v>3.5106839999999999</v>
      </c>
      <c r="F1000">
        <f t="shared" si="253"/>
        <v>0</v>
      </c>
      <c r="G1000">
        <f t="shared" si="253"/>
        <v>3.0114179999999995</v>
      </c>
      <c r="H1000">
        <f t="shared" si="253"/>
        <v>2.20689</v>
      </c>
      <c r="I1000">
        <f t="shared" si="253"/>
        <v>4.4523000000000001</v>
      </c>
      <c r="J1000">
        <f t="shared" si="253"/>
        <v>2.712879</v>
      </c>
      <c r="L1000">
        <f t="shared" si="249"/>
        <v>0</v>
      </c>
      <c r="M1000" s="40">
        <f t="shared" si="250"/>
        <v>0</v>
      </c>
      <c r="N1000" s="40">
        <f t="shared" si="251"/>
        <v>0</v>
      </c>
      <c r="O1000" s="39">
        <f t="shared" si="252"/>
        <v>0</v>
      </c>
    </row>
    <row r="1003" spans="1:19">
      <c r="A1003" t="s">
        <v>51</v>
      </c>
    </row>
    <row r="1004" spans="1:19">
      <c r="A1004">
        <v>1</v>
      </c>
      <c r="B1004">
        <v>1</v>
      </c>
      <c r="C1004">
        <f>+C971*($B$105)^1</f>
        <v>3.7399679999999997</v>
      </c>
      <c r="D1004">
        <f t="shared" ref="D1004:J1004" si="255">+D971*($B$105)^1</f>
        <v>1.2987720000000003</v>
      </c>
      <c r="E1004">
        <f t="shared" si="255"/>
        <v>1.8468719999999998</v>
      </c>
      <c r="F1004">
        <f t="shared" si="255"/>
        <v>0</v>
      </c>
      <c r="G1004">
        <f t="shared" si="255"/>
        <v>1.912086</v>
      </c>
      <c r="H1004">
        <f t="shared" si="255"/>
        <v>1.32525</v>
      </c>
      <c r="I1004">
        <f t="shared" si="255"/>
        <v>2.940264</v>
      </c>
      <c r="J1004">
        <f t="shared" si="255"/>
        <v>1.4961509999999998</v>
      </c>
      <c r="L1004">
        <f>+L971*($B$105)^1</f>
        <v>0</v>
      </c>
      <c r="M1004">
        <f>+M971*($B$105)^1</f>
        <v>0</v>
      </c>
      <c r="N1004">
        <f>+N971*($B$105)^1</f>
        <v>0</v>
      </c>
      <c r="O1004">
        <f>+O971*($B$105)^1</f>
        <v>0</v>
      </c>
      <c r="Q1004">
        <f>SUM(C1004:O1004)</f>
        <v>14.559362999999999</v>
      </c>
      <c r="R1004">
        <v>1</v>
      </c>
    </row>
    <row r="1005" spans="1:19">
      <c r="A1005">
        <v>2</v>
      </c>
      <c r="B1005" s="39">
        <f>+B106</f>
        <v>1.0682</v>
      </c>
      <c r="C1005">
        <f>+C972*($B$106)^-1</f>
        <v>3.6113237221494106</v>
      </c>
      <c r="D1005">
        <f t="shared" ref="D1005:J1005" si="256">+D972*($B$106)^-1</f>
        <v>1.221647631529676</v>
      </c>
      <c r="E1005">
        <f t="shared" si="256"/>
        <v>1.7213405729264184</v>
      </c>
      <c r="F1005">
        <f t="shared" si="256"/>
        <v>0</v>
      </c>
      <c r="G1005">
        <f t="shared" si="256"/>
        <v>1.7504250140423139</v>
      </c>
      <c r="H1005">
        <f t="shared" si="256"/>
        <v>1.1988485302377829</v>
      </c>
      <c r="I1005">
        <f t="shared" si="256"/>
        <v>2.6610073020033704</v>
      </c>
      <c r="J1005">
        <f t="shared" si="256"/>
        <v>1.3509604942894586</v>
      </c>
      <c r="L1005">
        <f>+L972*($B$106)^-1</f>
        <v>0</v>
      </c>
      <c r="M1005">
        <f>+M972*($B$106)^-1</f>
        <v>0</v>
      </c>
      <c r="N1005">
        <f>+N972*($B$106)^-1</f>
        <v>0</v>
      </c>
      <c r="O1005">
        <f>+O972*($B$106)^-1</f>
        <v>0</v>
      </c>
      <c r="Q1005">
        <f t="shared" ref="Q1005:Q1033" si="257">SUM(C1005:O1005)</f>
        <v>13.515553267178431</v>
      </c>
      <c r="R1005">
        <v>2</v>
      </c>
    </row>
    <row r="1006" spans="1:19">
      <c r="A1006">
        <v>3</v>
      </c>
      <c r="B1006">
        <f>+B1005</f>
        <v>1.0682</v>
      </c>
      <c r="C1006">
        <f>+C973*($B$107)^-2</f>
        <v>3.1311337078955361</v>
      </c>
      <c r="D1006">
        <f t="shared" ref="D1006:J1006" si="258">+D973*($B$107)^-2</f>
        <v>1.1775667497631392</v>
      </c>
      <c r="E1006">
        <f t="shared" si="258"/>
        <v>1.7433502810969292</v>
      </c>
      <c r="F1006">
        <f t="shared" si="258"/>
        <v>0</v>
      </c>
      <c r="G1006">
        <f t="shared" si="258"/>
        <v>1.7210129844826243</v>
      </c>
      <c r="H1006">
        <f t="shared" si="258"/>
        <v>1.2250019552145612</v>
      </c>
      <c r="I1006">
        <f t="shared" si="258"/>
        <v>2.7665435953603628</v>
      </c>
      <c r="J1006">
        <f t="shared" si="258"/>
        <v>1.3917981457169264</v>
      </c>
      <c r="L1006">
        <f>+L973*($B$107)^-2</f>
        <v>3.8599055376338747</v>
      </c>
      <c r="M1006">
        <f>+M973*($B$107)^-2</f>
        <v>0.2905916828064618</v>
      </c>
      <c r="N1006">
        <f>+N973*($B$107)^-2</f>
        <v>0</v>
      </c>
      <c r="O1006">
        <f>+O973*($B$107)^-2</f>
        <v>0</v>
      </c>
      <c r="Q1006">
        <f t="shared" si="257"/>
        <v>17.306904639970416</v>
      </c>
      <c r="R1006">
        <v>3</v>
      </c>
    </row>
    <row r="1007" spans="1:19">
      <c r="A1007">
        <v>4</v>
      </c>
      <c r="B1007">
        <f t="shared" ref="B1007:B1015" si="259">+B1006</f>
        <v>1.0682</v>
      </c>
      <c r="C1007">
        <f>+C974*($B$108)^-3</f>
        <v>2.8423222687050811</v>
      </c>
      <c r="D1007">
        <f t="shared" ref="D1007:J1007" si="260">+D974*($B$108)^-3</f>
        <v>0.97919145181931055</v>
      </c>
      <c r="E1007">
        <f t="shared" si="260"/>
        <v>1.6320448240937364</v>
      </c>
      <c r="F1007">
        <f t="shared" si="260"/>
        <v>0</v>
      </c>
      <c r="G1007">
        <f t="shared" si="260"/>
        <v>1.5321187395955707</v>
      </c>
      <c r="H1007">
        <f t="shared" si="260"/>
        <v>1.0895657303295136</v>
      </c>
      <c r="I1007">
        <f t="shared" si="260"/>
        <v>2.4581240843698589</v>
      </c>
      <c r="J1007">
        <f t="shared" si="260"/>
        <v>1.2594098000573495</v>
      </c>
      <c r="L1007">
        <f>+L974*($B$108)^-3</f>
        <v>4.0452437252903595</v>
      </c>
      <c r="M1007">
        <f>+M974*($B$108)^-3</f>
        <v>0.27881541052617531</v>
      </c>
      <c r="N1007">
        <f>+N974*($B$108)^-3</f>
        <v>0.34729866103889034</v>
      </c>
      <c r="O1007">
        <f>+O974*($B$108)^-3</f>
        <v>0</v>
      </c>
      <c r="Q1007">
        <f t="shared" si="257"/>
        <v>16.464134695825845</v>
      </c>
      <c r="R1007">
        <v>4</v>
      </c>
      <c r="S1007" s="42">
        <f>SUM(Q1004:Q1007)</f>
        <v>61.845955602974698</v>
      </c>
    </row>
    <row r="1008" spans="1:19">
      <c r="A1008">
        <v>5</v>
      </c>
      <c r="B1008">
        <f t="shared" si="259"/>
        <v>1.0682</v>
      </c>
      <c r="C1008">
        <f>+C975*($B$109)^-4</f>
        <v>2.6988982953126412</v>
      </c>
      <c r="D1008">
        <f t="shared" ref="D1008:J1008" si="261">+D975*($B$109)^-4</f>
        <v>0.92024109276298871</v>
      </c>
      <c r="E1008">
        <f t="shared" si="261"/>
        <v>1.6278274699307564</v>
      </c>
      <c r="F1008">
        <f t="shared" si="261"/>
        <v>0</v>
      </c>
      <c r="G1008">
        <f t="shared" si="261"/>
        <v>1.4523410161270935</v>
      </c>
      <c r="H1008">
        <f t="shared" si="261"/>
        <v>1.0328587831308647</v>
      </c>
      <c r="I1008">
        <f t="shared" si="261"/>
        <v>2.2394966440820343</v>
      </c>
      <c r="J1008">
        <f t="shared" si="261"/>
        <v>1.1790018723622442</v>
      </c>
      <c r="L1008">
        <f>+L975*($B$109)^-4</f>
        <v>3.23956735670928</v>
      </c>
      <c r="M1008">
        <f>+M975*($B$109)^-4</f>
        <v>0.26735833549566029</v>
      </c>
      <c r="N1008">
        <f>+N975*($B$109)^-4</f>
        <v>0.33325325553722385</v>
      </c>
      <c r="O1008">
        <f>+O975*($B$109)^-4</f>
        <v>0</v>
      </c>
      <c r="Q1008">
        <f t="shared" si="257"/>
        <v>14.990844121450786</v>
      </c>
      <c r="R1008">
        <v>5</v>
      </c>
    </row>
    <row r="1009" spans="1:19">
      <c r="A1009">
        <v>6</v>
      </c>
      <c r="B1009">
        <f t="shared" si="259"/>
        <v>1.0682</v>
      </c>
      <c r="C1009">
        <f>+C976*($B$110)^-5</f>
        <v>2.4531249996366982</v>
      </c>
      <c r="D1009">
        <f t="shared" ref="D1009:J1009" si="262">+D976*($B$110)^-5</f>
        <v>0.86037460286713596</v>
      </c>
      <c r="E1009">
        <f t="shared" si="262"/>
        <v>1.541447335218894</v>
      </c>
      <c r="F1009">
        <f t="shared" si="262"/>
        <v>0</v>
      </c>
      <c r="G1009">
        <f t="shared" si="262"/>
        <v>1.3731269600934606</v>
      </c>
      <c r="H1009">
        <f t="shared" si="262"/>
        <v>0.97293331283337248</v>
      </c>
      <c r="I1009">
        <f t="shared" si="262"/>
        <v>2.1140899339501926</v>
      </c>
      <c r="J1009">
        <f t="shared" si="262"/>
        <v>1.093555041807194</v>
      </c>
      <c r="L1009">
        <f>+L976*($B$110)^-5</f>
        <v>3.6236705844521109</v>
      </c>
      <c r="M1009">
        <f>+M976*($B$110)^-5</f>
        <v>0.25665192034576534</v>
      </c>
      <c r="N1009">
        <f>+N976*($B$110)^-5</f>
        <v>0.31977587242618832</v>
      </c>
      <c r="O1009">
        <f>+O976*($B$110)^-5</f>
        <v>0</v>
      </c>
      <c r="Q1009">
        <f t="shared" si="257"/>
        <v>14.608750563631013</v>
      </c>
      <c r="R1009">
        <v>6</v>
      </c>
      <c r="S1009">
        <f>SUM(Q1004:Q1009)</f>
        <v>91.445550288056495</v>
      </c>
    </row>
    <row r="1010" spans="1:19">
      <c r="A1010">
        <v>7</v>
      </c>
      <c r="B1010">
        <f t="shared" si="259"/>
        <v>1.0682</v>
      </c>
      <c r="C1010">
        <f>+C977*($B$110)^-6</f>
        <v>2.3423501750418625</v>
      </c>
      <c r="D1010">
        <f t="shared" ref="D1010:J1010" si="263">+D977*($B$110)^-6</f>
        <v>0.82211489684520889</v>
      </c>
      <c r="E1010">
        <f t="shared" si="263"/>
        <v>1.4594617302470032</v>
      </c>
      <c r="F1010">
        <f t="shared" si="263"/>
        <v>0</v>
      </c>
      <c r="G1010">
        <f t="shared" si="263"/>
        <v>1.3376359677602143</v>
      </c>
      <c r="H1010">
        <f t="shared" si="263"/>
        <v>0.96152088622094167</v>
      </c>
      <c r="I1010">
        <f t="shared" si="263"/>
        <v>2.080185495908184</v>
      </c>
      <c r="J1010">
        <f t="shared" si="263"/>
        <v>1.138013763609808</v>
      </c>
      <c r="L1010">
        <f>+L977*($B$110)^-6</f>
        <v>3.2247243655544966</v>
      </c>
      <c r="M1010">
        <f>+M977*($B$110)^-6</f>
        <v>0.24622279638470296</v>
      </c>
      <c r="N1010">
        <f>+N977*($B$110)^-6</f>
        <v>0.30684353982104762</v>
      </c>
      <c r="O1010">
        <f>+O977*($B$110)^-6</f>
        <v>0</v>
      </c>
      <c r="Q1010">
        <f t="shared" si="257"/>
        <v>13.919073617393471</v>
      </c>
      <c r="R1010">
        <v>7</v>
      </c>
    </row>
    <row r="1011" spans="1:19">
      <c r="A1011">
        <v>8</v>
      </c>
      <c r="B1011">
        <f t="shared" si="259"/>
        <v>1.0682</v>
      </c>
      <c r="C1011">
        <f>+C978*($B$110)^-7</f>
        <v>2.4425151460037635</v>
      </c>
      <c r="D1011">
        <f t="shared" ref="D1011:J1011" si="264">+D978*($B$110)^-7</f>
        <v>0.84278477881280034</v>
      </c>
      <c r="E1011">
        <f t="shared" si="264"/>
        <v>1.5354643982424099</v>
      </c>
      <c r="F1011">
        <f t="shared" si="264"/>
        <v>0</v>
      </c>
      <c r="G1011">
        <f t="shared" si="264"/>
        <v>1.3514058011522838</v>
      </c>
      <c r="H1011">
        <f t="shared" si="264"/>
        <v>0.94935785404058159</v>
      </c>
      <c r="I1011">
        <f t="shared" si="264"/>
        <v>2.0353914803773283</v>
      </c>
      <c r="J1011">
        <f t="shared" si="264"/>
        <v>1.1567364003291236</v>
      </c>
      <c r="L1011">
        <f>+L978*($B$110)^-7</f>
        <v>2.2901541117251361</v>
      </c>
      <c r="M1011">
        <f>+M978*($B$110)^-7</f>
        <v>0.23645097647032251</v>
      </c>
      <c r="N1011">
        <f>+N978*($B$110)^-7</f>
        <v>0.29443421486292248</v>
      </c>
      <c r="O1011">
        <f>+O978*($B$110)^-7</f>
        <v>0</v>
      </c>
      <c r="Q1011">
        <f t="shared" si="257"/>
        <v>13.134695162016671</v>
      </c>
      <c r="R1011">
        <v>8</v>
      </c>
      <c r="S1011">
        <f>SUM(Q1004:Q1011)</f>
        <v>118.49931906746663</v>
      </c>
    </row>
    <row r="1012" spans="1:19">
      <c r="A1012">
        <v>9</v>
      </c>
      <c r="B1012">
        <f t="shared" si="259"/>
        <v>1.0682</v>
      </c>
      <c r="C1012">
        <f>+C979*($B$110)^-8</f>
        <v>2.2957026768978142</v>
      </c>
      <c r="D1012">
        <f t="shared" ref="D1012:J1012" si="265">+D979*($B$110)^-8</f>
        <v>0.84376661632998418</v>
      </c>
      <c r="E1012">
        <f t="shared" si="265"/>
        <v>1.5070234108839471</v>
      </c>
      <c r="F1012">
        <f t="shared" si="265"/>
        <v>0</v>
      </c>
      <c r="G1012">
        <f t="shared" si="265"/>
        <v>1.3413366309431809</v>
      </c>
      <c r="H1012">
        <f t="shared" si="265"/>
        <v>0.93318268745797672</v>
      </c>
      <c r="I1012">
        <f t="shared" si="265"/>
        <v>2.0372763214634144</v>
      </c>
      <c r="J1012">
        <f t="shared" si="265"/>
        <v>1.1350457593276195</v>
      </c>
      <c r="L1012">
        <f>+L979*($B$110)^-8</f>
        <v>1.6229189750834498</v>
      </c>
      <c r="M1012">
        <f>+M979*($B$110)^-8</f>
        <v>0.22692326222483575</v>
      </c>
      <c r="N1012">
        <f>+N979*($B$110)^-8</f>
        <v>0.28252674614725282</v>
      </c>
      <c r="O1012">
        <f>+O979*($B$110)^-8</f>
        <v>0</v>
      </c>
      <c r="Q1012">
        <f t="shared" si="257"/>
        <v>12.225703086759474</v>
      </c>
      <c r="R1012">
        <v>9</v>
      </c>
    </row>
    <row r="1013" spans="1:19">
      <c r="A1013">
        <v>10</v>
      </c>
      <c r="B1013">
        <f t="shared" si="259"/>
        <v>1.0682</v>
      </c>
      <c r="C1013">
        <f>+C980*($B$110)^-9</f>
        <v>2.1781973097203609</v>
      </c>
      <c r="D1013">
        <f t="shared" ref="D1013:J1013" si="266">+D980*($B$110)^-9</f>
        <v>0.8095576343426929</v>
      </c>
      <c r="E1013">
        <f t="shared" si="266"/>
        <v>1.563568891377523</v>
      </c>
      <c r="F1013">
        <f t="shared" si="266"/>
        <v>0</v>
      </c>
      <c r="G1013">
        <f t="shared" si="266"/>
        <v>1.3841216873062641</v>
      </c>
      <c r="H1013">
        <f t="shared" si="266"/>
        <v>0.96296623151381811</v>
      </c>
      <c r="I1013">
        <f t="shared" si="266"/>
        <v>1.9824132282143359</v>
      </c>
      <c r="J1013">
        <f t="shared" si="266"/>
        <v>1.1700076989005079</v>
      </c>
      <c r="L1013">
        <f>+L980*($B$110)^-9</f>
        <v>0.75460104796544314</v>
      </c>
      <c r="M1013">
        <f>+M980*($B$110)^-9</f>
        <v>0.21764831607984286</v>
      </c>
      <c r="N1013">
        <f>+N980*($B$110)^-9</f>
        <v>0.27110083767172261</v>
      </c>
      <c r="O1013">
        <f>+O980*($B$110)^-9</f>
        <v>0</v>
      </c>
      <c r="Q1013">
        <f t="shared" si="257"/>
        <v>11.29418288309251</v>
      </c>
      <c r="R1013">
        <v>10</v>
      </c>
      <c r="S1013">
        <f>SUM(Q1004:Q1013)</f>
        <v>142.01920503731861</v>
      </c>
    </row>
    <row r="1014" spans="1:19">
      <c r="A1014">
        <v>11</v>
      </c>
      <c r="B1014">
        <f t="shared" si="259"/>
        <v>1.0682</v>
      </c>
      <c r="C1014">
        <f>+C981*($B$110)^-10</f>
        <v>2.1079533263910819</v>
      </c>
      <c r="D1014">
        <f t="shared" ref="D1014:J1014" si="267">+D981*($B$110)^-10</f>
        <v>0.77867827888326591</v>
      </c>
      <c r="E1014">
        <f t="shared" si="267"/>
        <v>1.49108171010996</v>
      </c>
      <c r="F1014">
        <f t="shared" si="267"/>
        <v>0</v>
      </c>
      <c r="G1014">
        <f t="shared" si="267"/>
        <v>1.3127528638495396</v>
      </c>
      <c r="H1014">
        <f t="shared" si="267"/>
        <v>0.92167822046407755</v>
      </c>
      <c r="I1014">
        <f t="shared" si="267"/>
        <v>1.8865346623724819</v>
      </c>
      <c r="J1014">
        <f t="shared" si="267"/>
        <v>1.1227361197153962</v>
      </c>
      <c r="L1014">
        <f>+L981*($B$110)^-10</f>
        <v>0.81988990604629186</v>
      </c>
      <c r="M1014">
        <f>+M981*($B$110)^-10</f>
        <v>0.20893771787265997</v>
      </c>
      <c r="N1014">
        <f>+N981*($B$110)^-10</f>
        <v>0.26013701424219782</v>
      </c>
      <c r="O1014">
        <f>+O981*($B$110)^-10</f>
        <v>0</v>
      </c>
      <c r="Q1014">
        <f t="shared" si="257"/>
        <v>10.910379819946952</v>
      </c>
      <c r="R1014">
        <v>11</v>
      </c>
    </row>
    <row r="1015" spans="1:19">
      <c r="A1015">
        <v>12</v>
      </c>
      <c r="B1015">
        <f t="shared" si="259"/>
        <v>1.0682</v>
      </c>
      <c r="C1015">
        <f>+C982*($B$110)^-11</f>
        <v>2.0377999648653349</v>
      </c>
      <c r="D1015">
        <f t="shared" ref="D1015:J1015" si="268">+D982*($B$110)^-11</f>
        <v>0.74919116355343196</v>
      </c>
      <c r="E1015">
        <f t="shared" si="268"/>
        <v>1.4195081783299712</v>
      </c>
      <c r="F1015">
        <f t="shared" si="268"/>
        <v>0</v>
      </c>
      <c r="G1015">
        <f t="shared" si="268"/>
        <v>1.2448551662078666</v>
      </c>
      <c r="H1015">
        <f t="shared" si="268"/>
        <v>0.88173701882628619</v>
      </c>
      <c r="I1015">
        <f t="shared" si="268"/>
        <v>1.7948181051696106</v>
      </c>
      <c r="J1015">
        <f t="shared" si="268"/>
        <v>1.075019627497914</v>
      </c>
      <c r="L1015">
        <f>+L982*($B$110)^-11</f>
        <v>0.85492004054948023</v>
      </c>
      <c r="M1015">
        <f>+M982*($B$110)^-11</f>
        <v>0.20045219387633101</v>
      </c>
      <c r="N1015">
        <f>+N982*($B$110)^-11</f>
        <v>0.24961658827771274</v>
      </c>
      <c r="O1015">
        <f>+O982*($B$110)^-11</f>
        <v>0</v>
      </c>
      <c r="Q1015">
        <f t="shared" si="257"/>
        <v>10.507918047153938</v>
      </c>
      <c r="R1015">
        <v>12</v>
      </c>
      <c r="S1015" s="50">
        <f>SUM(Q1004:Q1015)</f>
        <v>163.43750290441949</v>
      </c>
    </row>
    <row r="1016" spans="1:19">
      <c r="A1016">
        <v>13</v>
      </c>
      <c r="C1016">
        <f>+C983*($B$110)^-12</f>
        <v>1.9680119873908724</v>
      </c>
      <c r="D1016">
        <f t="shared" ref="D1016:J1016" si="269">+D983*($B$110)^-12</f>
        <v>0.72029519281911114</v>
      </c>
      <c r="E1016">
        <f t="shared" si="269"/>
        <v>1.3528390182016423</v>
      </c>
      <c r="F1016">
        <f t="shared" si="269"/>
        <v>0</v>
      </c>
      <c r="G1016">
        <f t="shared" si="269"/>
        <v>1.1802762803508691</v>
      </c>
      <c r="H1016">
        <f t="shared" si="269"/>
        <v>0.8444030282884305</v>
      </c>
      <c r="I1016">
        <f t="shared" si="269"/>
        <v>1.7087050655494687</v>
      </c>
      <c r="J1016">
        <f t="shared" si="269"/>
        <v>1.030422063190352</v>
      </c>
      <c r="L1016">
        <f>+L983*($B$110)^-12</f>
        <v>0.86636352384631476</v>
      </c>
      <c r="M1016">
        <f>+M983*($B$110)^-12</f>
        <v>0.19701015645625861</v>
      </c>
      <c r="N1016">
        <f>+N983*($B$110)^-12</f>
        <v>0.24550966865687313</v>
      </c>
      <c r="O1016">
        <f>+O983*($B$110)^-12</f>
        <v>0</v>
      </c>
      <c r="Q1016">
        <f t="shared" si="257"/>
        <v>10.113835984750192</v>
      </c>
      <c r="R1016">
        <v>13</v>
      </c>
    </row>
    <row r="1017" spans="1:19">
      <c r="A1017">
        <v>14</v>
      </c>
      <c r="C1017">
        <f>+C984*($B$110)^-13</f>
        <v>1.8988287020278987</v>
      </c>
      <c r="D1017">
        <f t="shared" ref="D1017:J1017" si="270">+D984*($B$110)^-13</f>
        <v>0.69203508019965621</v>
      </c>
      <c r="E1017">
        <f t="shared" si="270"/>
        <v>1.2871712014180883</v>
      </c>
      <c r="F1017">
        <f t="shared" si="270"/>
        <v>0</v>
      </c>
      <c r="G1017">
        <f t="shared" si="270"/>
        <v>1.118869192179073</v>
      </c>
      <c r="H1017">
        <f t="shared" si="270"/>
        <v>0.80705869476088488</v>
      </c>
      <c r="I1017">
        <f t="shared" si="270"/>
        <v>1.6247906281489168</v>
      </c>
      <c r="J1017">
        <f t="shared" si="270"/>
        <v>0.98563694090414922</v>
      </c>
      <c r="L1017">
        <f>+L984*($B$110)^-13</f>
        <v>0.79703609784626528</v>
      </c>
      <c r="M1017">
        <f>+M984*($B$110)^-13</f>
        <v>0.18918659025801463</v>
      </c>
      <c r="N1017">
        <f>+N984*($B$110)^-13</f>
        <v>0.23558079982521526</v>
      </c>
      <c r="O1017">
        <f>+O984*($B$110)^-13</f>
        <v>0</v>
      </c>
      <c r="Q1017">
        <f t="shared" si="257"/>
        <v>9.6361939275681614</v>
      </c>
      <c r="R1017">
        <v>14</v>
      </c>
    </row>
    <row r="1018" spans="1:19">
      <c r="A1018">
        <v>15</v>
      </c>
      <c r="C1018">
        <f>+C985*($B$110)^-14</f>
        <v>1.8304573698386513</v>
      </c>
      <c r="D1018">
        <f t="shared" ref="D1018:J1018" si="271">+D985*($B$110)^-14</f>
        <v>0.66444742001194812</v>
      </c>
      <c r="E1018">
        <f t="shared" si="271"/>
        <v>1.2259893266821151</v>
      </c>
      <c r="F1018">
        <f t="shared" si="271"/>
        <v>0</v>
      </c>
      <c r="G1018">
        <f t="shared" si="271"/>
        <v>1.0595594208843153</v>
      </c>
      <c r="H1018">
        <f t="shared" si="271"/>
        <v>0.77104089313177893</v>
      </c>
      <c r="I1018">
        <f t="shared" si="271"/>
        <v>1.5446261926220575</v>
      </c>
      <c r="J1018">
        <f t="shared" si="271"/>
        <v>0.94377463715484944</v>
      </c>
      <c r="L1018">
        <f>+L985*($B$110)^-14</f>
        <v>0.89654985159901834</v>
      </c>
      <c r="M1018">
        <f>+M985*($B$110)^-14</f>
        <v>0.18132468908744193</v>
      </c>
      <c r="N1018">
        <f>+N985*($B$110)^-14</f>
        <v>0.22605347296465603</v>
      </c>
      <c r="O1018">
        <f>+O985*($B$110)^-14</f>
        <v>0</v>
      </c>
      <c r="Q1018">
        <f t="shared" si="257"/>
        <v>9.3438232739768328</v>
      </c>
      <c r="R1018">
        <v>15</v>
      </c>
    </row>
    <row r="1019" spans="1:19">
      <c r="A1019">
        <v>16</v>
      </c>
      <c r="C1019">
        <f>+C986*($B$110)^-15</f>
        <v>1.7538696566646976</v>
      </c>
      <c r="D1019">
        <f t="shared" ref="D1019:J1019" si="272">+D986*($B$110)^-15</f>
        <v>0.63525987564233155</v>
      </c>
      <c r="E1019">
        <f t="shared" si="272"/>
        <v>1.1794701179456331</v>
      </c>
      <c r="F1019">
        <f t="shared" si="272"/>
        <v>0</v>
      </c>
      <c r="G1019">
        <f t="shared" si="272"/>
        <v>1.017232758716641</v>
      </c>
      <c r="H1019">
        <f t="shared" si="272"/>
        <v>0.74151790232201498</v>
      </c>
      <c r="I1019">
        <f t="shared" si="272"/>
        <v>1.4888434973055729</v>
      </c>
      <c r="J1019">
        <f t="shared" si="272"/>
        <v>0.90849910267662215</v>
      </c>
      <c r="L1019">
        <f>+L986*($B$110)^-15</f>
        <v>0.9204546082496643</v>
      </c>
      <c r="M1019">
        <f>+M986*($B$110)^-15</f>
        <v>0.17413413365504729</v>
      </c>
      <c r="N1019">
        <f>+N986*($B$110)^-15</f>
        <v>0.21691144896908104</v>
      </c>
      <c r="O1019">
        <f>+O986*($B$110)^-15</f>
        <v>0</v>
      </c>
      <c r="Q1019">
        <f t="shared" si="257"/>
        <v>9.0361931021473048</v>
      </c>
      <c r="R1019">
        <v>16</v>
      </c>
    </row>
    <row r="1020" spans="1:19">
      <c r="A1020">
        <v>17</v>
      </c>
      <c r="C1020">
        <f>+C987*($B$110)^-16</f>
        <v>1.6785227320149032</v>
      </c>
      <c r="D1020">
        <f t="shared" ref="D1020:J1020" si="273">+D987*($B$110)^-16</f>
        <v>0.60709085974993449</v>
      </c>
      <c r="E1020">
        <f t="shared" si="273"/>
        <v>1.1324779455932417</v>
      </c>
      <c r="F1020">
        <f t="shared" si="273"/>
        <v>0</v>
      </c>
      <c r="G1020">
        <f t="shared" si="273"/>
        <v>0.97599179230366218</v>
      </c>
      <c r="H1020">
        <f t="shared" si="273"/>
        <v>0.71262176919326936</v>
      </c>
      <c r="I1020">
        <f t="shared" si="273"/>
        <v>1.4326722930517688</v>
      </c>
      <c r="J1020">
        <f t="shared" si="273"/>
        <v>0.87388086603673176</v>
      </c>
      <c r="L1020">
        <f>+L987*($B$110)^-16</f>
        <v>0.90788234712815119</v>
      </c>
      <c r="M1020">
        <f>+M987*($B$110)^-16</f>
        <v>0.16712262111314227</v>
      </c>
      <c r="N1020">
        <f>+N987*($B$110)^-16</f>
        <v>0.20813914547211021</v>
      </c>
      <c r="O1020">
        <f>+O987*($B$110)^-16</f>
        <v>0</v>
      </c>
      <c r="Q1020">
        <f t="shared" si="257"/>
        <v>8.6964023716569159</v>
      </c>
      <c r="R1020">
        <v>17</v>
      </c>
    </row>
    <row r="1021" spans="1:19">
      <c r="A1021">
        <v>18</v>
      </c>
      <c r="C1021">
        <f>+C988*($B$110)^-17</f>
        <v>1.6066562805014695</v>
      </c>
      <c r="D1021">
        <f t="shared" ref="D1021:J1021" si="274">+D988*($B$110)^-17</f>
        <v>0.57992929145533256</v>
      </c>
      <c r="E1021">
        <f t="shared" si="274"/>
        <v>1.0880036431988991</v>
      </c>
      <c r="F1021">
        <f t="shared" si="274"/>
        <v>0</v>
      </c>
      <c r="G1021">
        <f t="shared" si="274"/>
        <v>0.93663564795493592</v>
      </c>
      <c r="H1021">
        <f t="shared" si="274"/>
        <v>0.68439279324781732</v>
      </c>
      <c r="I1021">
        <f t="shared" si="274"/>
        <v>1.3776047336579078</v>
      </c>
      <c r="J1021">
        <f t="shared" si="274"/>
        <v>0.83997978874660462</v>
      </c>
      <c r="L1021">
        <f>+L988*($B$110)^-17</f>
        <v>0.85645281676650231</v>
      </c>
      <c r="M1021">
        <f>+M988*($B$110)^-17</f>
        <v>0.16029659990647729</v>
      </c>
      <c r="N1021">
        <f>+N988*($B$110)^-17</f>
        <v>0.19972161028731786</v>
      </c>
      <c r="O1021">
        <f>+O988*($B$110)^-17</f>
        <v>0</v>
      </c>
      <c r="Q1021">
        <f t="shared" si="257"/>
        <v>8.3296732057232639</v>
      </c>
      <c r="R1021">
        <v>18</v>
      </c>
      <c r="S1021" s="42">
        <f>SUM(Q1004:Q1021)</f>
        <v>218.59362477024214</v>
      </c>
    </row>
    <row r="1022" spans="1:19">
      <c r="A1022">
        <v>19</v>
      </c>
      <c r="C1022">
        <f>+C989*($B$110)^-18</f>
        <v>1.5361802580494224</v>
      </c>
      <c r="D1022">
        <f t="shared" ref="D1022:J1022" si="275">+D989*($B$110)^-18</f>
        <v>0.55376135300921103</v>
      </c>
      <c r="E1022">
        <f t="shared" si="275"/>
        <v>1.0445920357940164</v>
      </c>
      <c r="F1022">
        <f t="shared" si="275"/>
        <v>0</v>
      </c>
      <c r="G1022">
        <f t="shared" si="275"/>
        <v>0.89761016553986628</v>
      </c>
      <c r="H1022">
        <f t="shared" si="275"/>
        <v>0.6568635728412755</v>
      </c>
      <c r="I1022">
        <f t="shared" si="275"/>
        <v>1.3237288624610635</v>
      </c>
      <c r="J1022">
        <f t="shared" si="275"/>
        <v>0.80684540918733372</v>
      </c>
      <c r="L1022">
        <f>+L989*($B$110)^-18</f>
        <v>0.75606952686158624</v>
      </c>
      <c r="M1022">
        <f>+M989*($B$110)^-18</f>
        <v>0.15384089611295962</v>
      </c>
      <c r="N1022">
        <f>+N989*($B$110)^-18</f>
        <v>0.19164449592258076</v>
      </c>
      <c r="O1022">
        <f>+O989*($B$110)^-18</f>
        <v>0</v>
      </c>
      <c r="Q1022">
        <f t="shared" si="257"/>
        <v>7.9211365757793155</v>
      </c>
      <c r="R1022">
        <v>19</v>
      </c>
      <c r="S1022">
        <f>SUM(Q1004:Q1022)</f>
        <v>226.51476134602146</v>
      </c>
    </row>
    <row r="1023" spans="1:19">
      <c r="A1023">
        <f>+A1022+1</f>
        <v>20</v>
      </c>
      <c r="C1023">
        <f t="shared" ref="C1023:O1033" si="276">+C990*($B$110)^-(+$A1023-1)</f>
        <v>1.4681542458998746</v>
      </c>
      <c r="D1023">
        <f t="shared" si="276"/>
        <v>0.52901283333598736</v>
      </c>
      <c r="E1023">
        <f t="shared" si="276"/>
        <v>1.0022887158612062</v>
      </c>
      <c r="F1023">
        <f t="shared" si="276"/>
        <v>0</v>
      </c>
      <c r="G1023">
        <f t="shared" si="276"/>
        <v>0.85974991772011422</v>
      </c>
      <c r="H1023">
        <f t="shared" si="276"/>
        <v>0.6300598242812333</v>
      </c>
      <c r="I1023">
        <f t="shared" si="276"/>
        <v>1.2711169816562382</v>
      </c>
      <c r="J1023">
        <f t="shared" si="276"/>
        <v>0.77451801677303722</v>
      </c>
      <c r="L1023">
        <f t="shared" si="276"/>
        <v>0.70779772220706427</v>
      </c>
      <c r="M1023">
        <f t="shared" si="276"/>
        <v>0.1440188130621228</v>
      </c>
      <c r="N1023">
        <f t="shared" si="276"/>
        <v>0.17940881475620737</v>
      </c>
      <c r="O1023">
        <f t="shared" si="276"/>
        <v>0</v>
      </c>
      <c r="Q1023">
        <f t="shared" si="257"/>
        <v>7.5661258855530855</v>
      </c>
      <c r="R1023">
        <f>+R1022+1</f>
        <v>20</v>
      </c>
      <c r="S1023">
        <f>SUM(Q1004:Q1023)</f>
        <v>234.08088723157454</v>
      </c>
    </row>
    <row r="1024" spans="1:19">
      <c r="A1024">
        <f t="shared" ref="A1024:A1033" si="277">+A1023+1</f>
        <v>21</v>
      </c>
      <c r="C1024">
        <f t="shared" si="276"/>
        <v>1.3744188783934419</v>
      </c>
      <c r="D1024">
        <f t="shared" si="276"/>
        <v>0.49523762716344066</v>
      </c>
      <c r="E1024">
        <f t="shared" si="276"/>
        <v>0.93829686937016121</v>
      </c>
      <c r="F1024">
        <f t="shared" si="276"/>
        <v>0</v>
      </c>
      <c r="G1024">
        <f t="shared" si="276"/>
        <v>0.80485856367732089</v>
      </c>
      <c r="H1024">
        <f t="shared" si="276"/>
        <v>0.58983320003860074</v>
      </c>
      <c r="I1024">
        <f t="shared" si="276"/>
        <v>1.1899616005020015</v>
      </c>
      <c r="J1024">
        <f t="shared" si="276"/>
        <v>0.72506835496446098</v>
      </c>
      <c r="L1024">
        <f t="shared" si="276"/>
        <v>0.66260786576208974</v>
      </c>
      <c r="M1024">
        <f t="shared" si="276"/>
        <v>0.13482382799300019</v>
      </c>
      <c r="N1024">
        <f t="shared" si="276"/>
        <v>0.16795432948530928</v>
      </c>
      <c r="O1024">
        <f t="shared" si="276"/>
        <v>0</v>
      </c>
      <c r="Q1024">
        <f t="shared" si="257"/>
        <v>7.0830611173498266</v>
      </c>
      <c r="R1024">
        <f t="shared" ref="R1024:R1033" si="278">+R1023+1</f>
        <v>21</v>
      </c>
    </row>
    <row r="1025" spans="1:19">
      <c r="A1025">
        <f t="shared" si="277"/>
        <v>22</v>
      </c>
      <c r="C1025">
        <f t="shared" si="276"/>
        <v>1.2866681130812971</v>
      </c>
      <c r="D1025">
        <f t="shared" si="276"/>
        <v>0.46361882340707788</v>
      </c>
      <c r="E1025">
        <f t="shared" si="276"/>
        <v>0.87839062850604854</v>
      </c>
      <c r="F1025">
        <f t="shared" si="276"/>
        <v>0</v>
      </c>
      <c r="G1025">
        <f t="shared" si="276"/>
        <v>0.75347178775259382</v>
      </c>
      <c r="H1025">
        <f t="shared" si="276"/>
        <v>0.5521748736553086</v>
      </c>
      <c r="I1025">
        <f t="shared" si="276"/>
        <v>1.1139876432334781</v>
      </c>
      <c r="J1025">
        <f t="shared" si="276"/>
        <v>0.67877584250558032</v>
      </c>
      <c r="L1025">
        <f t="shared" si="276"/>
        <v>0.62030318831875086</v>
      </c>
      <c r="M1025">
        <f t="shared" si="276"/>
        <v>0.12621590338232558</v>
      </c>
      <c r="N1025">
        <f t="shared" si="276"/>
        <v>0.15723116409409216</v>
      </c>
      <c r="O1025">
        <f t="shared" si="276"/>
        <v>0</v>
      </c>
      <c r="Q1025">
        <f t="shared" si="257"/>
        <v>6.6308379679365537</v>
      </c>
      <c r="R1025">
        <f t="shared" si="278"/>
        <v>22</v>
      </c>
    </row>
    <row r="1026" spans="1:19">
      <c r="A1026">
        <f t="shared" si="277"/>
        <v>23</v>
      </c>
      <c r="C1026">
        <f t="shared" si="276"/>
        <v>1.2045198587168107</v>
      </c>
      <c r="D1026">
        <f t="shared" si="276"/>
        <v>0.43401874499820059</v>
      </c>
      <c r="E1026">
        <f t="shared" si="276"/>
        <v>0.82230914482872919</v>
      </c>
      <c r="F1026">
        <f t="shared" si="276"/>
        <v>0</v>
      </c>
      <c r="G1026">
        <f t="shared" si="276"/>
        <v>0.70536583762646876</v>
      </c>
      <c r="H1026">
        <f t="shared" si="276"/>
        <v>0.51692087030079448</v>
      </c>
      <c r="I1026">
        <f t="shared" si="276"/>
        <v>1.0428642981028629</v>
      </c>
      <c r="J1026">
        <f t="shared" si="276"/>
        <v>0.63543890891741273</v>
      </c>
      <c r="L1026">
        <f t="shared" si="276"/>
        <v>0.58069948354123835</v>
      </c>
      <c r="M1026">
        <f t="shared" si="276"/>
        <v>0.11815755793140383</v>
      </c>
      <c r="N1026">
        <f t="shared" si="276"/>
        <v>0.14719262693698948</v>
      </c>
      <c r="O1026">
        <f t="shared" si="276"/>
        <v>0</v>
      </c>
      <c r="Q1026">
        <f t="shared" si="257"/>
        <v>6.2074873319009116</v>
      </c>
      <c r="R1026">
        <f t="shared" si="278"/>
        <v>23</v>
      </c>
    </row>
    <row r="1027" spans="1:19">
      <c r="A1027">
        <f t="shared" si="277"/>
        <v>24</v>
      </c>
      <c r="C1027">
        <f t="shared" si="276"/>
        <v>1.1276164189447768</v>
      </c>
      <c r="D1027">
        <f t="shared" si="276"/>
        <v>0.40630850495993315</v>
      </c>
      <c r="E1027">
        <f t="shared" si="276"/>
        <v>0.76980822395499826</v>
      </c>
      <c r="F1027">
        <f t="shared" si="276"/>
        <v>0</v>
      </c>
      <c r="G1027">
        <f t="shared" si="276"/>
        <v>0.66033124660781573</v>
      </c>
      <c r="H1027">
        <f t="shared" si="276"/>
        <v>0.4839176842359057</v>
      </c>
      <c r="I1027">
        <f t="shared" si="276"/>
        <v>0.97628187427716062</v>
      </c>
      <c r="J1027">
        <f t="shared" si="276"/>
        <v>0.59486885313369475</v>
      </c>
      <c r="L1027">
        <f t="shared" si="276"/>
        <v>0.54362430588020816</v>
      </c>
      <c r="M1027">
        <f t="shared" si="276"/>
        <v>0.11061370336210806</v>
      </c>
      <c r="N1027">
        <f t="shared" si="276"/>
        <v>0.13779500743024667</v>
      </c>
      <c r="O1027">
        <f t="shared" si="276"/>
        <v>0</v>
      </c>
      <c r="Q1027">
        <f t="shared" si="257"/>
        <v>5.8111658227868475</v>
      </c>
      <c r="R1027">
        <f t="shared" si="278"/>
        <v>24</v>
      </c>
    </row>
    <row r="1028" spans="1:19">
      <c r="A1028">
        <f t="shared" si="277"/>
        <v>25</v>
      </c>
      <c r="C1028">
        <f t="shared" si="276"/>
        <v>1.0556229347919648</v>
      </c>
      <c r="D1028">
        <f t="shared" si="276"/>
        <v>0.3803674451974659</v>
      </c>
      <c r="E1028">
        <f t="shared" si="276"/>
        <v>0.72065926226830013</v>
      </c>
      <c r="F1028">
        <f t="shared" si="276"/>
        <v>0</v>
      </c>
      <c r="G1028">
        <f t="shared" si="276"/>
        <v>0.61817192155758804</v>
      </c>
      <c r="H1028">
        <f t="shared" si="276"/>
        <v>0.45302161040620259</v>
      </c>
      <c r="I1028">
        <f t="shared" si="276"/>
        <v>0.91395045335813563</v>
      </c>
      <c r="J1028">
        <f t="shared" si="276"/>
        <v>0.55688902184393807</v>
      </c>
      <c r="L1028">
        <f t="shared" si="276"/>
        <v>0.50891621969688083</v>
      </c>
      <c r="M1028">
        <f t="shared" si="276"/>
        <v>0.10355149163275421</v>
      </c>
      <c r="N1028">
        <f t="shared" si="276"/>
        <v>0.12899738572387814</v>
      </c>
      <c r="O1028">
        <f t="shared" si="276"/>
        <v>0</v>
      </c>
      <c r="Q1028">
        <f t="shared" si="257"/>
        <v>5.4401477464771082</v>
      </c>
      <c r="R1028">
        <f t="shared" si="278"/>
        <v>25</v>
      </c>
      <c r="S1028" s="42">
        <f>SUM(Q1004:Q1028)</f>
        <v>265.25358721802581</v>
      </c>
    </row>
    <row r="1029" spans="1:19">
      <c r="A1029">
        <f t="shared" si="277"/>
        <v>26</v>
      </c>
      <c r="C1029">
        <f t="shared" si="276"/>
        <v>0.98822592659798236</v>
      </c>
      <c r="D1029">
        <f t="shared" si="276"/>
        <v>0.35608261111914058</v>
      </c>
      <c r="E1029">
        <f t="shared" si="276"/>
        <v>0.67464825151497865</v>
      </c>
      <c r="F1029">
        <f t="shared" si="276"/>
        <v>0</v>
      </c>
      <c r="G1029">
        <f t="shared" si="276"/>
        <v>0.57870428904473703</v>
      </c>
      <c r="H1029">
        <f t="shared" si="276"/>
        <v>0.42409811871016911</v>
      </c>
      <c r="I1029">
        <f t="shared" si="276"/>
        <v>0.85559862699694411</v>
      </c>
      <c r="J1029">
        <f t="shared" si="276"/>
        <v>0.5213340402957668</v>
      </c>
      <c r="L1029">
        <f t="shared" si="276"/>
        <v>0.47642409632735522</v>
      </c>
      <c r="M1029">
        <f t="shared" si="276"/>
        <v>9.6940171908588474E-2</v>
      </c>
      <c r="N1029">
        <f t="shared" si="276"/>
        <v>0.12076145452525573</v>
      </c>
      <c r="O1029">
        <f t="shared" si="276"/>
        <v>0</v>
      </c>
      <c r="Q1029">
        <f t="shared" si="257"/>
        <v>5.0928175870409191</v>
      </c>
      <c r="R1029">
        <f t="shared" si="278"/>
        <v>26</v>
      </c>
    </row>
    <row r="1030" spans="1:19">
      <c r="A1030">
        <f t="shared" si="277"/>
        <v>27</v>
      </c>
      <c r="C1030">
        <f t="shared" si="276"/>
        <v>0.92513192903761676</v>
      </c>
      <c r="D1030">
        <f t="shared" si="276"/>
        <v>0.33334825980073063</v>
      </c>
      <c r="E1030">
        <f t="shared" si="276"/>
        <v>0.63157484695279775</v>
      </c>
      <c r="F1030">
        <f t="shared" si="276"/>
        <v>0</v>
      </c>
      <c r="G1030">
        <f t="shared" si="276"/>
        <v>0.54175649601641729</v>
      </c>
      <c r="H1030">
        <f t="shared" si="276"/>
        <v>0.39702126821772049</v>
      </c>
      <c r="I1030">
        <f t="shared" si="276"/>
        <v>0.80097231510666911</v>
      </c>
      <c r="J1030">
        <f t="shared" si="276"/>
        <v>0.48804909220723341</v>
      </c>
      <c r="L1030">
        <f t="shared" si="276"/>
        <v>0.44600645602635752</v>
      </c>
      <c r="M1030">
        <f t="shared" si="276"/>
        <v>9.0750956664097035E-2</v>
      </c>
      <c r="N1030">
        <f t="shared" si="276"/>
        <v>0.11305135229849812</v>
      </c>
      <c r="O1030">
        <f t="shared" si="276"/>
        <v>0</v>
      </c>
      <c r="Q1030">
        <f t="shared" si="257"/>
        <v>4.7676629723281385</v>
      </c>
      <c r="R1030">
        <f t="shared" si="278"/>
        <v>27</v>
      </c>
    </row>
    <row r="1031" spans="1:19">
      <c r="A1031">
        <f t="shared" si="277"/>
        <v>28</v>
      </c>
      <c r="C1031">
        <f t="shared" si="276"/>
        <v>0.86606621329115974</v>
      </c>
      <c r="D1031">
        <f t="shared" si="276"/>
        <v>0.31206539955133</v>
      </c>
      <c r="E1031">
        <f t="shared" si="276"/>
        <v>0.59125149499419383</v>
      </c>
      <c r="F1031">
        <f t="shared" si="276"/>
        <v>0</v>
      </c>
      <c r="G1031">
        <f t="shared" si="276"/>
        <v>0.50716766150198223</v>
      </c>
      <c r="H1031">
        <f t="shared" si="276"/>
        <v>0.37167315878835477</v>
      </c>
      <c r="I1031">
        <f t="shared" si="276"/>
        <v>0.74983365952693237</v>
      </c>
      <c r="J1031">
        <f t="shared" si="276"/>
        <v>0.45688924565365424</v>
      </c>
      <c r="L1031">
        <f t="shared" si="276"/>
        <v>0.417530851925068</v>
      </c>
      <c r="M1031">
        <f t="shared" si="276"/>
        <v>8.4956896334110701E-2</v>
      </c>
      <c r="N1031">
        <f t="shared" si="276"/>
        <v>0.10583350711336655</v>
      </c>
      <c r="O1031">
        <f t="shared" si="276"/>
        <v>0</v>
      </c>
      <c r="Q1031">
        <f t="shared" si="257"/>
        <v>4.4632680886801532</v>
      </c>
      <c r="R1031">
        <f t="shared" si="278"/>
        <v>28</v>
      </c>
    </row>
    <row r="1032" spans="1:19">
      <c r="A1032">
        <f t="shared" si="277"/>
        <v>29</v>
      </c>
      <c r="C1032">
        <f t="shared" si="276"/>
        <v>0.8107715907986891</v>
      </c>
      <c r="D1032">
        <f t="shared" si="276"/>
        <v>0.29214135887598758</v>
      </c>
      <c r="E1032">
        <f t="shared" si="276"/>
        <v>0.55350261654577204</v>
      </c>
      <c r="F1032">
        <f t="shared" si="276"/>
        <v>0</v>
      </c>
      <c r="G1032">
        <f t="shared" si="276"/>
        <v>0.47478717609247528</v>
      </c>
      <c r="H1032">
        <f t="shared" si="276"/>
        <v>0.34794341770113713</v>
      </c>
      <c r="I1032">
        <f t="shared" si="276"/>
        <v>0.70195998832328432</v>
      </c>
      <c r="J1032">
        <f t="shared" si="276"/>
        <v>0.42771882199368488</v>
      </c>
      <c r="L1032">
        <f t="shared" si="276"/>
        <v>0.39087329332060278</v>
      </c>
      <c r="M1032">
        <f t="shared" si="276"/>
        <v>7.953276196789992E-2</v>
      </c>
      <c r="N1032">
        <f t="shared" si="276"/>
        <v>9.9076490463739494E-2</v>
      </c>
      <c r="O1032">
        <f t="shared" si="276"/>
        <v>0</v>
      </c>
      <c r="Q1032">
        <f t="shared" si="257"/>
        <v>4.1783075160832723</v>
      </c>
      <c r="R1032">
        <f t="shared" si="278"/>
        <v>29</v>
      </c>
    </row>
    <row r="1033" spans="1:19">
      <c r="A1033">
        <f t="shared" si="277"/>
        <v>30</v>
      </c>
      <c r="C1033">
        <f t="shared" si="276"/>
        <v>0.75900729338952344</v>
      </c>
      <c r="D1033">
        <f t="shared" si="276"/>
        <v>0.27348938295823583</v>
      </c>
      <c r="E1033">
        <f t="shared" si="276"/>
        <v>0.51816384248808456</v>
      </c>
      <c r="F1033">
        <f t="shared" si="276"/>
        <v>0</v>
      </c>
      <c r="G1033">
        <f t="shared" si="276"/>
        <v>0.44447404614536151</v>
      </c>
      <c r="H1033">
        <f t="shared" si="276"/>
        <v>0.32572871906116557</v>
      </c>
      <c r="I1033">
        <f t="shared" si="276"/>
        <v>0.65714284621164964</v>
      </c>
      <c r="J1033">
        <f t="shared" si="276"/>
        <v>0.40041080508676724</v>
      </c>
      <c r="L1033">
        <f t="shared" si="276"/>
        <v>0</v>
      </c>
      <c r="M1033">
        <f t="shared" si="276"/>
        <v>0</v>
      </c>
      <c r="N1033">
        <f t="shared" si="276"/>
        <v>0</v>
      </c>
      <c r="O1033">
        <f t="shared" si="276"/>
        <v>0</v>
      </c>
      <c r="Q1033">
        <f t="shared" si="257"/>
        <v>3.378416935340788</v>
      </c>
      <c r="R1033">
        <f t="shared" si="278"/>
        <v>30</v>
      </c>
      <c r="S1033" s="42">
        <f>SUM(Q1004:Q1033)</f>
        <v>287.13406031749912</v>
      </c>
    </row>
    <row r="1050" spans="1:20" ht="12.75" customHeight="1">
      <c r="B1050" s="100" t="s">
        <v>52</v>
      </c>
      <c r="C1050" s="100"/>
      <c r="D1050" s="100"/>
      <c r="E1050" s="100"/>
      <c r="F1050" s="100"/>
      <c r="G1050" s="100" t="s">
        <v>53</v>
      </c>
      <c r="H1050" s="100"/>
      <c r="I1050" s="100"/>
      <c r="J1050" s="42">
        <f>+O1072</f>
        <v>1347.4933455787918</v>
      </c>
    </row>
    <row r="1051" spans="1:20">
      <c r="B1051" s="41"/>
      <c r="C1051" s="41"/>
      <c r="D1051" s="41"/>
      <c r="E1051" s="41"/>
      <c r="F1051" s="41"/>
      <c r="G1051" s="41"/>
      <c r="H1051" s="41"/>
      <c r="I1051" s="41"/>
    </row>
    <row r="1052" spans="1:20" ht="26.25" thickBot="1">
      <c r="B1052" s="41" t="s">
        <v>30</v>
      </c>
      <c r="C1052" s="41"/>
      <c r="D1052" s="41"/>
      <c r="E1052" s="41"/>
      <c r="F1052" s="41"/>
      <c r="G1052" s="41"/>
      <c r="H1052" s="41"/>
      <c r="I1052" s="41"/>
    </row>
    <row r="1053" spans="1:20" ht="26.25" thickBot="1">
      <c r="B1053" s="43">
        <v>1.04</v>
      </c>
      <c r="C1053" s="101" t="s">
        <v>31</v>
      </c>
      <c r="D1053" s="101"/>
      <c r="E1053" s="101"/>
      <c r="F1053" s="101" t="s">
        <v>32</v>
      </c>
      <c r="G1053" s="101"/>
      <c r="H1053" s="101"/>
      <c r="I1053" s="101" t="s">
        <v>33</v>
      </c>
      <c r="J1053" s="101"/>
      <c r="L1053" s="44" t="s">
        <v>34</v>
      </c>
      <c r="M1053" s="44" t="s">
        <v>35</v>
      </c>
      <c r="O1053" s="37" t="s">
        <v>36</v>
      </c>
      <c r="P1053" s="42" t="s">
        <v>37</v>
      </c>
    </row>
    <row r="1054" spans="1:20">
      <c r="C1054" t="s">
        <v>38</v>
      </c>
      <c r="D1054" t="s">
        <v>39</v>
      </c>
      <c r="E1054" t="s">
        <v>40</v>
      </c>
      <c r="F1054" t="s">
        <v>41</v>
      </c>
      <c r="G1054" t="s">
        <v>39</v>
      </c>
      <c r="H1054" t="s">
        <v>40</v>
      </c>
      <c r="I1054" t="s">
        <v>39</v>
      </c>
      <c r="J1054" t="s">
        <v>40</v>
      </c>
      <c r="L1054" s="44" t="s">
        <v>42</v>
      </c>
      <c r="M1054" s="44" t="s">
        <v>43</v>
      </c>
    </row>
    <row r="1055" spans="1:20">
      <c r="A1055">
        <v>1</v>
      </c>
      <c r="C1055" s="51">
        <v>202.09214423076926</v>
      </c>
      <c r="D1055" s="51">
        <v>230.96245054945055</v>
      </c>
      <c r="E1055" s="51">
        <v>541.82179532967041</v>
      </c>
      <c r="F1055" s="51">
        <v>0</v>
      </c>
      <c r="G1055" s="51">
        <v>0</v>
      </c>
      <c r="H1055" s="51">
        <v>0</v>
      </c>
      <c r="I1055" s="51">
        <v>219.04505666208792</v>
      </c>
      <c r="J1055" s="52">
        <v>272.42155322802199</v>
      </c>
      <c r="L1055">
        <f>+'[1]Product Input'!K18</f>
        <v>0.17399999999999999</v>
      </c>
      <c r="M1055">
        <f>+'[1]Product Input'!L18</f>
        <v>0</v>
      </c>
      <c r="O1055">
        <f>+S1154</f>
        <v>0</v>
      </c>
      <c r="P1055">
        <v>1</v>
      </c>
      <c r="Q1055" s="45"/>
      <c r="R1055" s="45"/>
      <c r="S1055" s="45"/>
      <c r="T1055" s="45"/>
    </row>
    <row r="1056" spans="1:20">
      <c r="A1056">
        <v>2</v>
      </c>
      <c r="C1056">
        <f>+C1055</f>
        <v>202.09214423076926</v>
      </c>
      <c r="D1056">
        <f t="shared" ref="D1056:J1084" si="279">+D1055</f>
        <v>230.96245054945055</v>
      </c>
      <c r="E1056">
        <f t="shared" si="279"/>
        <v>541.82179532967041</v>
      </c>
      <c r="F1056">
        <f t="shared" si="279"/>
        <v>0</v>
      </c>
      <c r="G1056">
        <f t="shared" si="279"/>
        <v>0</v>
      </c>
      <c r="H1056">
        <f t="shared" si="279"/>
        <v>0</v>
      </c>
      <c r="I1056">
        <f t="shared" si="279"/>
        <v>219.04505666208792</v>
      </c>
      <c r="J1056">
        <f t="shared" si="279"/>
        <v>272.42155322802199</v>
      </c>
      <c r="L1056">
        <f t="shared" ref="L1056:M1084" si="280">+L1055</f>
        <v>0.17399999999999999</v>
      </c>
      <c r="M1056">
        <f t="shared" si="280"/>
        <v>0</v>
      </c>
      <c r="O1056">
        <f t="shared" ref="O1056:O1084" si="281">+S1155</f>
        <v>0</v>
      </c>
      <c r="P1056">
        <v>2</v>
      </c>
      <c r="Q1056" s="45"/>
      <c r="R1056" s="46"/>
      <c r="S1056" s="46"/>
      <c r="T1056" s="46"/>
    </row>
    <row r="1057" spans="1:20">
      <c r="A1057">
        <v>3</v>
      </c>
      <c r="C1057">
        <f t="shared" ref="C1057:C1084" si="282">+C1056</f>
        <v>202.09214423076926</v>
      </c>
      <c r="D1057">
        <f t="shared" si="279"/>
        <v>230.96245054945055</v>
      </c>
      <c r="E1057">
        <f t="shared" si="279"/>
        <v>541.82179532967041</v>
      </c>
      <c r="F1057">
        <f t="shared" si="279"/>
        <v>0</v>
      </c>
      <c r="G1057">
        <f t="shared" si="279"/>
        <v>0</v>
      </c>
      <c r="H1057">
        <f t="shared" si="279"/>
        <v>0</v>
      </c>
      <c r="I1057">
        <f t="shared" si="279"/>
        <v>219.04505666208792</v>
      </c>
      <c r="J1057">
        <f t="shared" si="279"/>
        <v>272.42155322802199</v>
      </c>
      <c r="L1057">
        <f t="shared" si="280"/>
        <v>0.17399999999999999</v>
      </c>
      <c r="M1057">
        <f t="shared" si="280"/>
        <v>0</v>
      </c>
      <c r="O1057">
        <f t="shared" si="281"/>
        <v>0</v>
      </c>
      <c r="P1057">
        <v>3</v>
      </c>
      <c r="Q1057" s="45"/>
      <c r="R1057" s="45"/>
      <c r="S1057" s="45"/>
      <c r="T1057" s="45"/>
    </row>
    <row r="1058" spans="1:20">
      <c r="A1058">
        <v>4</v>
      </c>
      <c r="C1058">
        <f t="shared" si="282"/>
        <v>202.09214423076926</v>
      </c>
      <c r="D1058">
        <f t="shared" si="279"/>
        <v>230.96245054945055</v>
      </c>
      <c r="E1058">
        <f t="shared" si="279"/>
        <v>541.82179532967041</v>
      </c>
      <c r="F1058">
        <f t="shared" si="279"/>
        <v>0</v>
      </c>
      <c r="G1058">
        <f t="shared" si="279"/>
        <v>0</v>
      </c>
      <c r="H1058">
        <f t="shared" si="279"/>
        <v>0</v>
      </c>
      <c r="I1058">
        <f t="shared" si="279"/>
        <v>219.04505666208792</v>
      </c>
      <c r="J1058">
        <f t="shared" si="279"/>
        <v>272.42155322802199</v>
      </c>
      <c r="L1058">
        <f t="shared" si="280"/>
        <v>0.17399999999999999</v>
      </c>
      <c r="M1058">
        <f t="shared" si="280"/>
        <v>0</v>
      </c>
      <c r="O1058">
        <f t="shared" si="281"/>
        <v>385.51804137060333</v>
      </c>
      <c r="P1058">
        <v>4</v>
      </c>
      <c r="Q1058" s="45"/>
      <c r="R1058" s="45"/>
      <c r="S1058" s="45"/>
      <c r="T1058" s="45"/>
    </row>
    <row r="1059" spans="1:20">
      <c r="A1059">
        <v>5</v>
      </c>
      <c r="C1059">
        <f t="shared" si="282"/>
        <v>202.09214423076926</v>
      </c>
      <c r="D1059">
        <f t="shared" si="279"/>
        <v>230.96245054945055</v>
      </c>
      <c r="E1059">
        <f t="shared" si="279"/>
        <v>541.82179532967041</v>
      </c>
      <c r="F1059">
        <f t="shared" si="279"/>
        <v>0</v>
      </c>
      <c r="G1059">
        <f t="shared" si="279"/>
        <v>0</v>
      </c>
      <c r="H1059">
        <f t="shared" si="279"/>
        <v>0</v>
      </c>
      <c r="I1059">
        <f t="shared" si="279"/>
        <v>219.04505666208792</v>
      </c>
      <c r="J1059">
        <f t="shared" si="279"/>
        <v>272.42155322802199</v>
      </c>
      <c r="L1059">
        <f t="shared" si="280"/>
        <v>0.17399999999999999</v>
      </c>
      <c r="M1059">
        <f t="shared" si="280"/>
        <v>0</v>
      </c>
      <c r="O1059">
        <f t="shared" si="281"/>
        <v>0</v>
      </c>
      <c r="P1059">
        <v>5</v>
      </c>
      <c r="Q1059" s="45"/>
      <c r="R1059" s="45"/>
      <c r="S1059" s="45"/>
      <c r="T1059" s="45"/>
    </row>
    <row r="1060" spans="1:20">
      <c r="A1060">
        <v>6</v>
      </c>
      <c r="C1060">
        <f t="shared" si="282"/>
        <v>202.09214423076926</v>
      </c>
      <c r="D1060">
        <f t="shared" si="279"/>
        <v>230.96245054945055</v>
      </c>
      <c r="E1060">
        <f t="shared" si="279"/>
        <v>541.82179532967041</v>
      </c>
      <c r="F1060">
        <f t="shared" si="279"/>
        <v>0</v>
      </c>
      <c r="G1060">
        <f t="shared" si="279"/>
        <v>0</v>
      </c>
      <c r="H1060">
        <f t="shared" si="279"/>
        <v>0</v>
      </c>
      <c r="I1060">
        <f t="shared" si="279"/>
        <v>219.04505666208792</v>
      </c>
      <c r="J1060">
        <f t="shared" si="279"/>
        <v>272.42155322802199</v>
      </c>
      <c r="L1060">
        <f t="shared" si="280"/>
        <v>0.17399999999999999</v>
      </c>
      <c r="M1060">
        <f t="shared" si="280"/>
        <v>0</v>
      </c>
      <c r="O1060">
        <f t="shared" si="281"/>
        <v>556.45122474838331</v>
      </c>
      <c r="P1060">
        <v>6</v>
      </c>
    </row>
    <row r="1061" spans="1:20">
      <c r="A1061">
        <v>7</v>
      </c>
      <c r="C1061">
        <f t="shared" si="282"/>
        <v>202.09214423076926</v>
      </c>
      <c r="D1061">
        <f t="shared" si="279"/>
        <v>230.96245054945055</v>
      </c>
      <c r="E1061">
        <f t="shared" si="279"/>
        <v>541.82179532967041</v>
      </c>
      <c r="F1061">
        <f t="shared" si="279"/>
        <v>0</v>
      </c>
      <c r="G1061">
        <f t="shared" si="279"/>
        <v>0</v>
      </c>
      <c r="H1061">
        <f t="shared" si="279"/>
        <v>0</v>
      </c>
      <c r="I1061">
        <f t="shared" si="279"/>
        <v>219.04505666208792</v>
      </c>
      <c r="J1061">
        <f t="shared" si="279"/>
        <v>272.42155322802199</v>
      </c>
      <c r="L1061">
        <f t="shared" si="280"/>
        <v>0.17399999999999999</v>
      </c>
      <c r="M1061">
        <f t="shared" si="280"/>
        <v>0</v>
      </c>
      <c r="O1061">
        <f t="shared" si="281"/>
        <v>0</v>
      </c>
      <c r="P1061">
        <v>7</v>
      </c>
    </row>
    <row r="1062" spans="1:20">
      <c r="A1062">
        <v>8</v>
      </c>
      <c r="C1062">
        <f t="shared" si="282"/>
        <v>202.09214423076926</v>
      </c>
      <c r="D1062">
        <f t="shared" si="279"/>
        <v>230.96245054945055</v>
      </c>
      <c r="E1062">
        <f t="shared" si="279"/>
        <v>541.82179532967041</v>
      </c>
      <c r="F1062">
        <f t="shared" si="279"/>
        <v>0</v>
      </c>
      <c r="G1062">
        <f t="shared" si="279"/>
        <v>0</v>
      </c>
      <c r="H1062">
        <f t="shared" si="279"/>
        <v>0</v>
      </c>
      <c r="I1062">
        <f t="shared" si="279"/>
        <v>219.04505666208792</v>
      </c>
      <c r="J1062">
        <f t="shared" si="279"/>
        <v>272.42155322802199</v>
      </c>
      <c r="L1062">
        <f t="shared" si="280"/>
        <v>0.17399999999999999</v>
      </c>
      <c r="M1062">
        <f t="shared" si="280"/>
        <v>0</v>
      </c>
      <c r="O1062">
        <f t="shared" si="281"/>
        <v>715.36602184813046</v>
      </c>
      <c r="P1062">
        <v>8</v>
      </c>
    </row>
    <row r="1063" spans="1:20">
      <c r="A1063">
        <v>9</v>
      </c>
      <c r="C1063">
        <f t="shared" si="282"/>
        <v>202.09214423076926</v>
      </c>
      <c r="D1063">
        <f t="shared" si="279"/>
        <v>230.96245054945055</v>
      </c>
      <c r="E1063">
        <f t="shared" si="279"/>
        <v>541.82179532967041</v>
      </c>
      <c r="F1063">
        <f t="shared" si="279"/>
        <v>0</v>
      </c>
      <c r="G1063">
        <f t="shared" si="279"/>
        <v>0</v>
      </c>
      <c r="H1063">
        <f t="shared" si="279"/>
        <v>0</v>
      </c>
      <c r="I1063">
        <f t="shared" si="279"/>
        <v>219.04505666208792</v>
      </c>
      <c r="J1063">
        <f t="shared" si="279"/>
        <v>272.42155322802199</v>
      </c>
      <c r="L1063">
        <f t="shared" si="280"/>
        <v>0.17399999999999999</v>
      </c>
      <c r="M1063">
        <f t="shared" si="280"/>
        <v>0</v>
      </c>
      <c r="O1063">
        <f t="shared" si="281"/>
        <v>0</v>
      </c>
      <c r="P1063">
        <v>9</v>
      </c>
    </row>
    <row r="1064" spans="1:20">
      <c r="A1064">
        <v>10</v>
      </c>
      <c r="C1064">
        <f t="shared" si="282"/>
        <v>202.09214423076926</v>
      </c>
      <c r="D1064">
        <f t="shared" si="279"/>
        <v>230.96245054945055</v>
      </c>
      <c r="E1064">
        <f t="shared" si="279"/>
        <v>541.82179532967041</v>
      </c>
      <c r="F1064">
        <f t="shared" si="279"/>
        <v>0</v>
      </c>
      <c r="G1064">
        <f t="shared" si="279"/>
        <v>0</v>
      </c>
      <c r="H1064">
        <f t="shared" si="279"/>
        <v>0</v>
      </c>
      <c r="I1064">
        <f t="shared" si="279"/>
        <v>219.04505666208792</v>
      </c>
      <c r="J1064">
        <f t="shared" si="279"/>
        <v>272.42155322802199</v>
      </c>
      <c r="L1064">
        <f t="shared" si="280"/>
        <v>0.17399999999999999</v>
      </c>
      <c r="M1064">
        <f t="shared" si="280"/>
        <v>0</v>
      </c>
      <c r="O1064">
        <f t="shared" si="281"/>
        <v>863.05851756891309</v>
      </c>
      <c r="P1064">
        <v>10</v>
      </c>
    </row>
    <row r="1065" spans="1:20">
      <c r="A1065">
        <v>11</v>
      </c>
      <c r="C1065">
        <f t="shared" si="282"/>
        <v>202.09214423076926</v>
      </c>
      <c r="D1065">
        <f t="shared" si="279"/>
        <v>230.96245054945055</v>
      </c>
      <c r="E1065">
        <f t="shared" si="279"/>
        <v>541.82179532967041</v>
      </c>
      <c r="F1065">
        <f t="shared" si="279"/>
        <v>0</v>
      </c>
      <c r="G1065">
        <f t="shared" si="279"/>
        <v>0</v>
      </c>
      <c r="H1065">
        <f t="shared" si="279"/>
        <v>0</v>
      </c>
      <c r="I1065">
        <f t="shared" si="279"/>
        <v>219.04505666208792</v>
      </c>
      <c r="J1065">
        <f t="shared" si="279"/>
        <v>272.42155322802199</v>
      </c>
      <c r="L1065">
        <f t="shared" si="280"/>
        <v>0.17399999999999999</v>
      </c>
      <c r="M1065">
        <f t="shared" si="280"/>
        <v>0</v>
      </c>
      <c r="O1065">
        <f t="shared" si="281"/>
        <v>0</v>
      </c>
      <c r="P1065">
        <v>11</v>
      </c>
    </row>
    <row r="1066" spans="1:20">
      <c r="A1066">
        <v>12</v>
      </c>
      <c r="C1066">
        <f t="shared" si="282"/>
        <v>202.09214423076926</v>
      </c>
      <c r="D1066">
        <f t="shared" si="279"/>
        <v>230.96245054945055</v>
      </c>
      <c r="E1066">
        <f t="shared" si="279"/>
        <v>541.82179532967041</v>
      </c>
      <c r="F1066">
        <f t="shared" si="279"/>
        <v>0</v>
      </c>
      <c r="G1066">
        <f t="shared" si="279"/>
        <v>0</v>
      </c>
      <c r="H1066">
        <f t="shared" si="279"/>
        <v>0</v>
      </c>
      <c r="I1066">
        <f t="shared" si="279"/>
        <v>219.04505666208792</v>
      </c>
      <c r="J1066">
        <f t="shared" si="279"/>
        <v>272.42155322802199</v>
      </c>
      <c r="L1066">
        <f t="shared" si="280"/>
        <v>0.17399999999999999</v>
      </c>
      <c r="M1066">
        <f t="shared" si="280"/>
        <v>0</v>
      </c>
      <c r="O1066">
        <f t="shared" si="281"/>
        <v>999.35187692425666</v>
      </c>
      <c r="P1066">
        <v>12</v>
      </c>
    </row>
    <row r="1067" spans="1:20">
      <c r="A1067">
        <v>13</v>
      </c>
      <c r="C1067">
        <f t="shared" si="282"/>
        <v>202.09214423076926</v>
      </c>
      <c r="D1067">
        <f t="shared" si="279"/>
        <v>230.96245054945055</v>
      </c>
      <c r="E1067">
        <f t="shared" si="279"/>
        <v>541.82179532967041</v>
      </c>
      <c r="F1067">
        <f t="shared" si="279"/>
        <v>0</v>
      </c>
      <c r="G1067">
        <f t="shared" si="279"/>
        <v>0</v>
      </c>
      <c r="H1067">
        <f t="shared" si="279"/>
        <v>0</v>
      </c>
      <c r="I1067">
        <f t="shared" si="279"/>
        <v>219.04505666208792</v>
      </c>
      <c r="J1067">
        <f t="shared" si="279"/>
        <v>272.42155322802199</v>
      </c>
      <c r="L1067">
        <f t="shared" si="280"/>
        <v>0.17399999999999999</v>
      </c>
      <c r="M1067">
        <f t="shared" si="280"/>
        <v>0</v>
      </c>
      <c r="O1067">
        <f t="shared" si="281"/>
        <v>0</v>
      </c>
      <c r="P1067">
        <v>13</v>
      </c>
    </row>
    <row r="1068" spans="1:20">
      <c r="A1068">
        <v>14</v>
      </c>
      <c r="C1068">
        <f t="shared" si="282"/>
        <v>202.09214423076926</v>
      </c>
      <c r="D1068">
        <f t="shared" si="279"/>
        <v>230.96245054945055</v>
      </c>
      <c r="E1068">
        <f t="shared" si="279"/>
        <v>541.82179532967041</v>
      </c>
      <c r="F1068">
        <f t="shared" si="279"/>
        <v>0</v>
      </c>
      <c r="G1068">
        <f t="shared" si="279"/>
        <v>0</v>
      </c>
      <c r="H1068">
        <f t="shared" si="279"/>
        <v>0</v>
      </c>
      <c r="I1068">
        <f t="shared" si="279"/>
        <v>219.04505666208792</v>
      </c>
      <c r="J1068">
        <f t="shared" si="279"/>
        <v>272.42155322802199</v>
      </c>
      <c r="L1068">
        <f t="shared" si="280"/>
        <v>0.17399999999999999</v>
      </c>
      <c r="M1068">
        <f t="shared" si="280"/>
        <v>0</v>
      </c>
      <c r="O1068">
        <f t="shared" si="281"/>
        <v>0</v>
      </c>
      <c r="P1068">
        <v>14</v>
      </c>
    </row>
    <row r="1069" spans="1:20">
      <c r="A1069">
        <v>15</v>
      </c>
      <c r="C1069">
        <f t="shared" si="282"/>
        <v>202.09214423076926</v>
      </c>
      <c r="D1069">
        <f t="shared" si="279"/>
        <v>230.96245054945055</v>
      </c>
      <c r="E1069">
        <f t="shared" si="279"/>
        <v>541.82179532967041</v>
      </c>
      <c r="F1069">
        <f t="shared" si="279"/>
        <v>0</v>
      </c>
      <c r="G1069">
        <f t="shared" si="279"/>
        <v>0</v>
      </c>
      <c r="H1069">
        <f t="shared" si="279"/>
        <v>0</v>
      </c>
      <c r="I1069">
        <f t="shared" si="279"/>
        <v>219.04505666208792</v>
      </c>
      <c r="J1069">
        <f t="shared" si="279"/>
        <v>272.42155322802199</v>
      </c>
      <c r="L1069">
        <f t="shared" si="280"/>
        <v>0.17399999999999999</v>
      </c>
      <c r="M1069">
        <f t="shared" si="280"/>
        <v>0</v>
      </c>
      <c r="O1069">
        <f t="shared" si="281"/>
        <v>0</v>
      </c>
      <c r="P1069">
        <v>15</v>
      </c>
    </row>
    <row r="1070" spans="1:20">
      <c r="A1070">
        <v>16</v>
      </c>
      <c r="C1070">
        <f t="shared" si="282"/>
        <v>202.09214423076926</v>
      </c>
      <c r="D1070">
        <f t="shared" si="279"/>
        <v>230.96245054945055</v>
      </c>
      <c r="E1070">
        <f t="shared" si="279"/>
        <v>541.82179532967041</v>
      </c>
      <c r="F1070">
        <f t="shared" si="279"/>
        <v>0</v>
      </c>
      <c r="G1070">
        <f t="shared" si="279"/>
        <v>0</v>
      </c>
      <c r="H1070">
        <f t="shared" si="279"/>
        <v>0</v>
      </c>
      <c r="I1070">
        <f t="shared" si="279"/>
        <v>219.04505666208792</v>
      </c>
      <c r="J1070">
        <f t="shared" si="279"/>
        <v>272.42155322802199</v>
      </c>
      <c r="L1070">
        <f t="shared" si="280"/>
        <v>0.17399999999999999</v>
      </c>
      <c r="M1070">
        <f t="shared" si="280"/>
        <v>0</v>
      </c>
      <c r="O1070">
        <f t="shared" si="281"/>
        <v>0</v>
      </c>
      <c r="P1070">
        <v>16</v>
      </c>
    </row>
    <row r="1071" spans="1:20">
      <c r="A1071">
        <v>17</v>
      </c>
      <c r="C1071">
        <f t="shared" si="282"/>
        <v>202.09214423076926</v>
      </c>
      <c r="D1071">
        <f t="shared" si="279"/>
        <v>230.96245054945055</v>
      </c>
      <c r="E1071">
        <f t="shared" si="279"/>
        <v>541.82179532967041</v>
      </c>
      <c r="F1071">
        <f t="shared" si="279"/>
        <v>0</v>
      </c>
      <c r="G1071">
        <f t="shared" si="279"/>
        <v>0</v>
      </c>
      <c r="H1071">
        <f t="shared" si="279"/>
        <v>0</v>
      </c>
      <c r="I1071">
        <f t="shared" si="279"/>
        <v>219.04505666208792</v>
      </c>
      <c r="J1071">
        <f t="shared" si="279"/>
        <v>272.42155322802199</v>
      </c>
      <c r="L1071">
        <f t="shared" si="280"/>
        <v>0.17399999999999999</v>
      </c>
      <c r="M1071">
        <f t="shared" si="280"/>
        <v>0</v>
      </c>
      <c r="O1071">
        <f t="shared" si="281"/>
        <v>0</v>
      </c>
      <c r="P1071">
        <v>17</v>
      </c>
    </row>
    <row r="1072" spans="1:20">
      <c r="A1072">
        <v>18</v>
      </c>
      <c r="C1072">
        <f t="shared" si="282"/>
        <v>202.09214423076926</v>
      </c>
      <c r="D1072">
        <f t="shared" si="279"/>
        <v>230.96245054945055</v>
      </c>
      <c r="E1072">
        <f t="shared" si="279"/>
        <v>541.82179532967041</v>
      </c>
      <c r="F1072">
        <f t="shared" si="279"/>
        <v>0</v>
      </c>
      <c r="G1072">
        <f t="shared" si="279"/>
        <v>0</v>
      </c>
      <c r="H1072">
        <f t="shared" si="279"/>
        <v>0</v>
      </c>
      <c r="I1072">
        <f t="shared" si="279"/>
        <v>219.04505666208792</v>
      </c>
      <c r="J1072">
        <f t="shared" si="279"/>
        <v>272.42155322802199</v>
      </c>
      <c r="L1072">
        <f t="shared" si="280"/>
        <v>0.17399999999999999</v>
      </c>
      <c r="M1072">
        <f t="shared" si="280"/>
        <v>0</v>
      </c>
      <c r="O1072">
        <f t="shared" si="281"/>
        <v>1347.4933455787918</v>
      </c>
      <c r="P1072">
        <v>18</v>
      </c>
    </row>
    <row r="1073" spans="1:20">
      <c r="A1073">
        <v>19</v>
      </c>
      <c r="C1073">
        <f t="shared" si="282"/>
        <v>202.09214423076926</v>
      </c>
      <c r="D1073">
        <f t="shared" si="279"/>
        <v>230.96245054945055</v>
      </c>
      <c r="E1073">
        <f t="shared" si="279"/>
        <v>541.82179532967041</v>
      </c>
      <c r="F1073">
        <f t="shared" si="279"/>
        <v>0</v>
      </c>
      <c r="G1073">
        <f t="shared" si="279"/>
        <v>0</v>
      </c>
      <c r="H1073">
        <f t="shared" si="279"/>
        <v>0</v>
      </c>
      <c r="I1073">
        <f t="shared" si="279"/>
        <v>219.04505666208792</v>
      </c>
      <c r="J1073">
        <f t="shared" si="279"/>
        <v>272.42155322802199</v>
      </c>
      <c r="L1073">
        <f t="shared" si="280"/>
        <v>0.17399999999999999</v>
      </c>
      <c r="M1073">
        <f t="shared" si="280"/>
        <v>0</v>
      </c>
      <c r="O1073">
        <f t="shared" si="281"/>
        <v>1397.4624576396923</v>
      </c>
      <c r="P1073">
        <v>19</v>
      </c>
    </row>
    <row r="1074" spans="1:20">
      <c r="A1074">
        <v>20</v>
      </c>
      <c r="C1074">
        <f t="shared" si="282"/>
        <v>202.09214423076926</v>
      </c>
      <c r="D1074">
        <f t="shared" si="279"/>
        <v>230.96245054945055</v>
      </c>
      <c r="E1074">
        <f t="shared" si="279"/>
        <v>541.82179532967041</v>
      </c>
      <c r="F1074">
        <f t="shared" si="279"/>
        <v>0</v>
      </c>
      <c r="G1074">
        <f t="shared" si="279"/>
        <v>0</v>
      </c>
      <c r="H1074">
        <f t="shared" si="279"/>
        <v>0</v>
      </c>
      <c r="I1074">
        <f t="shared" si="279"/>
        <v>219.04505666208792</v>
      </c>
      <c r="J1074">
        <f t="shared" si="279"/>
        <v>272.42155322802199</v>
      </c>
      <c r="L1074">
        <f t="shared" si="280"/>
        <v>0.17399999999999999</v>
      </c>
      <c r="M1074">
        <f t="shared" si="280"/>
        <v>0</v>
      </c>
      <c r="O1074" s="42">
        <f t="shared" si="281"/>
        <v>1445.2684140297099</v>
      </c>
      <c r="P1074">
        <v>20</v>
      </c>
      <c r="S1074" s="47"/>
      <c r="T1074" s="47"/>
    </row>
    <row r="1075" spans="1:20">
      <c r="A1075">
        <v>21</v>
      </c>
      <c r="C1075">
        <f t="shared" si="282"/>
        <v>202.09214423076926</v>
      </c>
      <c r="D1075">
        <f t="shared" si="279"/>
        <v>230.96245054945055</v>
      </c>
      <c r="E1075">
        <f t="shared" si="279"/>
        <v>541.82179532967041</v>
      </c>
      <c r="F1075">
        <f t="shared" si="279"/>
        <v>0</v>
      </c>
      <c r="G1075">
        <f t="shared" si="279"/>
        <v>0</v>
      </c>
      <c r="H1075">
        <f t="shared" si="279"/>
        <v>0</v>
      </c>
      <c r="I1075">
        <f t="shared" si="279"/>
        <v>219.04505666208792</v>
      </c>
      <c r="J1075">
        <f t="shared" si="279"/>
        <v>272.42155322802199</v>
      </c>
      <c r="L1075">
        <f t="shared" si="280"/>
        <v>0.17399999999999999</v>
      </c>
      <c r="M1075">
        <f t="shared" si="280"/>
        <v>0</v>
      </c>
      <c r="O1075">
        <f t="shared" si="281"/>
        <v>0</v>
      </c>
      <c r="P1075">
        <v>21</v>
      </c>
      <c r="S1075" s="48"/>
      <c r="T1075" s="48"/>
    </row>
    <row r="1076" spans="1:20">
      <c r="A1076">
        <v>22</v>
      </c>
      <c r="C1076">
        <f t="shared" si="282"/>
        <v>202.09214423076926</v>
      </c>
      <c r="D1076">
        <f t="shared" si="279"/>
        <v>230.96245054945055</v>
      </c>
      <c r="E1076">
        <f t="shared" si="279"/>
        <v>541.82179532967041</v>
      </c>
      <c r="F1076">
        <f t="shared" si="279"/>
        <v>0</v>
      </c>
      <c r="G1076">
        <f t="shared" si="279"/>
        <v>0</v>
      </c>
      <c r="H1076">
        <f t="shared" si="279"/>
        <v>0</v>
      </c>
      <c r="I1076">
        <f t="shared" si="279"/>
        <v>219.04505666208792</v>
      </c>
      <c r="J1076">
        <f t="shared" si="279"/>
        <v>272.42155322802199</v>
      </c>
      <c r="L1076">
        <f t="shared" si="280"/>
        <v>0.17399999999999999</v>
      </c>
      <c r="M1076">
        <f t="shared" si="280"/>
        <v>0</v>
      </c>
      <c r="O1076">
        <f t="shared" si="281"/>
        <v>0</v>
      </c>
      <c r="P1076">
        <v>22</v>
      </c>
      <c r="S1076" s="47"/>
      <c r="T1076" s="47"/>
    </row>
    <row r="1077" spans="1:20">
      <c r="A1077">
        <v>23</v>
      </c>
      <c r="C1077">
        <f t="shared" si="282"/>
        <v>202.09214423076926</v>
      </c>
      <c r="D1077">
        <f t="shared" si="279"/>
        <v>230.96245054945055</v>
      </c>
      <c r="E1077">
        <f t="shared" si="279"/>
        <v>541.82179532967041</v>
      </c>
      <c r="F1077">
        <f t="shared" si="279"/>
        <v>0</v>
      </c>
      <c r="G1077">
        <f t="shared" si="279"/>
        <v>0</v>
      </c>
      <c r="H1077">
        <f t="shared" si="279"/>
        <v>0</v>
      </c>
      <c r="I1077">
        <f t="shared" si="279"/>
        <v>219.04505666208792</v>
      </c>
      <c r="J1077">
        <f t="shared" si="279"/>
        <v>272.42155322802199</v>
      </c>
      <c r="L1077">
        <f t="shared" si="280"/>
        <v>0.17399999999999999</v>
      </c>
      <c r="M1077">
        <f t="shared" si="280"/>
        <v>0</v>
      </c>
      <c r="O1077">
        <f t="shared" si="281"/>
        <v>0</v>
      </c>
      <c r="P1077">
        <v>23</v>
      </c>
      <c r="S1077" s="47"/>
      <c r="T1077" s="47"/>
    </row>
    <row r="1078" spans="1:20">
      <c r="A1078">
        <v>24</v>
      </c>
      <c r="C1078">
        <f t="shared" si="282"/>
        <v>202.09214423076926</v>
      </c>
      <c r="D1078">
        <f t="shared" si="279"/>
        <v>230.96245054945055</v>
      </c>
      <c r="E1078">
        <f t="shared" si="279"/>
        <v>541.82179532967041</v>
      </c>
      <c r="F1078">
        <f t="shared" si="279"/>
        <v>0</v>
      </c>
      <c r="G1078">
        <f t="shared" si="279"/>
        <v>0</v>
      </c>
      <c r="H1078">
        <f t="shared" si="279"/>
        <v>0</v>
      </c>
      <c r="I1078">
        <f t="shared" si="279"/>
        <v>219.04505666208792</v>
      </c>
      <c r="J1078">
        <f t="shared" si="279"/>
        <v>272.42155322802199</v>
      </c>
      <c r="L1078">
        <f t="shared" si="280"/>
        <v>0.17399999999999999</v>
      </c>
      <c r="M1078">
        <f t="shared" si="280"/>
        <v>0</v>
      </c>
      <c r="O1078">
        <f t="shared" si="281"/>
        <v>0</v>
      </c>
      <c r="P1078">
        <v>24</v>
      </c>
    </row>
    <row r="1079" spans="1:20">
      <c r="A1079">
        <v>25</v>
      </c>
      <c r="C1079">
        <f t="shared" si="282"/>
        <v>202.09214423076926</v>
      </c>
      <c r="D1079">
        <f t="shared" si="279"/>
        <v>230.96245054945055</v>
      </c>
      <c r="E1079">
        <f t="shared" si="279"/>
        <v>541.82179532967041</v>
      </c>
      <c r="F1079">
        <f t="shared" si="279"/>
        <v>0</v>
      </c>
      <c r="G1079">
        <f t="shared" si="279"/>
        <v>0</v>
      </c>
      <c r="H1079">
        <f t="shared" si="279"/>
        <v>0</v>
      </c>
      <c r="I1079">
        <f t="shared" si="279"/>
        <v>219.04505666208792</v>
      </c>
      <c r="J1079">
        <f t="shared" si="279"/>
        <v>272.42155322802199</v>
      </c>
      <c r="L1079">
        <f t="shared" si="280"/>
        <v>0.17399999999999999</v>
      </c>
      <c r="M1079">
        <f t="shared" si="280"/>
        <v>0</v>
      </c>
      <c r="O1079">
        <f t="shared" si="281"/>
        <v>1642.2306055994916</v>
      </c>
      <c r="P1079">
        <v>25</v>
      </c>
    </row>
    <row r="1080" spans="1:20">
      <c r="A1080">
        <v>26</v>
      </c>
      <c r="C1080">
        <f t="shared" si="282"/>
        <v>202.09214423076926</v>
      </c>
      <c r="D1080">
        <f t="shared" si="279"/>
        <v>230.96245054945055</v>
      </c>
      <c r="E1080">
        <f t="shared" si="279"/>
        <v>541.82179532967041</v>
      </c>
      <c r="F1080">
        <f t="shared" si="279"/>
        <v>0</v>
      </c>
      <c r="G1080">
        <f t="shared" si="279"/>
        <v>0</v>
      </c>
      <c r="H1080">
        <f t="shared" si="279"/>
        <v>0</v>
      </c>
      <c r="I1080">
        <f t="shared" si="279"/>
        <v>219.04505666208792</v>
      </c>
      <c r="J1080">
        <f t="shared" si="279"/>
        <v>272.42155322802199</v>
      </c>
      <c r="L1080">
        <f t="shared" si="280"/>
        <v>0.17399999999999999</v>
      </c>
      <c r="M1080">
        <f t="shared" si="280"/>
        <v>0</v>
      </c>
      <c r="O1080">
        <f t="shared" si="281"/>
        <v>0</v>
      </c>
      <c r="P1080">
        <v>26</v>
      </c>
    </row>
    <row r="1081" spans="1:20">
      <c r="A1081">
        <v>27</v>
      </c>
      <c r="C1081">
        <f t="shared" si="282"/>
        <v>202.09214423076926</v>
      </c>
      <c r="D1081">
        <f t="shared" si="279"/>
        <v>230.96245054945055</v>
      </c>
      <c r="E1081">
        <f t="shared" si="279"/>
        <v>541.82179532967041</v>
      </c>
      <c r="F1081">
        <f t="shared" si="279"/>
        <v>0</v>
      </c>
      <c r="G1081">
        <f t="shared" si="279"/>
        <v>0</v>
      </c>
      <c r="H1081">
        <f t="shared" si="279"/>
        <v>0</v>
      </c>
      <c r="I1081">
        <f t="shared" si="279"/>
        <v>219.04505666208792</v>
      </c>
      <c r="J1081">
        <f t="shared" si="279"/>
        <v>272.42155322802199</v>
      </c>
      <c r="L1081">
        <f t="shared" si="280"/>
        <v>0.17399999999999999</v>
      </c>
      <c r="M1081">
        <f t="shared" si="280"/>
        <v>0</v>
      </c>
      <c r="O1081">
        <f t="shared" si="281"/>
        <v>0</v>
      </c>
      <c r="P1081">
        <v>27</v>
      </c>
    </row>
    <row r="1082" spans="1:20">
      <c r="A1082">
        <v>28</v>
      </c>
      <c r="C1082">
        <f t="shared" si="282"/>
        <v>202.09214423076926</v>
      </c>
      <c r="D1082">
        <f t="shared" si="279"/>
        <v>230.96245054945055</v>
      </c>
      <c r="E1082">
        <f t="shared" si="279"/>
        <v>541.82179532967041</v>
      </c>
      <c r="F1082">
        <f t="shared" si="279"/>
        <v>0</v>
      </c>
      <c r="G1082">
        <f t="shared" si="279"/>
        <v>0</v>
      </c>
      <c r="H1082">
        <f t="shared" si="279"/>
        <v>0</v>
      </c>
      <c r="I1082">
        <f t="shared" si="279"/>
        <v>219.04505666208792</v>
      </c>
      <c r="J1082">
        <f t="shared" si="279"/>
        <v>272.42155322802199</v>
      </c>
      <c r="L1082">
        <f t="shared" si="280"/>
        <v>0.17399999999999999</v>
      </c>
      <c r="M1082">
        <f t="shared" si="280"/>
        <v>0</v>
      </c>
      <c r="O1082">
        <f t="shared" si="281"/>
        <v>0</v>
      </c>
      <c r="P1082">
        <v>28</v>
      </c>
    </row>
    <row r="1083" spans="1:20">
      <c r="A1083">
        <v>29</v>
      </c>
      <c r="C1083">
        <f t="shared" si="282"/>
        <v>202.09214423076926</v>
      </c>
      <c r="D1083">
        <f t="shared" si="279"/>
        <v>230.96245054945055</v>
      </c>
      <c r="E1083">
        <f t="shared" si="279"/>
        <v>541.82179532967041</v>
      </c>
      <c r="F1083">
        <f t="shared" si="279"/>
        <v>0</v>
      </c>
      <c r="G1083">
        <f t="shared" si="279"/>
        <v>0</v>
      </c>
      <c r="H1083">
        <f t="shared" si="279"/>
        <v>0</v>
      </c>
      <c r="I1083">
        <f t="shared" si="279"/>
        <v>219.04505666208792</v>
      </c>
      <c r="J1083">
        <f t="shared" si="279"/>
        <v>272.42155322802199</v>
      </c>
      <c r="L1083">
        <f t="shared" si="280"/>
        <v>0.17399999999999999</v>
      </c>
      <c r="M1083">
        <f t="shared" si="280"/>
        <v>0</v>
      </c>
      <c r="O1083">
        <f t="shared" si="281"/>
        <v>0</v>
      </c>
      <c r="P1083">
        <v>29</v>
      </c>
    </row>
    <row r="1084" spans="1:20">
      <c r="A1084">
        <v>30</v>
      </c>
      <c r="C1084">
        <f t="shared" si="282"/>
        <v>202.09214423076926</v>
      </c>
      <c r="D1084">
        <f t="shared" si="279"/>
        <v>230.96245054945055</v>
      </c>
      <c r="E1084">
        <f t="shared" si="279"/>
        <v>541.82179532967041</v>
      </c>
      <c r="F1084">
        <f t="shared" si="279"/>
        <v>0</v>
      </c>
      <c r="G1084">
        <f t="shared" si="279"/>
        <v>0</v>
      </c>
      <c r="H1084">
        <f t="shared" si="279"/>
        <v>0</v>
      </c>
      <c r="I1084">
        <f t="shared" si="279"/>
        <v>219.04505666208792</v>
      </c>
      <c r="J1084">
        <f t="shared" si="279"/>
        <v>272.42155322802199</v>
      </c>
      <c r="L1084">
        <f t="shared" si="280"/>
        <v>0.17399999999999999</v>
      </c>
      <c r="M1084">
        <f t="shared" si="280"/>
        <v>0</v>
      </c>
      <c r="O1084">
        <f t="shared" si="281"/>
        <v>1782.2768461674348</v>
      </c>
      <c r="P1084">
        <v>30</v>
      </c>
    </row>
    <row r="1085" spans="1:20">
      <c r="L1085" s="38"/>
      <c r="O1085" s="44"/>
    </row>
    <row r="1086" spans="1:20">
      <c r="O1086" s="44" t="s">
        <v>44</v>
      </c>
    </row>
    <row r="1087" spans="1:20">
      <c r="A1087" t="s">
        <v>45</v>
      </c>
      <c r="L1087" t="s">
        <v>46</v>
      </c>
      <c r="M1087" t="s">
        <v>47</v>
      </c>
      <c r="N1087" t="s">
        <v>48</v>
      </c>
      <c r="O1087" s="44" t="s">
        <v>49</v>
      </c>
    </row>
    <row r="1088" spans="1:20">
      <c r="A1088">
        <v>1</v>
      </c>
      <c r="C1088">
        <v>120.8</v>
      </c>
      <c r="D1088">
        <v>83.9</v>
      </c>
      <c r="E1088">
        <v>45.4</v>
      </c>
      <c r="F1088">
        <v>112.9</v>
      </c>
      <c r="G1088">
        <v>81.400000000000006</v>
      </c>
      <c r="H1088">
        <v>47.5</v>
      </c>
      <c r="I1088">
        <v>84.2</v>
      </c>
      <c r="J1088">
        <v>42.3</v>
      </c>
      <c r="L1088">
        <v>0</v>
      </c>
      <c r="M1088">
        <v>0</v>
      </c>
      <c r="N1088">
        <v>0</v>
      </c>
      <c r="O1088">
        <v>0.76600000000000001</v>
      </c>
    </row>
    <row r="1089" spans="1:20">
      <c r="A1089">
        <v>2</v>
      </c>
      <c r="C1089">
        <v>124.6</v>
      </c>
      <c r="D1089">
        <v>84.3</v>
      </c>
      <c r="E1089">
        <v>45.2</v>
      </c>
      <c r="F1089">
        <v>111.5</v>
      </c>
      <c r="G1089">
        <v>79.599999999999994</v>
      </c>
      <c r="H1089">
        <v>45.9</v>
      </c>
      <c r="I1089">
        <v>81.400000000000006</v>
      </c>
      <c r="J1089">
        <v>40.799999999999997</v>
      </c>
      <c r="L1089">
        <v>0</v>
      </c>
      <c r="M1089">
        <v>0</v>
      </c>
      <c r="N1089">
        <v>0</v>
      </c>
      <c r="O1089">
        <v>0.78500000000000003</v>
      </c>
    </row>
    <row r="1090" spans="1:20">
      <c r="A1090">
        <v>3</v>
      </c>
      <c r="C1090">
        <v>115.4</v>
      </c>
      <c r="D1090">
        <v>86.8</v>
      </c>
      <c r="E1090">
        <v>48.9</v>
      </c>
      <c r="F1090">
        <v>110.6</v>
      </c>
      <c r="G1090">
        <v>83.6</v>
      </c>
      <c r="H1090">
        <v>50.1</v>
      </c>
      <c r="I1090">
        <v>90.4</v>
      </c>
      <c r="J1090">
        <v>44.9</v>
      </c>
      <c r="L1090">
        <v>74.650000000000006</v>
      </c>
      <c r="M1090">
        <v>5.62</v>
      </c>
      <c r="N1090">
        <v>0</v>
      </c>
      <c r="O1090">
        <v>0.80400000000000005</v>
      </c>
    </row>
    <row r="1091" spans="1:20">
      <c r="A1091">
        <v>4</v>
      </c>
      <c r="C1091">
        <v>111.9</v>
      </c>
      <c r="D1091">
        <v>77.099999999999994</v>
      </c>
      <c r="E1091">
        <v>48.9</v>
      </c>
      <c r="F1091">
        <v>104.5</v>
      </c>
      <c r="G1091">
        <v>79.5</v>
      </c>
      <c r="H1091">
        <v>47.6</v>
      </c>
      <c r="I1091">
        <v>85.8</v>
      </c>
      <c r="J1091">
        <v>43.4</v>
      </c>
      <c r="L1091">
        <v>83.57</v>
      </c>
      <c r="M1091" s="39">
        <v>5.76</v>
      </c>
      <c r="N1091">
        <v>7.1747837890624986</v>
      </c>
      <c r="O1091">
        <v>0.82499999999999996</v>
      </c>
    </row>
    <row r="1092" spans="1:20">
      <c r="A1092">
        <v>5</v>
      </c>
      <c r="C1092">
        <v>113.5</v>
      </c>
      <c r="D1092">
        <v>77.400000000000006</v>
      </c>
      <c r="E1092">
        <v>52.1</v>
      </c>
      <c r="F1092">
        <v>107</v>
      </c>
      <c r="G1092">
        <v>80.5</v>
      </c>
      <c r="H1092">
        <v>48.2</v>
      </c>
      <c r="I1092">
        <v>83.5</v>
      </c>
      <c r="J1092">
        <v>43.4</v>
      </c>
      <c r="L1092">
        <v>71.489999999999995</v>
      </c>
      <c r="M1092" s="39">
        <v>5.9</v>
      </c>
      <c r="N1092">
        <v>7.3541533837890602</v>
      </c>
      <c r="O1092">
        <v>0.84499999999999997</v>
      </c>
    </row>
    <row r="1093" spans="1:20">
      <c r="A1093">
        <v>6</v>
      </c>
      <c r="C1093">
        <v>110.2</v>
      </c>
      <c r="D1093">
        <v>77.3</v>
      </c>
      <c r="E1093">
        <v>52.7</v>
      </c>
      <c r="F1093">
        <v>103.2</v>
      </c>
      <c r="G1093">
        <v>81.3</v>
      </c>
      <c r="H1093">
        <v>48.5</v>
      </c>
      <c r="I1093">
        <v>84.2</v>
      </c>
      <c r="J1093">
        <v>43</v>
      </c>
      <c r="L1093">
        <v>85.42</v>
      </c>
      <c r="M1093" s="39">
        <v>6.05</v>
      </c>
      <c r="N1093">
        <v>7.5380072183837861</v>
      </c>
      <c r="O1093">
        <v>0.86599999999999999</v>
      </c>
    </row>
    <row r="1094" spans="1:20">
      <c r="A1094">
        <v>7</v>
      </c>
      <c r="C1094">
        <v>112.4</v>
      </c>
      <c r="D1094">
        <v>78.900000000000006</v>
      </c>
      <c r="E1094">
        <v>53.3</v>
      </c>
      <c r="F1094">
        <v>113.1</v>
      </c>
      <c r="G1094">
        <v>84.6</v>
      </c>
      <c r="H1094">
        <v>51.2</v>
      </c>
      <c r="I1094">
        <v>88.5</v>
      </c>
      <c r="J1094">
        <v>47.8</v>
      </c>
      <c r="L1094">
        <v>81.2</v>
      </c>
      <c r="M1094" s="39">
        <v>6.2</v>
      </c>
      <c r="N1094">
        <v>7.7264573988433813</v>
      </c>
      <c r="O1094">
        <v>0.88800000000000001</v>
      </c>
      <c r="Q1094" s="45"/>
      <c r="R1094" s="49"/>
      <c r="S1094" s="49"/>
      <c r="T1094" s="49"/>
    </row>
    <row r="1095" spans="1:20">
      <c r="A1095">
        <v>8</v>
      </c>
      <c r="C1095">
        <v>125.2</v>
      </c>
      <c r="D1095">
        <v>86.4</v>
      </c>
      <c r="E1095">
        <v>59.9</v>
      </c>
      <c r="F1095">
        <v>116.9</v>
      </c>
      <c r="G1095">
        <v>91.3</v>
      </c>
      <c r="H1095">
        <v>54</v>
      </c>
      <c r="I1095">
        <v>92.5</v>
      </c>
      <c r="J1095">
        <v>51.9</v>
      </c>
      <c r="L1095">
        <v>61.6</v>
      </c>
      <c r="M1095" s="39">
        <v>6.36</v>
      </c>
      <c r="N1095">
        <v>7.9196188338144653</v>
      </c>
      <c r="O1095">
        <v>0.91</v>
      </c>
      <c r="Q1095" s="45"/>
      <c r="R1095" s="49"/>
      <c r="S1095" s="49"/>
      <c r="T1095" s="49"/>
    </row>
    <row r="1096" spans="1:20">
      <c r="A1096">
        <v>9</v>
      </c>
      <c r="C1096">
        <v>125.7</v>
      </c>
      <c r="D1096">
        <v>92.4</v>
      </c>
      <c r="E1096">
        <v>62.8</v>
      </c>
      <c r="F1096">
        <v>127.9</v>
      </c>
      <c r="G1096">
        <v>96.8</v>
      </c>
      <c r="H1096">
        <v>56.7</v>
      </c>
      <c r="I1096">
        <v>98.9</v>
      </c>
      <c r="J1096">
        <v>54.4</v>
      </c>
      <c r="L1096">
        <v>46.63</v>
      </c>
      <c r="M1096" s="39">
        <v>6.52</v>
      </c>
      <c r="N1096">
        <v>8.1176093046598261</v>
      </c>
      <c r="O1096">
        <v>0.93300000000000005</v>
      </c>
      <c r="Q1096" s="45"/>
      <c r="R1096" s="49"/>
      <c r="S1096" s="49"/>
      <c r="T1096" s="49"/>
    </row>
    <row r="1097" spans="1:20">
      <c r="A1097">
        <v>10</v>
      </c>
      <c r="C1097">
        <v>127.4</v>
      </c>
      <c r="D1097">
        <v>94.7</v>
      </c>
      <c r="E1097">
        <v>69.599999999999994</v>
      </c>
      <c r="F1097">
        <v>151.6</v>
      </c>
      <c r="G1097">
        <v>106.7</v>
      </c>
      <c r="H1097">
        <v>62.5</v>
      </c>
      <c r="I1097">
        <v>102.8</v>
      </c>
      <c r="J1097">
        <v>59.9</v>
      </c>
      <c r="L1097">
        <v>23.16</v>
      </c>
      <c r="M1097" s="39">
        <v>6.68</v>
      </c>
      <c r="N1097">
        <v>8.320549537276321</v>
      </c>
      <c r="O1097">
        <v>0.95599999999999996</v>
      </c>
      <c r="Q1097" s="45"/>
      <c r="R1097" s="49"/>
      <c r="S1097" s="49"/>
      <c r="T1097" s="49"/>
    </row>
    <row r="1098" spans="1:20">
      <c r="A1098">
        <v>11</v>
      </c>
      <c r="C1098">
        <v>131.69999999999999</v>
      </c>
      <c r="D1098">
        <v>97.3</v>
      </c>
      <c r="E1098">
        <v>70.900000000000006</v>
      </c>
      <c r="F1098">
        <v>152.5</v>
      </c>
      <c r="G1098">
        <v>108.1</v>
      </c>
      <c r="H1098">
        <v>63.9</v>
      </c>
      <c r="I1098">
        <v>104.5</v>
      </c>
      <c r="J1098">
        <v>61.4</v>
      </c>
      <c r="L1098">
        <v>26.88</v>
      </c>
      <c r="M1098" s="39">
        <v>6.85</v>
      </c>
      <c r="N1098">
        <v>8.5285632757082297</v>
      </c>
      <c r="O1098">
        <v>0.98</v>
      </c>
      <c r="Q1098" s="45"/>
      <c r="R1098" s="49"/>
      <c r="S1098" s="49"/>
      <c r="T1098" s="49"/>
    </row>
    <row r="1099" spans="1:20">
      <c r="A1099">
        <v>12</v>
      </c>
      <c r="C1099">
        <v>136</v>
      </c>
      <c r="D1099">
        <v>100</v>
      </c>
      <c r="E1099">
        <v>72.099999999999994</v>
      </c>
      <c r="F1099">
        <v>153.5</v>
      </c>
      <c r="G1099">
        <v>109.5</v>
      </c>
      <c r="H1099">
        <v>65.3</v>
      </c>
      <c r="I1099">
        <v>106.2</v>
      </c>
      <c r="J1099">
        <v>62.8</v>
      </c>
      <c r="L1099">
        <v>29.94</v>
      </c>
      <c r="M1099" s="39">
        <v>7.02</v>
      </c>
      <c r="N1099">
        <v>8.7417773576009346</v>
      </c>
      <c r="O1099">
        <v>1.0049999999999999</v>
      </c>
      <c r="Q1099" s="45"/>
      <c r="R1099" s="49"/>
      <c r="S1099" s="49"/>
      <c r="T1099" s="49"/>
    </row>
    <row r="1100" spans="1:20">
      <c r="A1100">
        <v>13</v>
      </c>
      <c r="C1100">
        <v>140.30000000000001</v>
      </c>
      <c r="D1100">
        <v>102.7</v>
      </c>
      <c r="E1100">
        <v>73.400000000000006</v>
      </c>
      <c r="F1100">
        <v>154.4</v>
      </c>
      <c r="G1100">
        <v>110.9</v>
      </c>
      <c r="H1100">
        <v>66.8</v>
      </c>
      <c r="I1100">
        <v>108</v>
      </c>
      <c r="J1100">
        <v>64.3</v>
      </c>
      <c r="L1100">
        <v>31.66</v>
      </c>
      <c r="M1100" s="39">
        <v>7.19</v>
      </c>
      <c r="N1100">
        <v>8.9603217915409576</v>
      </c>
      <c r="Q1100" s="45"/>
      <c r="R1100" s="49"/>
      <c r="S1100" s="49"/>
      <c r="T1100" s="49"/>
    </row>
    <row r="1101" spans="1:20">
      <c r="A1101">
        <v>14</v>
      </c>
      <c r="C1101">
        <v>144.6</v>
      </c>
      <c r="D1101">
        <v>105.4</v>
      </c>
      <c r="E1101">
        <v>74.599999999999994</v>
      </c>
      <c r="F1101">
        <v>155.30000000000001</v>
      </c>
      <c r="G1101">
        <v>112.3</v>
      </c>
      <c r="H1101">
        <v>68.2</v>
      </c>
      <c r="I1101">
        <v>109.7</v>
      </c>
      <c r="J1101">
        <v>65.7</v>
      </c>
      <c r="L1101">
        <v>32.409999999999997</v>
      </c>
      <c r="M1101" s="39">
        <v>7.37</v>
      </c>
      <c r="N1101">
        <v>9.1843298363294803</v>
      </c>
      <c r="Q1101" s="45"/>
      <c r="R1101" s="49"/>
      <c r="S1101" s="49"/>
      <c r="T1101" s="49"/>
    </row>
    <row r="1102" spans="1:20">
      <c r="A1102">
        <v>15</v>
      </c>
      <c r="C1102">
        <v>148.9</v>
      </c>
      <c r="D1102">
        <v>108.1</v>
      </c>
      <c r="E1102">
        <v>75.900000000000006</v>
      </c>
      <c r="F1102">
        <v>156.30000000000001</v>
      </c>
      <c r="G1102">
        <v>113.6</v>
      </c>
      <c r="H1102">
        <v>69.599999999999994</v>
      </c>
      <c r="I1102">
        <v>111.4</v>
      </c>
      <c r="J1102">
        <v>67.2</v>
      </c>
      <c r="L1102">
        <v>31.85</v>
      </c>
      <c r="M1102" s="39">
        <v>7.56</v>
      </c>
      <c r="N1102">
        <v>9.4139380822377188</v>
      </c>
      <c r="Q1102" s="45"/>
      <c r="R1102" s="49"/>
      <c r="S1102" s="49"/>
      <c r="T1102" s="49"/>
    </row>
    <row r="1103" spans="1:20">
      <c r="A1103">
        <v>16</v>
      </c>
      <c r="C1103">
        <v>152.4</v>
      </c>
      <c r="D1103">
        <v>110.4</v>
      </c>
      <c r="E1103">
        <v>78</v>
      </c>
      <c r="F1103">
        <v>157.1</v>
      </c>
      <c r="G1103">
        <v>116.5</v>
      </c>
      <c r="H1103">
        <v>71.5</v>
      </c>
      <c r="I1103">
        <v>114.7</v>
      </c>
      <c r="J1103">
        <v>69.099999999999994</v>
      </c>
      <c r="L1103">
        <v>38.270000000000003</v>
      </c>
      <c r="M1103" s="39">
        <v>7.74</v>
      </c>
      <c r="N1103">
        <v>9.64928653429366</v>
      </c>
      <c r="Q1103" s="45"/>
      <c r="R1103" s="49"/>
      <c r="S1103" s="49"/>
      <c r="T1103" s="49"/>
    </row>
    <row r="1104" spans="1:20">
      <c r="C1104">
        <v>155.80000000000001</v>
      </c>
      <c r="D1104">
        <v>112.7</v>
      </c>
      <c r="E1104">
        <v>80</v>
      </c>
      <c r="F1104">
        <v>157.9</v>
      </c>
      <c r="G1104">
        <v>119.4</v>
      </c>
      <c r="H1104">
        <v>73.400000000000006</v>
      </c>
      <c r="I1104">
        <v>117.9</v>
      </c>
      <c r="J1104">
        <v>71</v>
      </c>
      <c r="L1104">
        <v>41.97</v>
      </c>
      <c r="M1104" s="39">
        <v>7.94</v>
      </c>
      <c r="N1104">
        <v>9.8905186976510002</v>
      </c>
      <c r="Q1104" s="45"/>
      <c r="R1104" s="49"/>
      <c r="S1104" s="49"/>
      <c r="T1104" s="49"/>
    </row>
    <row r="1105" spans="1:20">
      <c r="A1105">
        <v>18</v>
      </c>
      <c r="C1105">
        <v>159.30000000000001</v>
      </c>
      <c r="D1105">
        <v>115</v>
      </c>
      <c r="E1105">
        <v>82.1</v>
      </c>
      <c r="F1105">
        <v>158.69999999999999</v>
      </c>
      <c r="G1105">
        <v>122.4</v>
      </c>
      <c r="H1105">
        <v>75.3</v>
      </c>
      <c r="I1105">
        <v>121.1</v>
      </c>
      <c r="J1105">
        <v>72.900000000000006</v>
      </c>
      <c r="L1105">
        <v>44.22</v>
      </c>
      <c r="M1105" s="39">
        <v>8.14</v>
      </c>
      <c r="N1105">
        <v>10.137781665092277</v>
      </c>
      <c r="Q1105" s="45"/>
      <c r="R1105" s="49"/>
      <c r="S1105" s="49"/>
      <c r="T1105" s="49"/>
    </row>
    <row r="1106" spans="1:20">
      <c r="A1106">
        <v>19</v>
      </c>
      <c r="C1106">
        <v>162.69999999999999</v>
      </c>
      <c r="D1106">
        <v>117.3</v>
      </c>
      <c r="E1106">
        <v>84.2</v>
      </c>
      <c r="F1106">
        <v>159.5</v>
      </c>
      <c r="G1106">
        <v>125.3</v>
      </c>
      <c r="H1106">
        <v>77.2</v>
      </c>
      <c r="I1106">
        <v>124.3</v>
      </c>
      <c r="J1106">
        <v>74.8</v>
      </c>
      <c r="L1106">
        <v>44.56</v>
      </c>
      <c r="M1106" s="39">
        <v>8.34</v>
      </c>
      <c r="N1106">
        <v>10.391226206719583</v>
      </c>
      <c r="Q1106" s="45"/>
      <c r="R1106" s="49"/>
      <c r="S1106" s="49"/>
      <c r="T1106" s="49"/>
    </row>
    <row r="1107" spans="1:20">
      <c r="A1107">
        <f>+A1106+1</f>
        <v>20</v>
      </c>
      <c r="C1107">
        <v>166.1</v>
      </c>
      <c r="D1107">
        <v>119.7</v>
      </c>
      <c r="E1107">
        <v>86.3</v>
      </c>
      <c r="F1107">
        <v>160.30000000000001</v>
      </c>
      <c r="G1107">
        <v>128.19999999999999</v>
      </c>
      <c r="H1107">
        <v>79.099999999999994</v>
      </c>
      <c r="I1107">
        <v>127.5</v>
      </c>
      <c r="J1107">
        <v>76.7</v>
      </c>
      <c r="L1107">
        <v>42.02</v>
      </c>
      <c r="M1107" s="39">
        <v>8.5500000000000007</v>
      </c>
      <c r="N1107">
        <v>10.651006861887572</v>
      </c>
      <c r="Q1107" s="45"/>
      <c r="R1107" s="49"/>
      <c r="S1107" s="49"/>
      <c r="T1107" s="49"/>
    </row>
    <row r="1108" spans="1:20">
      <c r="A1108">
        <f t="shared" ref="A1108:A1117" si="283">+A1107+1</f>
        <v>21</v>
      </c>
      <c r="C1108">
        <v>166.1</v>
      </c>
      <c r="D1108">
        <v>119.7</v>
      </c>
      <c r="E1108">
        <v>86.3</v>
      </c>
      <c r="F1108">
        <v>160.30000000000001</v>
      </c>
      <c r="G1108">
        <v>128.19999999999999</v>
      </c>
      <c r="H1108">
        <v>79.099999999999994</v>
      </c>
      <c r="I1108">
        <v>127.5</v>
      </c>
      <c r="J1108">
        <v>76.7</v>
      </c>
      <c r="L1108">
        <v>42.02</v>
      </c>
      <c r="M1108" s="39">
        <v>8.5500000000000007</v>
      </c>
      <c r="N1108">
        <v>10.651006861887572</v>
      </c>
      <c r="Q1108" s="45"/>
      <c r="R1108" s="49"/>
      <c r="S1108" s="49"/>
      <c r="T1108" s="49"/>
    </row>
    <row r="1109" spans="1:20">
      <c r="A1109">
        <f t="shared" si="283"/>
        <v>22</v>
      </c>
      <c r="C1109">
        <v>166.1</v>
      </c>
      <c r="D1109">
        <v>119.7</v>
      </c>
      <c r="E1109">
        <v>86.3</v>
      </c>
      <c r="F1109">
        <v>160.30000000000001</v>
      </c>
      <c r="G1109">
        <v>128.19999999999999</v>
      </c>
      <c r="H1109">
        <v>79.099999999999994</v>
      </c>
      <c r="I1109">
        <v>127.5</v>
      </c>
      <c r="J1109">
        <v>76.7</v>
      </c>
      <c r="L1109">
        <v>42.02</v>
      </c>
      <c r="M1109" s="39">
        <v>8.5500000000000007</v>
      </c>
      <c r="N1109">
        <v>10.651006861887572</v>
      </c>
      <c r="Q1109" s="45"/>
      <c r="R1109" s="49"/>
      <c r="S1109" s="49"/>
      <c r="T1109" s="49"/>
    </row>
    <row r="1110" spans="1:20">
      <c r="A1110">
        <f t="shared" si="283"/>
        <v>23</v>
      </c>
      <c r="C1110">
        <v>166.1</v>
      </c>
      <c r="D1110">
        <v>119.7</v>
      </c>
      <c r="E1110">
        <v>86.3</v>
      </c>
      <c r="F1110">
        <v>160.30000000000001</v>
      </c>
      <c r="G1110">
        <v>128.19999999999999</v>
      </c>
      <c r="H1110">
        <v>79.099999999999994</v>
      </c>
      <c r="I1110">
        <v>127.5</v>
      </c>
      <c r="J1110">
        <v>76.7</v>
      </c>
      <c r="L1110">
        <v>42.02</v>
      </c>
      <c r="M1110" s="39">
        <v>8.5500000000000007</v>
      </c>
      <c r="N1110">
        <v>10.651006861887572</v>
      </c>
      <c r="Q1110" s="45"/>
      <c r="R1110" s="49"/>
      <c r="S1110" s="49"/>
      <c r="T1110" s="49"/>
    </row>
    <row r="1111" spans="1:20">
      <c r="A1111">
        <f t="shared" si="283"/>
        <v>24</v>
      </c>
      <c r="C1111">
        <v>166.1</v>
      </c>
      <c r="D1111">
        <v>119.7</v>
      </c>
      <c r="E1111">
        <v>86.3</v>
      </c>
      <c r="F1111">
        <v>160.30000000000001</v>
      </c>
      <c r="G1111">
        <v>128.19999999999999</v>
      </c>
      <c r="H1111">
        <v>79.099999999999994</v>
      </c>
      <c r="I1111">
        <v>127.5</v>
      </c>
      <c r="J1111">
        <v>76.7</v>
      </c>
      <c r="L1111">
        <v>42.02</v>
      </c>
      <c r="M1111" s="39">
        <v>8.5500000000000007</v>
      </c>
      <c r="N1111">
        <v>10.651006861887572</v>
      </c>
      <c r="Q1111" s="45"/>
      <c r="R1111" s="49"/>
      <c r="S1111" s="49"/>
      <c r="T1111" s="49"/>
    </row>
    <row r="1112" spans="1:20">
      <c r="A1112">
        <f t="shared" si="283"/>
        <v>25</v>
      </c>
      <c r="C1112">
        <v>166.1</v>
      </c>
      <c r="D1112">
        <v>119.7</v>
      </c>
      <c r="E1112">
        <v>86.3</v>
      </c>
      <c r="F1112">
        <v>160.30000000000001</v>
      </c>
      <c r="G1112">
        <v>128.19999999999999</v>
      </c>
      <c r="H1112">
        <v>79.099999999999994</v>
      </c>
      <c r="I1112">
        <v>127.5</v>
      </c>
      <c r="J1112">
        <v>76.7</v>
      </c>
      <c r="L1112">
        <v>42.02</v>
      </c>
      <c r="M1112" s="39">
        <v>8.5500000000000007</v>
      </c>
      <c r="N1112">
        <v>10.651006861887572</v>
      </c>
      <c r="Q1112" s="45"/>
      <c r="R1112" s="49"/>
      <c r="S1112" s="49"/>
      <c r="T1112" s="49"/>
    </row>
    <row r="1113" spans="1:20">
      <c r="A1113">
        <f t="shared" si="283"/>
        <v>26</v>
      </c>
      <c r="C1113">
        <v>166.1</v>
      </c>
      <c r="D1113">
        <v>119.7</v>
      </c>
      <c r="E1113">
        <v>86.3</v>
      </c>
      <c r="F1113">
        <v>160.30000000000001</v>
      </c>
      <c r="G1113">
        <v>128.19999999999999</v>
      </c>
      <c r="H1113">
        <v>79.099999999999994</v>
      </c>
      <c r="I1113">
        <v>127.5</v>
      </c>
      <c r="J1113">
        <v>76.7</v>
      </c>
      <c r="L1113">
        <v>42.02</v>
      </c>
      <c r="M1113" s="39">
        <v>8.5500000000000007</v>
      </c>
      <c r="N1113">
        <v>10.651006861887572</v>
      </c>
      <c r="Q1113" s="45"/>
      <c r="R1113" s="49"/>
      <c r="S1113" s="49"/>
      <c r="T1113" s="49"/>
    </row>
    <row r="1114" spans="1:20">
      <c r="A1114">
        <f t="shared" si="283"/>
        <v>27</v>
      </c>
      <c r="C1114">
        <v>166.1</v>
      </c>
      <c r="D1114">
        <v>119.7</v>
      </c>
      <c r="E1114">
        <v>86.3</v>
      </c>
      <c r="F1114">
        <v>160.30000000000001</v>
      </c>
      <c r="G1114">
        <v>128.19999999999999</v>
      </c>
      <c r="H1114">
        <v>79.099999999999994</v>
      </c>
      <c r="I1114">
        <v>127.5</v>
      </c>
      <c r="J1114">
        <v>76.7</v>
      </c>
      <c r="L1114">
        <v>42.02</v>
      </c>
      <c r="M1114" s="39">
        <v>8.5500000000000007</v>
      </c>
      <c r="N1114">
        <v>10.651006861887572</v>
      </c>
      <c r="Q1114" s="45"/>
      <c r="R1114" s="45"/>
      <c r="S1114" s="45"/>
      <c r="T1114" s="45"/>
    </row>
    <row r="1115" spans="1:20">
      <c r="A1115">
        <f t="shared" si="283"/>
        <v>28</v>
      </c>
      <c r="C1115">
        <v>166.1</v>
      </c>
      <c r="D1115">
        <v>119.7</v>
      </c>
      <c r="E1115">
        <v>86.3</v>
      </c>
      <c r="F1115">
        <v>160.30000000000001</v>
      </c>
      <c r="G1115">
        <v>128.19999999999999</v>
      </c>
      <c r="H1115">
        <v>79.099999999999994</v>
      </c>
      <c r="I1115">
        <v>127.5</v>
      </c>
      <c r="J1115">
        <v>76.7</v>
      </c>
      <c r="L1115">
        <v>42.02</v>
      </c>
      <c r="M1115" s="39">
        <v>8.5500000000000007</v>
      </c>
      <c r="N1115">
        <v>10.651006861887572</v>
      </c>
    </row>
    <row r="1116" spans="1:20">
      <c r="A1116">
        <f t="shared" si="283"/>
        <v>29</v>
      </c>
      <c r="C1116">
        <v>166.1</v>
      </c>
      <c r="D1116">
        <v>119.7</v>
      </c>
      <c r="E1116">
        <v>86.3</v>
      </c>
      <c r="F1116">
        <v>160.30000000000001</v>
      </c>
      <c r="G1116">
        <v>128.19999999999999</v>
      </c>
      <c r="H1116">
        <v>79.099999999999994</v>
      </c>
      <c r="I1116">
        <v>127.5</v>
      </c>
      <c r="J1116">
        <v>76.7</v>
      </c>
      <c r="L1116">
        <v>42.02</v>
      </c>
      <c r="M1116" s="39">
        <v>8.5500000000000007</v>
      </c>
      <c r="N1116">
        <v>10.651006861887572</v>
      </c>
    </row>
    <row r="1117" spans="1:20">
      <c r="A1117">
        <f t="shared" si="283"/>
        <v>30</v>
      </c>
      <c r="C1117">
        <v>166.1</v>
      </c>
      <c r="D1117">
        <v>119.7</v>
      </c>
      <c r="E1117">
        <v>86.3</v>
      </c>
      <c r="F1117">
        <v>160.30000000000001</v>
      </c>
      <c r="G1117">
        <v>128.19999999999999</v>
      </c>
      <c r="H1117">
        <v>79.099999999999994</v>
      </c>
      <c r="I1117">
        <v>127.5</v>
      </c>
      <c r="J1117">
        <v>76.7</v>
      </c>
      <c r="L1117">
        <v>42.02</v>
      </c>
      <c r="M1117" s="39">
        <v>8.5500000000000007</v>
      </c>
      <c r="N1117">
        <v>10.651006861887572</v>
      </c>
    </row>
    <row r="1120" spans="1:20">
      <c r="A1120" t="s">
        <v>50</v>
      </c>
    </row>
    <row r="1121" spans="1:15">
      <c r="A1121">
        <v>1</v>
      </c>
      <c r="C1121">
        <f t="shared" ref="C1121:J1136" si="284">+C1055*C1088/1000</f>
        <v>24.412731023076926</v>
      </c>
      <c r="D1121">
        <f t="shared" si="284"/>
        <v>19.377749601098902</v>
      </c>
      <c r="E1121">
        <f t="shared" si="284"/>
        <v>24.598709507967037</v>
      </c>
      <c r="F1121">
        <f t="shared" si="284"/>
        <v>0</v>
      </c>
      <c r="G1121">
        <f t="shared" si="284"/>
        <v>0</v>
      </c>
      <c r="H1121">
        <f t="shared" si="284"/>
        <v>0</v>
      </c>
      <c r="I1121">
        <f t="shared" si="284"/>
        <v>18.443593770947803</v>
      </c>
      <c r="J1121">
        <f t="shared" si="284"/>
        <v>11.523431701545329</v>
      </c>
      <c r="L1121">
        <f t="shared" ref="L1121:L1132" si="285">+L1088*L1055</f>
        <v>0</v>
      </c>
      <c r="M1121">
        <f t="shared" ref="M1121:M1132" si="286">+M1088*L1055</f>
        <v>0</v>
      </c>
      <c r="N1121">
        <f t="shared" ref="N1121:N1132" si="287">+N1088*L1055</f>
        <v>0</v>
      </c>
      <c r="O1121" s="39">
        <f t="shared" ref="O1121:O1132" si="288">+O1088*M1055/1000</f>
        <v>0</v>
      </c>
    </row>
    <row r="1122" spans="1:15">
      <c r="A1122">
        <v>2</v>
      </c>
      <c r="C1122">
        <f t="shared" si="284"/>
        <v>25.18068117115385</v>
      </c>
      <c r="D1122">
        <f t="shared" si="284"/>
        <v>19.470134581318682</v>
      </c>
      <c r="E1122">
        <f t="shared" si="284"/>
        <v>24.490345148901103</v>
      </c>
      <c r="F1122">
        <f t="shared" si="284"/>
        <v>0</v>
      </c>
      <c r="G1122">
        <f t="shared" si="284"/>
        <v>0</v>
      </c>
      <c r="H1122">
        <f t="shared" si="284"/>
        <v>0</v>
      </c>
      <c r="I1122">
        <f t="shared" si="284"/>
        <v>17.830267612293959</v>
      </c>
      <c r="J1122">
        <f t="shared" si="284"/>
        <v>11.114799371703297</v>
      </c>
      <c r="L1122">
        <f t="shared" si="285"/>
        <v>0</v>
      </c>
      <c r="M1122" s="40">
        <f t="shared" si="286"/>
        <v>0</v>
      </c>
      <c r="N1122" s="40">
        <f t="shared" si="287"/>
        <v>0</v>
      </c>
      <c r="O1122" s="39">
        <f t="shared" si="288"/>
        <v>0</v>
      </c>
    </row>
    <row r="1123" spans="1:15">
      <c r="A1123">
        <v>3</v>
      </c>
      <c r="C1123">
        <f t="shared" si="284"/>
        <v>23.321433444230774</v>
      </c>
      <c r="D1123">
        <f t="shared" si="284"/>
        <v>20.047540707692306</v>
      </c>
      <c r="E1123">
        <f t="shared" si="284"/>
        <v>26.49508579162088</v>
      </c>
      <c r="F1123">
        <f t="shared" si="284"/>
        <v>0</v>
      </c>
      <c r="G1123">
        <f t="shared" si="284"/>
        <v>0</v>
      </c>
      <c r="H1123">
        <f t="shared" si="284"/>
        <v>0</v>
      </c>
      <c r="I1123">
        <f t="shared" si="284"/>
        <v>19.801673122252748</v>
      </c>
      <c r="J1123">
        <f t="shared" si="284"/>
        <v>12.231727739938187</v>
      </c>
      <c r="L1123">
        <f t="shared" si="285"/>
        <v>12.989100000000001</v>
      </c>
      <c r="M1123" s="40">
        <f t="shared" si="286"/>
        <v>0.97787999999999997</v>
      </c>
      <c r="N1123" s="40">
        <f t="shared" si="287"/>
        <v>0</v>
      </c>
      <c r="O1123" s="39">
        <f t="shared" si="288"/>
        <v>0</v>
      </c>
    </row>
    <row r="1124" spans="1:15">
      <c r="A1124">
        <v>4</v>
      </c>
      <c r="C1124">
        <f t="shared" si="284"/>
        <v>22.614110939423082</v>
      </c>
      <c r="D1124">
        <f t="shared" si="284"/>
        <v>17.807204937362634</v>
      </c>
      <c r="E1124">
        <f t="shared" si="284"/>
        <v>26.49508579162088</v>
      </c>
      <c r="F1124">
        <f t="shared" si="284"/>
        <v>0</v>
      </c>
      <c r="G1124">
        <f t="shared" si="284"/>
        <v>0</v>
      </c>
      <c r="H1124">
        <f t="shared" si="284"/>
        <v>0</v>
      </c>
      <c r="I1124">
        <f t="shared" si="284"/>
        <v>18.794065861607141</v>
      </c>
      <c r="J1124">
        <f t="shared" si="284"/>
        <v>11.823095410096153</v>
      </c>
      <c r="L1124">
        <f t="shared" si="285"/>
        <v>14.541179999999997</v>
      </c>
      <c r="M1124" s="40">
        <f t="shared" si="286"/>
        <v>1.0022399999999998</v>
      </c>
      <c r="N1124" s="40">
        <f t="shared" si="287"/>
        <v>1.2484123792968747</v>
      </c>
      <c r="O1124" s="39">
        <f t="shared" si="288"/>
        <v>0</v>
      </c>
    </row>
    <row r="1125" spans="1:15">
      <c r="A1125">
        <v>5</v>
      </c>
      <c r="C1125">
        <f t="shared" si="284"/>
        <v>22.93745837019231</v>
      </c>
      <c r="D1125">
        <f t="shared" si="284"/>
        <v>17.876493672527474</v>
      </c>
      <c r="E1125">
        <f t="shared" si="284"/>
        <v>28.228915536675828</v>
      </c>
      <c r="F1125">
        <f t="shared" si="284"/>
        <v>0</v>
      </c>
      <c r="G1125">
        <f t="shared" si="284"/>
        <v>0</v>
      </c>
      <c r="H1125">
        <f t="shared" si="284"/>
        <v>0</v>
      </c>
      <c r="I1125">
        <f t="shared" si="284"/>
        <v>18.290262231284341</v>
      </c>
      <c r="J1125">
        <f t="shared" si="284"/>
        <v>11.823095410096153</v>
      </c>
      <c r="L1125">
        <f t="shared" si="285"/>
        <v>12.439259999999999</v>
      </c>
      <c r="M1125" s="40">
        <f t="shared" si="286"/>
        <v>1.0266</v>
      </c>
      <c r="N1125" s="40">
        <f t="shared" si="287"/>
        <v>1.2796226887792963</v>
      </c>
      <c r="O1125" s="39">
        <f t="shared" si="288"/>
        <v>0</v>
      </c>
    </row>
    <row r="1126" spans="1:15">
      <c r="A1126">
        <v>6</v>
      </c>
      <c r="C1126">
        <f t="shared" si="284"/>
        <v>22.270554294230774</v>
      </c>
      <c r="D1126">
        <f t="shared" si="284"/>
        <v>17.853397427472526</v>
      </c>
      <c r="E1126">
        <f t="shared" si="284"/>
        <v>28.554008613873634</v>
      </c>
      <c r="F1126">
        <f t="shared" si="284"/>
        <v>0</v>
      </c>
      <c r="G1126">
        <f t="shared" si="284"/>
        <v>0</v>
      </c>
      <c r="H1126">
        <f t="shared" si="284"/>
        <v>0</v>
      </c>
      <c r="I1126">
        <f t="shared" si="284"/>
        <v>18.443593770947803</v>
      </c>
      <c r="J1126">
        <f t="shared" si="284"/>
        <v>11.714126788804945</v>
      </c>
      <c r="L1126">
        <f t="shared" si="285"/>
        <v>14.86308</v>
      </c>
      <c r="M1126" s="40">
        <f t="shared" si="286"/>
        <v>1.0527</v>
      </c>
      <c r="N1126" s="40">
        <f t="shared" si="287"/>
        <v>1.3116132559987788</v>
      </c>
      <c r="O1126" s="39">
        <f t="shared" si="288"/>
        <v>0</v>
      </c>
    </row>
    <row r="1127" spans="1:15">
      <c r="A1127">
        <v>7</v>
      </c>
      <c r="C1127">
        <f t="shared" si="284"/>
        <v>22.715157011538466</v>
      </c>
      <c r="D1127">
        <f t="shared" si="284"/>
        <v>18.22293734835165</v>
      </c>
      <c r="E1127">
        <f t="shared" si="284"/>
        <v>28.879101691071433</v>
      </c>
      <c r="F1127">
        <f t="shared" si="284"/>
        <v>0</v>
      </c>
      <c r="G1127">
        <f t="shared" si="284"/>
        <v>0</v>
      </c>
      <c r="H1127">
        <f t="shared" si="284"/>
        <v>0</v>
      </c>
      <c r="I1127">
        <f t="shared" si="284"/>
        <v>19.385487514594782</v>
      </c>
      <c r="J1127">
        <f t="shared" si="284"/>
        <v>13.021750244299451</v>
      </c>
      <c r="L1127">
        <f t="shared" si="285"/>
        <v>14.1288</v>
      </c>
      <c r="M1127" s="40">
        <f t="shared" si="286"/>
        <v>1.0788</v>
      </c>
      <c r="N1127" s="40">
        <f t="shared" si="287"/>
        <v>1.3444035873987483</v>
      </c>
      <c r="O1127" s="39">
        <f t="shared" si="288"/>
        <v>0</v>
      </c>
    </row>
    <row r="1128" spans="1:15">
      <c r="A1128">
        <v>8</v>
      </c>
      <c r="C1128">
        <f t="shared" si="284"/>
        <v>25.30193645769231</v>
      </c>
      <c r="D1128">
        <f t="shared" si="284"/>
        <v>19.955155727472526</v>
      </c>
      <c r="E1128">
        <f t="shared" si="284"/>
        <v>32.455125540247259</v>
      </c>
      <c r="F1128">
        <f t="shared" si="284"/>
        <v>0</v>
      </c>
      <c r="G1128">
        <f t="shared" si="284"/>
        <v>0</v>
      </c>
      <c r="H1128">
        <f t="shared" si="284"/>
        <v>0</v>
      </c>
      <c r="I1128">
        <f t="shared" si="284"/>
        <v>20.26166774124313</v>
      </c>
      <c r="J1128">
        <f t="shared" si="284"/>
        <v>14.13867861253434</v>
      </c>
      <c r="L1128">
        <f t="shared" si="285"/>
        <v>10.718399999999999</v>
      </c>
      <c r="M1128" s="40">
        <f t="shared" si="286"/>
        <v>1.1066400000000001</v>
      </c>
      <c r="N1128" s="40">
        <f t="shared" si="287"/>
        <v>1.3780136770837168</v>
      </c>
      <c r="O1128" s="39">
        <f t="shared" si="288"/>
        <v>0</v>
      </c>
    </row>
    <row r="1129" spans="1:15">
      <c r="A1129">
        <v>9</v>
      </c>
      <c r="C1129">
        <f t="shared" si="284"/>
        <v>25.402982529807698</v>
      </c>
      <c r="D1129">
        <f t="shared" si="284"/>
        <v>21.340930430769234</v>
      </c>
      <c r="E1129">
        <f t="shared" si="284"/>
        <v>34.026408746703304</v>
      </c>
      <c r="F1129">
        <f t="shared" si="284"/>
        <v>0</v>
      </c>
      <c r="G1129">
        <f t="shared" si="284"/>
        <v>0</v>
      </c>
      <c r="H1129">
        <f t="shared" si="284"/>
        <v>0</v>
      </c>
      <c r="I1129">
        <f t="shared" si="284"/>
        <v>21.663556103880495</v>
      </c>
      <c r="J1129">
        <f t="shared" si="284"/>
        <v>14.819732495604395</v>
      </c>
      <c r="L1129">
        <f t="shared" si="285"/>
        <v>8.1136199999999992</v>
      </c>
      <c r="M1129" s="40">
        <f t="shared" si="286"/>
        <v>1.1344799999999999</v>
      </c>
      <c r="N1129" s="40">
        <f t="shared" si="287"/>
        <v>1.4124640190108095</v>
      </c>
      <c r="O1129" s="39">
        <f t="shared" si="288"/>
        <v>0</v>
      </c>
    </row>
    <row r="1130" spans="1:15">
      <c r="A1130">
        <v>10</v>
      </c>
      <c r="C1130">
        <f t="shared" si="284"/>
        <v>25.746539175000006</v>
      </c>
      <c r="D1130">
        <f t="shared" si="284"/>
        <v>21.87214406703297</v>
      </c>
      <c r="E1130">
        <f t="shared" si="284"/>
        <v>37.71079695494506</v>
      </c>
      <c r="F1130">
        <f t="shared" si="284"/>
        <v>0</v>
      </c>
      <c r="G1130">
        <f t="shared" si="284"/>
        <v>0</v>
      </c>
      <c r="H1130">
        <f t="shared" si="284"/>
        <v>0</v>
      </c>
      <c r="I1130">
        <f t="shared" si="284"/>
        <v>22.51783182486264</v>
      </c>
      <c r="J1130">
        <f t="shared" si="284"/>
        <v>16.318051038358519</v>
      </c>
      <c r="L1130">
        <f t="shared" si="285"/>
        <v>4.0298400000000001</v>
      </c>
      <c r="M1130" s="40">
        <f t="shared" si="286"/>
        <v>1.1623199999999998</v>
      </c>
      <c r="N1130" s="40">
        <f t="shared" si="287"/>
        <v>1.4477756194860798</v>
      </c>
      <c r="O1130" s="39">
        <f t="shared" si="288"/>
        <v>0</v>
      </c>
    </row>
    <row r="1131" spans="1:15">
      <c r="A1131">
        <v>11</v>
      </c>
      <c r="C1131">
        <f t="shared" si="284"/>
        <v>26.61553539519231</v>
      </c>
      <c r="D1131">
        <f t="shared" si="284"/>
        <v>22.472646438461538</v>
      </c>
      <c r="E1131">
        <f t="shared" si="284"/>
        <v>38.415165288873638</v>
      </c>
      <c r="F1131">
        <f t="shared" si="284"/>
        <v>0</v>
      </c>
      <c r="G1131">
        <f t="shared" si="284"/>
        <v>0</v>
      </c>
      <c r="H1131">
        <f t="shared" si="284"/>
        <v>0</v>
      </c>
      <c r="I1131">
        <f t="shared" si="284"/>
        <v>22.890208421188188</v>
      </c>
      <c r="J1131">
        <f t="shared" si="284"/>
        <v>16.72668336820055</v>
      </c>
      <c r="L1131">
        <f t="shared" si="285"/>
        <v>4.6771199999999995</v>
      </c>
      <c r="M1131" s="40">
        <f t="shared" si="286"/>
        <v>1.1919</v>
      </c>
      <c r="N1131" s="40">
        <f t="shared" si="287"/>
        <v>1.4839700099732318</v>
      </c>
      <c r="O1131" s="39">
        <f t="shared" si="288"/>
        <v>0</v>
      </c>
    </row>
    <row r="1132" spans="1:15">
      <c r="A1132">
        <v>12</v>
      </c>
      <c r="C1132">
        <f t="shared" si="284"/>
        <v>27.484531615384622</v>
      </c>
      <c r="D1132">
        <f t="shared" si="284"/>
        <v>23.096245054945054</v>
      </c>
      <c r="E1132">
        <f t="shared" si="284"/>
        <v>39.065351443269229</v>
      </c>
      <c r="F1132">
        <f t="shared" si="284"/>
        <v>0</v>
      </c>
      <c r="G1132">
        <f t="shared" si="284"/>
        <v>0</v>
      </c>
      <c r="H1132">
        <f t="shared" si="284"/>
        <v>0</v>
      </c>
      <c r="I1132">
        <f t="shared" si="284"/>
        <v>23.262585017513739</v>
      </c>
      <c r="J1132">
        <f t="shared" si="284"/>
        <v>17.108073542719779</v>
      </c>
      <c r="L1132">
        <f t="shared" si="285"/>
        <v>5.2095599999999997</v>
      </c>
      <c r="M1132" s="40">
        <f t="shared" si="286"/>
        <v>1.2214799999999999</v>
      </c>
      <c r="N1132" s="40">
        <f t="shared" si="287"/>
        <v>1.5210692602225626</v>
      </c>
      <c r="O1132" s="39">
        <f t="shared" si="288"/>
        <v>0</v>
      </c>
    </row>
    <row r="1133" spans="1:15">
      <c r="A1133">
        <v>13</v>
      </c>
      <c r="C1133">
        <f t="shared" si="284"/>
        <v>28.35352783557693</v>
      </c>
      <c r="D1133">
        <f t="shared" si="284"/>
        <v>23.719843671428571</v>
      </c>
      <c r="E1133">
        <f t="shared" si="284"/>
        <v>39.769719777197807</v>
      </c>
      <c r="F1133">
        <f t="shared" si="284"/>
        <v>0</v>
      </c>
      <c r="G1133">
        <f t="shared" si="284"/>
        <v>0</v>
      </c>
      <c r="H1133">
        <f t="shared" si="284"/>
        <v>0</v>
      </c>
      <c r="I1133">
        <f t="shared" si="284"/>
        <v>23.656866119505494</v>
      </c>
      <c r="J1133">
        <f t="shared" si="284"/>
        <v>17.516705872561811</v>
      </c>
      <c r="L1133">
        <f t="shared" ref="L1133:L1150" si="289">+L1101*L1067</f>
        <v>5.6393399999999989</v>
      </c>
      <c r="M1133" s="40">
        <f t="shared" ref="M1133:M1150" si="290">+M1101*L1067</f>
        <v>1.2823799999999999</v>
      </c>
      <c r="N1133" s="40">
        <f t="shared" ref="N1133:N1150" si="291">+N1101*L1067</f>
        <v>1.5980733915213294</v>
      </c>
      <c r="O1133" s="39">
        <f t="shared" ref="O1133:O1150" si="292">+O1101*M1067/1000</f>
        <v>0</v>
      </c>
    </row>
    <row r="1134" spans="1:15">
      <c r="A1134">
        <v>14</v>
      </c>
      <c r="C1134">
        <f t="shared" si="284"/>
        <v>29.222524055769235</v>
      </c>
      <c r="D1134">
        <f t="shared" si="284"/>
        <v>24.34344228791209</v>
      </c>
      <c r="E1134">
        <f t="shared" si="284"/>
        <v>40.419905931593405</v>
      </c>
      <c r="F1134">
        <f t="shared" si="284"/>
        <v>0</v>
      </c>
      <c r="G1134">
        <f t="shared" si="284"/>
        <v>0</v>
      </c>
      <c r="H1134">
        <f t="shared" si="284"/>
        <v>0</v>
      </c>
      <c r="I1134">
        <f t="shared" si="284"/>
        <v>24.029242715831046</v>
      </c>
      <c r="J1134">
        <f t="shared" si="284"/>
        <v>17.898096047081047</v>
      </c>
      <c r="L1134">
        <f t="shared" si="289"/>
        <v>5.5419</v>
      </c>
      <c r="M1134" s="40">
        <f t="shared" si="290"/>
        <v>1.3154399999999999</v>
      </c>
      <c r="N1134" s="40">
        <f t="shared" si="291"/>
        <v>1.6380252263093629</v>
      </c>
      <c r="O1134" s="39">
        <f t="shared" si="292"/>
        <v>0</v>
      </c>
    </row>
    <row r="1135" spans="1:15">
      <c r="A1135">
        <v>15</v>
      </c>
      <c r="C1135">
        <f t="shared" si="284"/>
        <v>30.091520275961546</v>
      </c>
      <c r="D1135">
        <f t="shared" si="284"/>
        <v>24.967040904395603</v>
      </c>
      <c r="E1135">
        <f t="shared" si="284"/>
        <v>41.124274265521983</v>
      </c>
      <c r="F1135">
        <f t="shared" si="284"/>
        <v>0</v>
      </c>
      <c r="G1135">
        <f t="shared" si="284"/>
        <v>0</v>
      </c>
      <c r="H1135">
        <f t="shared" si="284"/>
        <v>0</v>
      </c>
      <c r="I1135">
        <f t="shared" si="284"/>
        <v>24.401619312156594</v>
      </c>
      <c r="J1135">
        <f t="shared" si="284"/>
        <v>18.306728376923079</v>
      </c>
      <c r="L1135">
        <f t="shared" si="289"/>
        <v>6.6589799999999997</v>
      </c>
      <c r="M1135" s="40">
        <f t="shared" si="290"/>
        <v>1.34676</v>
      </c>
      <c r="N1135" s="40">
        <f t="shared" si="291"/>
        <v>1.6789758569670967</v>
      </c>
      <c r="O1135" s="39">
        <f t="shared" si="292"/>
        <v>0</v>
      </c>
    </row>
    <row r="1136" spans="1:15">
      <c r="A1136">
        <v>16</v>
      </c>
      <c r="C1136">
        <f t="shared" si="284"/>
        <v>30.798842780769238</v>
      </c>
      <c r="D1136">
        <f t="shared" si="284"/>
        <v>25.498254540659342</v>
      </c>
      <c r="E1136">
        <f t="shared" si="284"/>
        <v>42.26210003571429</v>
      </c>
      <c r="F1136">
        <f t="shared" si="284"/>
        <v>0</v>
      </c>
      <c r="G1136">
        <f t="shared" si="284"/>
        <v>0</v>
      </c>
      <c r="H1136">
        <f t="shared" si="284"/>
        <v>0</v>
      </c>
      <c r="I1136">
        <f t="shared" si="284"/>
        <v>25.124467999141483</v>
      </c>
      <c r="J1136">
        <f t="shared" si="284"/>
        <v>18.824329328056319</v>
      </c>
      <c r="L1136">
        <f t="shared" si="289"/>
        <v>7.3027799999999994</v>
      </c>
      <c r="M1136" s="40">
        <f t="shared" si="290"/>
        <v>1.3815599999999999</v>
      </c>
      <c r="N1136" s="40">
        <f t="shared" si="291"/>
        <v>1.7209502533912739</v>
      </c>
      <c r="O1136" s="39">
        <f t="shared" si="292"/>
        <v>0</v>
      </c>
    </row>
    <row r="1137" spans="1:15">
      <c r="A1137">
        <v>17</v>
      </c>
      <c r="C1137">
        <f t="shared" ref="C1137:J1150" si="293">+C1071*C1104/1000</f>
        <v>31.485956071153854</v>
      </c>
      <c r="D1137">
        <f t="shared" si="293"/>
        <v>26.029468176923078</v>
      </c>
      <c r="E1137">
        <f t="shared" si="293"/>
        <v>43.345743626373633</v>
      </c>
      <c r="F1137">
        <f t="shared" si="293"/>
        <v>0</v>
      </c>
      <c r="G1137">
        <f t="shared" si="293"/>
        <v>0</v>
      </c>
      <c r="H1137">
        <f t="shared" si="293"/>
        <v>0</v>
      </c>
      <c r="I1137">
        <f t="shared" si="293"/>
        <v>25.825412180460166</v>
      </c>
      <c r="J1137">
        <f t="shared" si="293"/>
        <v>19.341930279189562</v>
      </c>
      <c r="L1137">
        <f t="shared" si="289"/>
        <v>7.6942799999999991</v>
      </c>
      <c r="M1137" s="40">
        <f t="shared" si="290"/>
        <v>1.4163600000000001</v>
      </c>
      <c r="N1137" s="40">
        <f t="shared" si="291"/>
        <v>1.7639740097260561</v>
      </c>
      <c r="O1137" s="39">
        <f t="shared" si="292"/>
        <v>0</v>
      </c>
    </row>
    <row r="1138" spans="1:15">
      <c r="A1138">
        <v>18</v>
      </c>
      <c r="C1138">
        <f t="shared" si="293"/>
        <v>32.19327857596155</v>
      </c>
      <c r="D1138">
        <f t="shared" si="293"/>
        <v>26.560681813186815</v>
      </c>
      <c r="E1138">
        <f t="shared" si="293"/>
        <v>44.48356939656594</v>
      </c>
      <c r="F1138">
        <f t="shared" si="293"/>
        <v>0</v>
      </c>
      <c r="G1138">
        <f t="shared" si="293"/>
        <v>0</v>
      </c>
      <c r="H1138">
        <f t="shared" si="293"/>
        <v>0</v>
      </c>
      <c r="I1138">
        <f t="shared" si="293"/>
        <v>26.526356361778845</v>
      </c>
      <c r="J1138">
        <f t="shared" si="293"/>
        <v>19.859531230322805</v>
      </c>
      <c r="L1138">
        <f t="shared" si="289"/>
        <v>7.7534399999999994</v>
      </c>
      <c r="M1138" s="40">
        <f t="shared" si="290"/>
        <v>1.4511599999999998</v>
      </c>
      <c r="N1138" s="40">
        <f t="shared" si="291"/>
        <v>1.8080733599692074</v>
      </c>
      <c r="O1138" s="39">
        <f t="shared" si="292"/>
        <v>0</v>
      </c>
    </row>
    <row r="1139" spans="1:15">
      <c r="A1139">
        <v>19</v>
      </c>
      <c r="C1139">
        <f t="shared" si="293"/>
        <v>32.880391866346159</v>
      </c>
      <c r="D1139">
        <f t="shared" si="293"/>
        <v>27.091895449450547</v>
      </c>
      <c r="E1139">
        <f t="shared" si="293"/>
        <v>45.621395166758255</v>
      </c>
      <c r="F1139">
        <f t="shared" si="293"/>
        <v>0</v>
      </c>
      <c r="G1139">
        <f t="shared" si="293"/>
        <v>0</v>
      </c>
      <c r="H1139">
        <f t="shared" si="293"/>
        <v>0</v>
      </c>
      <c r="I1139">
        <f t="shared" si="293"/>
        <v>27.227300543097527</v>
      </c>
      <c r="J1139">
        <f t="shared" si="293"/>
        <v>20.377132181456044</v>
      </c>
      <c r="L1139">
        <f t="shared" si="289"/>
        <v>7.3114800000000004</v>
      </c>
      <c r="M1139" s="40">
        <f t="shared" si="290"/>
        <v>1.4877</v>
      </c>
      <c r="N1139" s="40">
        <f t="shared" si="291"/>
        <v>1.8532751939684373</v>
      </c>
      <c r="O1139" s="39">
        <f t="shared" si="292"/>
        <v>0</v>
      </c>
    </row>
    <row r="1140" spans="1:15">
      <c r="A1140">
        <f>+A1139+1</f>
        <v>20</v>
      </c>
      <c r="C1140">
        <f t="shared" si="293"/>
        <v>33.567505156730775</v>
      </c>
      <c r="D1140">
        <f t="shared" si="293"/>
        <v>27.646205330769234</v>
      </c>
      <c r="E1140">
        <f t="shared" si="293"/>
        <v>46.759220936950555</v>
      </c>
      <c r="F1140">
        <f t="shared" si="293"/>
        <v>0</v>
      </c>
      <c r="G1140">
        <f t="shared" si="293"/>
        <v>0</v>
      </c>
      <c r="H1140">
        <f t="shared" si="293"/>
        <v>0</v>
      </c>
      <c r="I1140">
        <f t="shared" si="293"/>
        <v>27.92824472441621</v>
      </c>
      <c r="J1140">
        <f t="shared" si="293"/>
        <v>20.894733132589288</v>
      </c>
      <c r="L1140">
        <f t="shared" si="289"/>
        <v>7.3114800000000004</v>
      </c>
      <c r="M1140" s="40">
        <f t="shared" si="290"/>
        <v>1.4877</v>
      </c>
      <c r="N1140" s="40">
        <f t="shared" si="291"/>
        <v>1.8532751939684373</v>
      </c>
      <c r="O1140" s="39">
        <f t="shared" si="292"/>
        <v>0</v>
      </c>
    </row>
    <row r="1141" spans="1:15">
      <c r="A1141">
        <f t="shared" ref="A1141:A1150" si="294">+A1140+1</f>
        <v>21</v>
      </c>
      <c r="C1141">
        <f t="shared" si="293"/>
        <v>33.567505156730775</v>
      </c>
      <c r="D1141">
        <f t="shared" si="293"/>
        <v>27.646205330769234</v>
      </c>
      <c r="E1141">
        <f t="shared" si="293"/>
        <v>46.759220936950555</v>
      </c>
      <c r="F1141">
        <f t="shared" si="293"/>
        <v>0</v>
      </c>
      <c r="G1141">
        <f t="shared" si="293"/>
        <v>0</v>
      </c>
      <c r="H1141">
        <f t="shared" si="293"/>
        <v>0</v>
      </c>
      <c r="I1141">
        <f t="shared" si="293"/>
        <v>27.92824472441621</v>
      </c>
      <c r="J1141">
        <f t="shared" si="293"/>
        <v>20.894733132589288</v>
      </c>
      <c r="L1141">
        <f t="shared" si="289"/>
        <v>7.3114800000000004</v>
      </c>
      <c r="M1141" s="40">
        <f t="shared" si="290"/>
        <v>1.4877</v>
      </c>
      <c r="N1141" s="40">
        <f t="shared" si="291"/>
        <v>1.8532751939684373</v>
      </c>
      <c r="O1141" s="39">
        <f t="shared" si="292"/>
        <v>0</v>
      </c>
    </row>
    <row r="1142" spans="1:15">
      <c r="A1142">
        <f t="shared" si="294"/>
        <v>22</v>
      </c>
      <c r="C1142">
        <f t="shared" si="293"/>
        <v>33.567505156730775</v>
      </c>
      <c r="D1142">
        <f t="shared" si="293"/>
        <v>27.646205330769234</v>
      </c>
      <c r="E1142">
        <f t="shared" si="293"/>
        <v>46.759220936950555</v>
      </c>
      <c r="F1142">
        <f t="shared" si="293"/>
        <v>0</v>
      </c>
      <c r="G1142">
        <f t="shared" si="293"/>
        <v>0</v>
      </c>
      <c r="H1142">
        <f t="shared" si="293"/>
        <v>0</v>
      </c>
      <c r="I1142">
        <f t="shared" si="293"/>
        <v>27.92824472441621</v>
      </c>
      <c r="J1142">
        <f t="shared" si="293"/>
        <v>20.894733132589288</v>
      </c>
      <c r="L1142">
        <f t="shared" si="289"/>
        <v>7.3114800000000004</v>
      </c>
      <c r="M1142" s="40">
        <f t="shared" si="290"/>
        <v>1.4877</v>
      </c>
      <c r="N1142" s="40">
        <f t="shared" si="291"/>
        <v>1.8532751939684373</v>
      </c>
      <c r="O1142" s="39">
        <f t="shared" si="292"/>
        <v>0</v>
      </c>
    </row>
    <row r="1143" spans="1:15">
      <c r="A1143">
        <f t="shared" si="294"/>
        <v>23</v>
      </c>
      <c r="C1143">
        <f t="shared" si="293"/>
        <v>33.567505156730775</v>
      </c>
      <c r="D1143">
        <f t="shared" si="293"/>
        <v>27.646205330769234</v>
      </c>
      <c r="E1143">
        <f t="shared" si="293"/>
        <v>46.759220936950555</v>
      </c>
      <c r="F1143">
        <f t="shared" si="293"/>
        <v>0</v>
      </c>
      <c r="G1143">
        <f t="shared" si="293"/>
        <v>0</v>
      </c>
      <c r="H1143">
        <f t="shared" si="293"/>
        <v>0</v>
      </c>
      <c r="I1143">
        <f t="shared" si="293"/>
        <v>27.92824472441621</v>
      </c>
      <c r="J1143">
        <f t="shared" si="293"/>
        <v>20.894733132589288</v>
      </c>
      <c r="L1143">
        <f t="shared" si="289"/>
        <v>7.3114800000000004</v>
      </c>
      <c r="M1143" s="40">
        <f t="shared" si="290"/>
        <v>1.4877</v>
      </c>
      <c r="N1143" s="40">
        <f t="shared" si="291"/>
        <v>1.8532751939684373</v>
      </c>
      <c r="O1143" s="39">
        <f t="shared" si="292"/>
        <v>0</v>
      </c>
    </row>
    <row r="1144" spans="1:15">
      <c r="A1144">
        <f t="shared" si="294"/>
        <v>24</v>
      </c>
      <c r="C1144">
        <f t="shared" si="293"/>
        <v>33.567505156730775</v>
      </c>
      <c r="D1144">
        <f t="shared" si="293"/>
        <v>27.646205330769234</v>
      </c>
      <c r="E1144">
        <f t="shared" si="293"/>
        <v>46.759220936950555</v>
      </c>
      <c r="F1144">
        <f t="shared" si="293"/>
        <v>0</v>
      </c>
      <c r="G1144">
        <f t="shared" si="293"/>
        <v>0</v>
      </c>
      <c r="H1144">
        <f t="shared" si="293"/>
        <v>0</v>
      </c>
      <c r="I1144">
        <f t="shared" si="293"/>
        <v>27.92824472441621</v>
      </c>
      <c r="J1144">
        <f t="shared" si="293"/>
        <v>20.894733132589288</v>
      </c>
      <c r="L1144">
        <f t="shared" si="289"/>
        <v>7.3114800000000004</v>
      </c>
      <c r="M1144" s="40">
        <f t="shared" si="290"/>
        <v>1.4877</v>
      </c>
      <c r="N1144" s="40">
        <f t="shared" si="291"/>
        <v>1.8532751939684373</v>
      </c>
      <c r="O1144" s="39">
        <f t="shared" si="292"/>
        <v>0</v>
      </c>
    </row>
    <row r="1145" spans="1:15">
      <c r="A1145">
        <f t="shared" si="294"/>
        <v>25</v>
      </c>
      <c r="C1145">
        <f t="shared" si="293"/>
        <v>33.567505156730775</v>
      </c>
      <c r="D1145">
        <f t="shared" si="293"/>
        <v>27.646205330769234</v>
      </c>
      <c r="E1145">
        <f t="shared" si="293"/>
        <v>46.759220936950555</v>
      </c>
      <c r="F1145">
        <f t="shared" si="293"/>
        <v>0</v>
      </c>
      <c r="G1145">
        <f t="shared" si="293"/>
        <v>0</v>
      </c>
      <c r="H1145">
        <f t="shared" si="293"/>
        <v>0</v>
      </c>
      <c r="I1145">
        <f t="shared" si="293"/>
        <v>27.92824472441621</v>
      </c>
      <c r="J1145">
        <f t="shared" si="293"/>
        <v>20.894733132589288</v>
      </c>
      <c r="L1145">
        <f t="shared" si="289"/>
        <v>7.3114800000000004</v>
      </c>
      <c r="M1145" s="40">
        <f t="shared" si="290"/>
        <v>1.4877</v>
      </c>
      <c r="N1145" s="40">
        <f t="shared" si="291"/>
        <v>1.8532751939684373</v>
      </c>
      <c r="O1145" s="39">
        <f t="shared" si="292"/>
        <v>0</v>
      </c>
    </row>
    <row r="1146" spans="1:15">
      <c r="A1146">
        <f t="shared" si="294"/>
        <v>26</v>
      </c>
      <c r="C1146">
        <f t="shared" si="293"/>
        <v>33.567505156730775</v>
      </c>
      <c r="D1146">
        <f t="shared" si="293"/>
        <v>27.646205330769234</v>
      </c>
      <c r="E1146">
        <f t="shared" si="293"/>
        <v>46.759220936950555</v>
      </c>
      <c r="F1146">
        <f t="shared" si="293"/>
        <v>0</v>
      </c>
      <c r="G1146">
        <f t="shared" si="293"/>
        <v>0</v>
      </c>
      <c r="H1146">
        <f t="shared" si="293"/>
        <v>0</v>
      </c>
      <c r="I1146">
        <f t="shared" si="293"/>
        <v>27.92824472441621</v>
      </c>
      <c r="J1146">
        <f t="shared" si="293"/>
        <v>20.894733132589288</v>
      </c>
      <c r="L1146">
        <f t="shared" si="289"/>
        <v>7.3114800000000004</v>
      </c>
      <c r="M1146" s="40">
        <f t="shared" si="290"/>
        <v>1.4877</v>
      </c>
      <c r="N1146" s="40">
        <f t="shared" si="291"/>
        <v>1.8532751939684373</v>
      </c>
      <c r="O1146" s="39">
        <f t="shared" si="292"/>
        <v>0</v>
      </c>
    </row>
    <row r="1147" spans="1:15">
      <c r="A1147">
        <f t="shared" si="294"/>
        <v>27</v>
      </c>
      <c r="C1147">
        <f t="shared" si="293"/>
        <v>33.567505156730775</v>
      </c>
      <c r="D1147">
        <f t="shared" si="293"/>
        <v>27.646205330769234</v>
      </c>
      <c r="E1147">
        <f t="shared" si="293"/>
        <v>46.759220936950555</v>
      </c>
      <c r="F1147">
        <f t="shared" si="293"/>
        <v>0</v>
      </c>
      <c r="G1147">
        <f t="shared" si="293"/>
        <v>0</v>
      </c>
      <c r="H1147">
        <f t="shared" si="293"/>
        <v>0</v>
      </c>
      <c r="I1147">
        <f t="shared" si="293"/>
        <v>27.92824472441621</v>
      </c>
      <c r="J1147">
        <f t="shared" si="293"/>
        <v>20.894733132589288</v>
      </c>
      <c r="L1147">
        <f t="shared" si="289"/>
        <v>7.3114800000000004</v>
      </c>
      <c r="M1147" s="40">
        <f t="shared" si="290"/>
        <v>1.4877</v>
      </c>
      <c r="N1147" s="40">
        <f t="shared" si="291"/>
        <v>1.8532751939684373</v>
      </c>
      <c r="O1147" s="39">
        <f t="shared" si="292"/>
        <v>0</v>
      </c>
    </row>
    <row r="1148" spans="1:15">
      <c r="A1148">
        <f t="shared" si="294"/>
        <v>28</v>
      </c>
      <c r="C1148">
        <f t="shared" si="293"/>
        <v>33.567505156730775</v>
      </c>
      <c r="D1148">
        <f t="shared" si="293"/>
        <v>27.646205330769234</v>
      </c>
      <c r="E1148">
        <f t="shared" si="293"/>
        <v>46.759220936950555</v>
      </c>
      <c r="F1148">
        <f t="shared" si="293"/>
        <v>0</v>
      </c>
      <c r="G1148">
        <f t="shared" si="293"/>
        <v>0</v>
      </c>
      <c r="H1148">
        <f t="shared" si="293"/>
        <v>0</v>
      </c>
      <c r="I1148">
        <f t="shared" si="293"/>
        <v>27.92824472441621</v>
      </c>
      <c r="J1148">
        <f t="shared" si="293"/>
        <v>20.894733132589288</v>
      </c>
      <c r="L1148">
        <f t="shared" si="289"/>
        <v>7.3114800000000004</v>
      </c>
      <c r="M1148" s="40">
        <f t="shared" si="290"/>
        <v>1.4877</v>
      </c>
      <c r="N1148" s="40">
        <f t="shared" si="291"/>
        <v>1.8532751939684373</v>
      </c>
      <c r="O1148" s="39">
        <f t="shared" si="292"/>
        <v>0</v>
      </c>
    </row>
    <row r="1149" spans="1:15">
      <c r="A1149">
        <f t="shared" si="294"/>
        <v>29</v>
      </c>
      <c r="C1149">
        <f t="shared" si="293"/>
        <v>33.567505156730775</v>
      </c>
      <c r="D1149">
        <f t="shared" si="293"/>
        <v>27.646205330769234</v>
      </c>
      <c r="E1149">
        <f t="shared" si="293"/>
        <v>46.759220936950555</v>
      </c>
      <c r="F1149">
        <f t="shared" si="293"/>
        <v>0</v>
      </c>
      <c r="G1149">
        <f t="shared" si="293"/>
        <v>0</v>
      </c>
      <c r="H1149">
        <f t="shared" si="293"/>
        <v>0</v>
      </c>
      <c r="I1149">
        <f t="shared" si="293"/>
        <v>27.92824472441621</v>
      </c>
      <c r="J1149">
        <f t="shared" si="293"/>
        <v>20.894733132589288</v>
      </c>
      <c r="L1149">
        <f t="shared" si="289"/>
        <v>7.3114800000000004</v>
      </c>
      <c r="M1149" s="40">
        <f t="shared" si="290"/>
        <v>1.4877</v>
      </c>
      <c r="N1149" s="40">
        <f t="shared" si="291"/>
        <v>1.8532751939684373</v>
      </c>
      <c r="O1149" s="39">
        <f t="shared" si="292"/>
        <v>0</v>
      </c>
    </row>
    <row r="1150" spans="1:15">
      <c r="A1150">
        <f t="shared" si="294"/>
        <v>30</v>
      </c>
      <c r="C1150">
        <f t="shared" si="293"/>
        <v>33.567505156730775</v>
      </c>
      <c r="D1150">
        <f t="shared" si="293"/>
        <v>27.646205330769234</v>
      </c>
      <c r="E1150">
        <f t="shared" si="293"/>
        <v>46.759220936950555</v>
      </c>
      <c r="F1150">
        <f t="shared" si="293"/>
        <v>0</v>
      </c>
      <c r="G1150">
        <f t="shared" si="293"/>
        <v>0</v>
      </c>
      <c r="H1150">
        <f t="shared" si="293"/>
        <v>0</v>
      </c>
      <c r="I1150">
        <f t="shared" si="293"/>
        <v>27.92824472441621</v>
      </c>
      <c r="J1150">
        <f t="shared" si="293"/>
        <v>20.894733132589288</v>
      </c>
      <c r="L1150">
        <f t="shared" si="289"/>
        <v>0</v>
      </c>
      <c r="M1150" s="40">
        <f t="shared" si="290"/>
        <v>0</v>
      </c>
      <c r="N1150" s="40">
        <f t="shared" si="291"/>
        <v>0</v>
      </c>
      <c r="O1150" s="39">
        <f t="shared" si="292"/>
        <v>0</v>
      </c>
    </row>
    <row r="1153" spans="1:19">
      <c r="A1153" t="s">
        <v>51</v>
      </c>
    </row>
    <row r="1154" spans="1:19">
      <c r="A1154">
        <v>1</v>
      </c>
      <c r="B1154">
        <v>1</v>
      </c>
      <c r="C1154">
        <f>+C1121*($B$105)^1</f>
        <v>24.412731023076926</v>
      </c>
      <c r="D1154">
        <f t="shared" ref="D1154:J1154" si="295">+D1121*($B$105)^1</f>
        <v>19.377749601098902</v>
      </c>
      <c r="E1154">
        <f t="shared" si="295"/>
        <v>24.598709507967037</v>
      </c>
      <c r="F1154">
        <f t="shared" si="295"/>
        <v>0</v>
      </c>
      <c r="G1154">
        <f t="shared" si="295"/>
        <v>0</v>
      </c>
      <c r="H1154">
        <f t="shared" si="295"/>
        <v>0</v>
      </c>
      <c r="I1154">
        <f t="shared" si="295"/>
        <v>18.443593770947803</v>
      </c>
      <c r="J1154">
        <f t="shared" si="295"/>
        <v>11.523431701545329</v>
      </c>
      <c r="L1154">
        <f>+L1121*($B$105)^1</f>
        <v>0</v>
      </c>
      <c r="M1154">
        <f>+M1121*($B$105)^1</f>
        <v>0</v>
      </c>
      <c r="N1154">
        <f>+N1121*($B$105)^1</f>
        <v>0</v>
      </c>
      <c r="O1154">
        <f>+O1121*($B$105)^1</f>
        <v>0</v>
      </c>
      <c r="Q1154">
        <f>SUM(C1154:O1154)</f>
        <v>98.356215604635992</v>
      </c>
      <c r="R1154">
        <v>1</v>
      </c>
    </row>
    <row r="1155" spans="1:19">
      <c r="A1155">
        <v>2</v>
      </c>
      <c r="B1155" s="39">
        <f>+B106</f>
        <v>1.0682</v>
      </c>
      <c r="C1155">
        <f>+C1122*($B$106)^-1</f>
        <v>23.573002406996675</v>
      </c>
      <c r="D1155">
        <f t="shared" ref="D1155:J1155" si="296">+D1122*($B$106)^-1</f>
        <v>18.227049785919007</v>
      </c>
      <c r="E1155">
        <f t="shared" si="296"/>
        <v>22.926741386351903</v>
      </c>
      <c r="F1155">
        <f t="shared" si="296"/>
        <v>0</v>
      </c>
      <c r="G1155">
        <f t="shared" si="296"/>
        <v>0</v>
      </c>
      <c r="H1155">
        <f t="shared" si="296"/>
        <v>0</v>
      </c>
      <c r="I1155">
        <f t="shared" si="296"/>
        <v>16.691881307146563</v>
      </c>
      <c r="J1155">
        <f t="shared" si="296"/>
        <v>10.405166983433157</v>
      </c>
      <c r="L1155">
        <f>+L1122*($B$106)^-1</f>
        <v>0</v>
      </c>
      <c r="M1155">
        <f>+M1122*($B$106)^-1</f>
        <v>0</v>
      </c>
      <c r="N1155">
        <f>+N1122*($B$106)^-1</f>
        <v>0</v>
      </c>
      <c r="O1155">
        <f>+O1122*($B$106)^-1</f>
        <v>0</v>
      </c>
      <c r="Q1155">
        <f t="shared" ref="Q1155:Q1183" si="297">SUM(C1155:O1155)</f>
        <v>91.823841869847314</v>
      </c>
      <c r="R1155">
        <v>2</v>
      </c>
    </row>
    <row r="1156" spans="1:19">
      <c r="A1156">
        <v>3</v>
      </c>
      <c r="B1156">
        <f>+B1155</f>
        <v>1.0682</v>
      </c>
      <c r="C1156">
        <f>+C1123*($B$107)^-2</f>
        <v>20.438550545925327</v>
      </c>
      <c r="D1156">
        <f t="shared" ref="D1156:J1156" si="298">+D1123*($B$107)^-2</f>
        <v>17.569360607935803</v>
      </c>
      <c r="E1156">
        <f t="shared" si="298"/>
        <v>23.219891327247385</v>
      </c>
      <c r="F1156">
        <f t="shared" si="298"/>
        <v>0</v>
      </c>
      <c r="G1156">
        <f t="shared" si="298"/>
        <v>0</v>
      </c>
      <c r="H1156">
        <f t="shared" si="298"/>
        <v>0</v>
      </c>
      <c r="I1156">
        <f t="shared" si="298"/>
        <v>17.353885985218984</v>
      </c>
      <c r="J1156">
        <f t="shared" si="298"/>
        <v>10.71970066825236</v>
      </c>
      <c r="L1156">
        <f>+L1123*($B$107)^-2</f>
        <v>11.383450229632105</v>
      </c>
      <c r="M1156">
        <f>+M1123*($B$107)^-2</f>
        <v>0.85699920014109077</v>
      </c>
      <c r="N1156">
        <f>+N1123*($B$107)^-2</f>
        <v>0</v>
      </c>
      <c r="O1156">
        <f>+O1123*($B$107)^-2</f>
        <v>0</v>
      </c>
      <c r="Q1156">
        <f t="shared" si="297"/>
        <v>101.54183856435304</v>
      </c>
      <c r="R1156">
        <v>3</v>
      </c>
    </row>
    <row r="1157" spans="1:19">
      <c r="A1157">
        <v>4</v>
      </c>
      <c r="B1157">
        <f t="shared" ref="B1157:B1165" si="299">+B1156</f>
        <v>1.0682</v>
      </c>
      <c r="C1157">
        <f>+C1124*($B$108)^-3</f>
        <v>18.553326934026952</v>
      </c>
      <c r="D1157">
        <f t="shared" ref="D1157:J1157" si="300">+D1124*($B$108)^-3</f>
        <v>14.609590262872233</v>
      </c>
      <c r="E1157">
        <f t="shared" si="300"/>
        <v>21.737400605923408</v>
      </c>
      <c r="F1157">
        <f t="shared" si="300"/>
        <v>0</v>
      </c>
      <c r="G1157">
        <f t="shared" si="300"/>
        <v>0</v>
      </c>
      <c r="H1157">
        <f t="shared" si="300"/>
        <v>0</v>
      </c>
      <c r="I1157">
        <f t="shared" si="300"/>
        <v>15.419241962864797</v>
      </c>
      <c r="J1157">
        <f t="shared" si="300"/>
        <v>9.7000388431500078</v>
      </c>
      <c r="L1157">
        <f>+L1124*($B$108)^-3</f>
        <v>11.930040816958009</v>
      </c>
      <c r="M1157">
        <f>+M1124*($B$108)^-3</f>
        <v>0.82226917680600853</v>
      </c>
      <c r="N1157">
        <f>+N1124*($B$108)^-3</f>
        <v>1.024236729165541</v>
      </c>
      <c r="O1157">
        <f>+O1124*($B$108)^-3</f>
        <v>0</v>
      </c>
      <c r="Q1157">
        <f t="shared" si="297"/>
        <v>93.796145331766965</v>
      </c>
      <c r="R1157">
        <v>4</v>
      </c>
      <c r="S1157" s="42">
        <f>SUM(Q1154:Q1157)</f>
        <v>385.51804137060333</v>
      </c>
    </row>
    <row r="1158" spans="1:19">
      <c r="A1158">
        <v>5</v>
      </c>
      <c r="B1158">
        <f t="shared" si="299"/>
        <v>1.0682</v>
      </c>
      <c r="C1158">
        <f>+C1125*($B$109)^-4</f>
        <v>17.617123500016135</v>
      </c>
      <c r="D1158">
        <f t="shared" ref="D1158:J1158" si="301">+D1125*($B$109)^-4</f>
        <v>13.730047666721196</v>
      </c>
      <c r="E1158">
        <f t="shared" si="301"/>
        <v>21.681229160394235</v>
      </c>
      <c r="F1158">
        <f t="shared" si="301"/>
        <v>0</v>
      </c>
      <c r="G1158">
        <f t="shared" si="301"/>
        <v>0</v>
      </c>
      <c r="H1158">
        <f t="shared" si="301"/>
        <v>0</v>
      </c>
      <c r="I1158">
        <f t="shared" si="301"/>
        <v>14.047842763387886</v>
      </c>
      <c r="J1158">
        <f t="shared" si="301"/>
        <v>9.0807328619640568</v>
      </c>
      <c r="L1158">
        <f>+L1125*($B$109)^-4</f>
        <v>9.5539783062273678</v>
      </c>
      <c r="M1158">
        <f>+M1125*($B$109)^-4</f>
        <v>0.78848051485160819</v>
      </c>
      <c r="N1158">
        <f>+N1125*($B$109)^-4</f>
        <v>0.98281468582164311</v>
      </c>
      <c r="O1158">
        <f>+O1125*($B$109)^-4</f>
        <v>0</v>
      </c>
      <c r="Q1158">
        <f t="shared" si="297"/>
        <v>87.482249459384121</v>
      </c>
      <c r="R1158">
        <v>5</v>
      </c>
    </row>
    <row r="1159" spans="1:19">
      <c r="A1159">
        <v>6</v>
      </c>
      <c r="B1159">
        <f t="shared" si="299"/>
        <v>1.0682</v>
      </c>
      <c r="C1159">
        <f>+C1126*($B$110)^-5</f>
        <v>16.012832404479504</v>
      </c>
      <c r="D1159">
        <f t="shared" ref="D1159:J1159" si="302">+D1126*($B$110)^-5</f>
        <v>12.836836348107495</v>
      </c>
      <c r="E1159">
        <f t="shared" si="302"/>
        <v>20.530721793865226</v>
      </c>
      <c r="F1159">
        <f t="shared" si="302"/>
        <v>0</v>
      </c>
      <c r="G1159">
        <f t="shared" si="302"/>
        <v>0</v>
      </c>
      <c r="H1159">
        <f t="shared" si="302"/>
        <v>0</v>
      </c>
      <c r="I1159">
        <f t="shared" si="302"/>
        <v>13.261195571903485</v>
      </c>
      <c r="J1159">
        <f t="shared" si="302"/>
        <v>8.4226169926335963</v>
      </c>
      <c r="L1159">
        <f>+L1126*($B$110)^-5</f>
        <v>10.686757316858769</v>
      </c>
      <c r="M1159">
        <f>+M1126*($B$110)^-5</f>
        <v>0.75690566339259602</v>
      </c>
      <c r="N1159">
        <f>+N1126*($B$110)^-5</f>
        <v>0.94306782715519955</v>
      </c>
      <c r="O1159">
        <f>+O1126*($B$110)^-5</f>
        <v>0</v>
      </c>
      <c r="Q1159">
        <f t="shared" si="297"/>
        <v>83.45093391839589</v>
      </c>
      <c r="R1159">
        <v>6</v>
      </c>
      <c r="S1159">
        <f>SUM(Q1154:Q1159)</f>
        <v>556.45122474838331</v>
      </c>
    </row>
    <row r="1160" spans="1:19">
      <c r="A1160">
        <v>7</v>
      </c>
      <c r="B1160">
        <f t="shared" si="299"/>
        <v>1.0682</v>
      </c>
      <c r="C1160">
        <f>+C1127*($B$110)^-6</f>
        <v>15.289747074080353</v>
      </c>
      <c r="D1160">
        <f t="shared" ref="D1160:J1160" si="303">+D1127*($B$110)^-6</f>
        <v>12.265999432078695</v>
      </c>
      <c r="E1160">
        <f t="shared" si="303"/>
        <v>19.438745695609107</v>
      </c>
      <c r="F1160">
        <f t="shared" si="303"/>
        <v>0</v>
      </c>
      <c r="G1160">
        <f t="shared" si="303"/>
        <v>0</v>
      </c>
      <c r="H1160">
        <f t="shared" si="303"/>
        <v>0</v>
      </c>
      <c r="I1160">
        <f t="shared" si="303"/>
        <v>13.048520899738305</v>
      </c>
      <c r="J1160">
        <f t="shared" si="303"/>
        <v>8.7650403471148159</v>
      </c>
      <c r="L1160">
        <f>+L1127*($B$110)^-6</f>
        <v>9.5102040611268208</v>
      </c>
      <c r="M1160">
        <f>+M1127*($B$110)^-6</f>
        <v>0.72614858594810694</v>
      </c>
      <c r="N1160">
        <f>+N1127*($B$110)^-6</f>
        <v>0.90492840557393706</v>
      </c>
      <c r="O1160">
        <f>+O1127*($B$110)^-6</f>
        <v>0</v>
      </c>
      <c r="Q1160">
        <f t="shared" si="297"/>
        <v>79.949334501270144</v>
      </c>
      <c r="R1160">
        <v>7</v>
      </c>
    </row>
    <row r="1161" spans="1:19">
      <c r="A1161">
        <v>8</v>
      </c>
      <c r="B1161">
        <f t="shared" si="299"/>
        <v>1.0682</v>
      </c>
      <c r="C1161">
        <f>+C1128*($B$110)^-7</f>
        <v>15.943576329845964</v>
      </c>
      <c r="D1161">
        <f t="shared" ref="D1161:J1161" si="304">+D1128*($B$110)^-7</f>
        <v>12.574395206742958</v>
      </c>
      <c r="E1161">
        <f t="shared" si="304"/>
        <v>20.451034339245197</v>
      </c>
      <c r="F1161">
        <f t="shared" si="304"/>
        <v>0</v>
      </c>
      <c r="G1161">
        <f t="shared" si="304"/>
        <v>0</v>
      </c>
      <c r="H1161">
        <f t="shared" si="304"/>
        <v>0</v>
      </c>
      <c r="I1161">
        <f t="shared" si="304"/>
        <v>12.767538434959416</v>
      </c>
      <c r="J1161">
        <f t="shared" si="304"/>
        <v>8.9092430549349988</v>
      </c>
      <c r="L1161">
        <f>+L1128*($B$110)^-7</f>
        <v>6.7540138210198926</v>
      </c>
      <c r="M1161">
        <f>+M1128*($B$110)^-7</f>
        <v>0.697329998404002</v>
      </c>
      <c r="N1161">
        <f>+N1128*($B$110)^-7</f>
        <v>0.86833141332455099</v>
      </c>
      <c r="O1161">
        <f>+O1128*($B$110)^-7</f>
        <v>0</v>
      </c>
      <c r="Q1161">
        <f t="shared" si="297"/>
        <v>78.965462598476989</v>
      </c>
      <c r="R1161">
        <v>8</v>
      </c>
      <c r="S1161">
        <f>SUM(Q1154:Q1161)</f>
        <v>715.36602184813046</v>
      </c>
    </row>
    <row r="1162" spans="1:19">
      <c r="A1162">
        <v>9</v>
      </c>
      <c r="B1162">
        <f t="shared" si="299"/>
        <v>1.0682</v>
      </c>
      <c r="C1162">
        <f>+C1129*($B$110)^-8</f>
        <v>14.985254408610986</v>
      </c>
      <c r="D1162">
        <f t="shared" ref="D1162:J1162" si="305">+D1129*($B$110)^-8</f>
        <v>12.58904427644646</v>
      </c>
      <c r="E1162">
        <f t="shared" si="305"/>
        <v>20.072225420083186</v>
      </c>
      <c r="F1162">
        <f t="shared" si="305"/>
        <v>0</v>
      </c>
      <c r="G1162">
        <f t="shared" si="305"/>
        <v>0</v>
      </c>
      <c r="H1162">
        <f t="shared" si="305"/>
        <v>0</v>
      </c>
      <c r="I1162">
        <f t="shared" si="305"/>
        <v>12.77936160570686</v>
      </c>
      <c r="J1162">
        <f t="shared" si="305"/>
        <v>8.7421806259799215</v>
      </c>
      <c r="L1162">
        <f>+L1129*($B$110)^-8</f>
        <v>4.7862356214325459</v>
      </c>
      <c r="M1162">
        <f>+M1129*($B$110)^-8</f>
        <v>0.66923131571392247</v>
      </c>
      <c r="N1162">
        <f>+N1129*($B$110)^-8</f>
        <v>0.83321447168850826</v>
      </c>
      <c r="O1162">
        <f>+O1129*($B$110)^-8</f>
        <v>0</v>
      </c>
      <c r="Q1162">
        <f t="shared" si="297"/>
        <v>75.456747745662369</v>
      </c>
      <c r="R1162">
        <v>9</v>
      </c>
    </row>
    <row r="1163" spans="1:19">
      <c r="A1163">
        <v>10</v>
      </c>
      <c r="B1163">
        <f t="shared" si="299"/>
        <v>1.0682</v>
      </c>
      <c r="C1163">
        <f>+C1130*($B$110)^-9</f>
        <v>14.21823529971191</v>
      </c>
      <c r="D1163">
        <f t="shared" ref="D1163:J1163" si="306">+D1130*($B$110)^-9</f>
        <v>12.078644385581681</v>
      </c>
      <c r="E1163">
        <f t="shared" si="306"/>
        <v>20.825361451518976</v>
      </c>
      <c r="F1163">
        <f t="shared" si="306"/>
        <v>0</v>
      </c>
      <c r="G1163">
        <f t="shared" si="306"/>
        <v>0</v>
      </c>
      <c r="H1163">
        <f t="shared" si="306"/>
        <v>0</v>
      </c>
      <c r="I1163">
        <f t="shared" si="306"/>
        <v>12.435218152974853</v>
      </c>
      <c r="J1163">
        <f t="shared" si="306"/>
        <v>9.0114592768792825</v>
      </c>
      <c r="L1163">
        <f>+L1130*($B$110)^-9</f>
        <v>2.2254335990845275</v>
      </c>
      <c r="M1163">
        <f>+M1130*($B$110)^-9</f>
        <v>0.64187808471004493</v>
      </c>
      <c r="N1163">
        <f>+N1130*($B$110)^-9</f>
        <v>0.79951772465897852</v>
      </c>
      <c r="O1163">
        <f>+O1130*($B$110)^-9</f>
        <v>0</v>
      </c>
      <c r="Q1163">
        <f t="shared" si="297"/>
        <v>72.235747975120248</v>
      </c>
      <c r="R1163">
        <v>10</v>
      </c>
      <c r="S1163">
        <f>SUM(Q1154:Q1163)</f>
        <v>863.05851756891309</v>
      </c>
    </row>
    <row r="1164" spans="1:19">
      <c r="A1164">
        <v>11</v>
      </c>
      <c r="B1164">
        <f t="shared" si="299"/>
        <v>1.0682</v>
      </c>
      <c r="C1164">
        <f>+C1131*($B$110)^-10</f>
        <v>13.759716009972749</v>
      </c>
      <c r="D1164">
        <f t="shared" ref="D1164:J1164" si="307">+D1131*($B$110)^-10</f>
        <v>11.617922705459147</v>
      </c>
      <c r="E1164">
        <f t="shared" si="307"/>
        <v>19.85989599692758</v>
      </c>
      <c r="F1164">
        <f t="shared" si="307"/>
        <v>0</v>
      </c>
      <c r="G1164">
        <f t="shared" si="307"/>
        <v>0</v>
      </c>
      <c r="H1164">
        <f t="shared" si="307"/>
        <v>0</v>
      </c>
      <c r="I1164">
        <f t="shared" si="307"/>
        <v>11.833794158487203</v>
      </c>
      <c r="J1164">
        <f t="shared" si="307"/>
        <v>8.647371150638131</v>
      </c>
      <c r="L1164">
        <f>+L1131*($B$110)^-10</f>
        <v>2.4179804008822847</v>
      </c>
      <c r="M1164">
        <f>+M1131*($B$110)^-10</f>
        <v>0.61618920186174297</v>
      </c>
      <c r="N1164">
        <f>+N1131*($B$110)^-10</f>
        <v>0.76718373691766806</v>
      </c>
      <c r="O1164">
        <f>+O1131*($B$110)^-10</f>
        <v>0</v>
      </c>
      <c r="Q1164">
        <f t="shared" si="297"/>
        <v>69.520053361146509</v>
      </c>
      <c r="R1164">
        <v>11</v>
      </c>
    </row>
    <row r="1165" spans="1:19">
      <c r="A1165">
        <v>12</v>
      </c>
      <c r="B1165">
        <f t="shared" si="299"/>
        <v>1.0682</v>
      </c>
      <c r="C1165">
        <f>+C1132*($B$110)^-11</f>
        <v>13.301788256234556</v>
      </c>
      <c r="D1165">
        <f t="shared" ref="D1165:J1165" si="308">+D1132*($B$110)^-11</f>
        <v>11.177973324566851</v>
      </c>
      <c r="E1165">
        <f t="shared" si="308"/>
        <v>18.90659954935828</v>
      </c>
      <c r="F1165">
        <f t="shared" si="308"/>
        <v>0</v>
      </c>
      <c r="G1165">
        <f t="shared" si="308"/>
        <v>0</v>
      </c>
      <c r="H1165">
        <f t="shared" si="308"/>
        <v>0</v>
      </c>
      <c r="I1165">
        <f t="shared" si="308"/>
        <v>11.258477478379685</v>
      </c>
      <c r="J1165">
        <f t="shared" si="308"/>
        <v>8.279856281413382</v>
      </c>
      <c r="L1165">
        <f>+L1132*($B$110)^-11</f>
        <v>2.5212896111120262</v>
      </c>
      <c r="M1165">
        <f>+M1132*($B$110)^-11</f>
        <v>0.59116409719460339</v>
      </c>
      <c r="N1165">
        <f>+N1132*($B$110)^-11</f>
        <v>0.73615739593766127</v>
      </c>
      <c r="O1165">
        <f>+O1132*($B$110)^-11</f>
        <v>0</v>
      </c>
      <c r="Q1165">
        <f t="shared" si="297"/>
        <v>66.773305994197059</v>
      </c>
      <c r="R1165">
        <v>12</v>
      </c>
      <c r="S1165" s="50">
        <f>SUM(Q1154:Q1165)</f>
        <v>999.35187692425666</v>
      </c>
    </row>
    <row r="1166" spans="1:19">
      <c r="A1166">
        <v>13</v>
      </c>
      <c r="C1166">
        <f>+C1133*($B$110)^-12</f>
        <v>12.846245555674388</v>
      </c>
      <c r="D1166">
        <f t="shared" ref="D1166:J1166" si="309">+D1133*($B$110)^-12</f>
        <v>10.746843853520083</v>
      </c>
      <c r="E1166">
        <f t="shared" si="309"/>
        <v>18.018625015586096</v>
      </c>
      <c r="F1166">
        <f t="shared" si="309"/>
        <v>0</v>
      </c>
      <c r="G1166">
        <f t="shared" si="309"/>
        <v>0</v>
      </c>
      <c r="H1166">
        <f t="shared" si="309"/>
        <v>0</v>
      </c>
      <c r="I1166">
        <f t="shared" si="309"/>
        <v>10.718310363747994</v>
      </c>
      <c r="J1166">
        <f t="shared" si="309"/>
        <v>7.9363635548413543</v>
      </c>
      <c r="L1166">
        <f>+L1133*($B$110)^-12</f>
        <v>2.5550381889704878</v>
      </c>
      <c r="M1166">
        <f>+M1133*($B$110)^-12</f>
        <v>0.58101300378625409</v>
      </c>
      <c r="N1166">
        <f>+N1133*($B$110)^-12</f>
        <v>0.72404546349654098</v>
      </c>
      <c r="O1166">
        <f>+O1133*($B$110)^-12</f>
        <v>0</v>
      </c>
      <c r="Q1166">
        <f t="shared" si="297"/>
        <v>64.126484999623202</v>
      </c>
      <c r="R1166">
        <v>13</v>
      </c>
    </row>
    <row r="1167" spans="1:19">
      <c r="A1167">
        <v>14</v>
      </c>
      <c r="C1167">
        <f>+C1134*($B$110)^-13</f>
        <v>12.394649997407834</v>
      </c>
      <c r="D1167">
        <f t="shared" ref="D1167:J1167" si="310">+D1134*($B$110)^-13</f>
        <v>10.325201420484376</v>
      </c>
      <c r="E1167">
        <f t="shared" si="310"/>
        <v>17.14398749382983</v>
      </c>
      <c r="F1167">
        <f t="shared" si="310"/>
        <v>0</v>
      </c>
      <c r="G1167">
        <f t="shared" si="310"/>
        <v>0</v>
      </c>
      <c r="H1167">
        <f t="shared" si="310"/>
        <v>0</v>
      </c>
      <c r="I1167">
        <f t="shared" si="310"/>
        <v>10.191934570644586</v>
      </c>
      <c r="J1167">
        <f t="shared" si="310"/>
        <v>7.5914262471027563</v>
      </c>
      <c r="L1167">
        <f>+L1134*($B$110)^-13</f>
        <v>2.3505810343262743</v>
      </c>
      <c r="M1167">
        <f>+M1134*($B$110)^-13</f>
        <v>0.55794011364228047</v>
      </c>
      <c r="N1167">
        <f>+N1134*($B$110)^-13</f>
        <v>0.69476371473877041</v>
      </c>
      <c r="O1167">
        <f>+O1134*($B$110)^-13</f>
        <v>0</v>
      </c>
      <c r="Q1167">
        <f t="shared" si="297"/>
        <v>61.250484592176704</v>
      </c>
      <c r="R1167">
        <v>14</v>
      </c>
    </row>
    <row r="1168" spans="1:19">
      <c r="A1168">
        <v>15</v>
      </c>
      <c r="C1168">
        <f>+C1135*($B$110)^-14</f>
        <v>11.94835448300088</v>
      </c>
      <c r="D1168">
        <f t="shared" ref="D1168:J1168" si="311">+D1135*($B$110)^-14</f>
        <v>9.913592014678267</v>
      </c>
      <c r="E1168">
        <f t="shared" si="311"/>
        <v>16.329098771826878</v>
      </c>
      <c r="F1168">
        <f t="shared" si="311"/>
        <v>0</v>
      </c>
      <c r="G1168">
        <f t="shared" si="311"/>
        <v>0</v>
      </c>
      <c r="H1168">
        <f t="shared" si="311"/>
        <v>0</v>
      </c>
      <c r="I1168">
        <f t="shared" si="311"/>
        <v>9.6890816690905979</v>
      </c>
      <c r="J1168">
        <f t="shared" si="311"/>
        <v>7.2690006375724341</v>
      </c>
      <c r="L1168">
        <f>+L1135*($B$110)^-14</f>
        <v>2.6440622742072746</v>
      </c>
      <c r="M1168">
        <f>+M1135*($B$110)^-14</f>
        <v>0.53475416781720153</v>
      </c>
      <c r="N1168">
        <f>+N1135*($B$110)^-14</f>
        <v>0.66666617450593479</v>
      </c>
      <c r="O1168">
        <f>+O1135*($B$110)^-14</f>
        <v>0</v>
      </c>
      <c r="Q1168">
        <f t="shared" si="297"/>
        <v>58.994610192699469</v>
      </c>
      <c r="R1168">
        <v>15</v>
      </c>
    </row>
    <row r="1169" spans="1:19">
      <c r="A1169">
        <v>16</v>
      </c>
      <c r="C1169">
        <f>+C1136*($B$110)^-15</f>
        <v>11.448426344207103</v>
      </c>
      <c r="D1169">
        <f t="shared" ref="D1169:J1169" si="312">+D1136*($B$110)^-15</f>
        <v>9.4781122489723586</v>
      </c>
      <c r="E1169">
        <f t="shared" si="312"/>
        <v>15.709503855530999</v>
      </c>
      <c r="F1169">
        <f t="shared" si="312"/>
        <v>0</v>
      </c>
      <c r="G1169">
        <f t="shared" si="312"/>
        <v>0</v>
      </c>
      <c r="H1169">
        <f t="shared" si="312"/>
        <v>0</v>
      </c>
      <c r="I1169">
        <f t="shared" si="312"/>
        <v>9.3391697659874104</v>
      </c>
      <c r="J1169">
        <f t="shared" si="312"/>
        <v>6.9973066626358404</v>
      </c>
      <c r="L1169">
        <f>+L1136*($B$110)^-15</f>
        <v>2.7145610480583322</v>
      </c>
      <c r="M1169">
        <f>+M1136*($B$110)^-15</f>
        <v>0.51354812298268182</v>
      </c>
      <c r="N1169">
        <f>+N1136*($B$110)^-15</f>
        <v>0.63970495119695092</v>
      </c>
      <c r="O1169">
        <f>+O1136*($B$110)^-15</f>
        <v>0</v>
      </c>
      <c r="Q1169">
        <f t="shared" si="297"/>
        <v>56.840332999571693</v>
      </c>
      <c r="R1169">
        <v>16</v>
      </c>
    </row>
    <row r="1170" spans="1:19">
      <c r="A1170">
        <v>17</v>
      </c>
      <c r="C1170">
        <f>+C1137*($B$110)^-16</f>
        <v>10.956597482331418</v>
      </c>
      <c r="D1170">
        <f t="shared" ref="D1170:J1170" si="313">+D1137*($B$110)^-16</f>
        <v>9.0578289841096691</v>
      </c>
      <c r="E1170">
        <f t="shared" si="313"/>
        <v>15.083609480152088</v>
      </c>
      <c r="F1170">
        <f t="shared" si="313"/>
        <v>0</v>
      </c>
      <c r="G1170">
        <f t="shared" si="313"/>
        <v>0</v>
      </c>
      <c r="H1170">
        <f t="shared" si="313"/>
        <v>0</v>
      </c>
      <c r="I1170">
        <f t="shared" si="313"/>
        <v>8.9868208364756033</v>
      </c>
      <c r="J1170">
        <f t="shared" si="313"/>
        <v>6.7306752293462111</v>
      </c>
      <c r="L1170">
        <f>+L1137*($B$110)^-16</f>
        <v>2.6774835322084458</v>
      </c>
      <c r="M1170">
        <f>+M1137*($B$110)^-16</f>
        <v>0.49287010294384331</v>
      </c>
      <c r="N1170">
        <f>+N1137*($B$110)^-16</f>
        <v>0.61383409003639278</v>
      </c>
      <c r="O1170">
        <f>+O1137*($B$110)^-16</f>
        <v>0</v>
      </c>
      <c r="Q1170">
        <f t="shared" si="297"/>
        <v>54.599719737603664</v>
      </c>
      <c r="R1170">
        <v>17</v>
      </c>
    </row>
    <row r="1171" spans="1:19">
      <c r="A1171">
        <v>18</v>
      </c>
      <c r="C1171">
        <f>+C1138*($B$110)^-17</f>
        <v>10.487487492518548</v>
      </c>
      <c r="D1171">
        <f t="shared" ref="D1171:J1171" si="314">+D1138*($B$110)^-17</f>
        <v>8.6525768927603455</v>
      </c>
      <c r="E1171">
        <f t="shared" si="314"/>
        <v>14.49125091650073</v>
      </c>
      <c r="F1171">
        <f t="shared" si="314"/>
        <v>0</v>
      </c>
      <c r="G1171">
        <f t="shared" si="314"/>
        <v>0</v>
      </c>
      <c r="H1171">
        <f t="shared" si="314"/>
        <v>0</v>
      </c>
      <c r="I1171">
        <f t="shared" si="314"/>
        <v>8.6413948150646327</v>
      </c>
      <c r="J1171">
        <f t="shared" si="314"/>
        <v>6.4695673941333292</v>
      </c>
      <c r="L1171">
        <f>+L1138*($B$110)^-17</f>
        <v>2.5258100019893455</v>
      </c>
      <c r="M1171">
        <f>+M1138*($B$110)^-17</f>
        <v>0.47273912514791611</v>
      </c>
      <c r="N1171">
        <f>+N1138*($B$110)^-17</f>
        <v>0.58900949474564923</v>
      </c>
      <c r="O1171">
        <f>+O1138*($B$110)^-17</f>
        <v>0</v>
      </c>
      <c r="Q1171">
        <f t="shared" si="297"/>
        <v>52.329836132860493</v>
      </c>
      <c r="R1171">
        <v>18</v>
      </c>
      <c r="S1171" s="42">
        <f>SUM(Q1154:Q1171)</f>
        <v>1347.4933455787918</v>
      </c>
    </row>
    <row r="1172" spans="1:19">
      <c r="A1172">
        <v>19</v>
      </c>
      <c r="C1172">
        <f>+C1139*($B$110)^-18</f>
        <v>10.027453561827656</v>
      </c>
      <c r="D1172">
        <f t="shared" ref="D1172:J1172" si="315">+D1139*($B$110)^-18</f>
        <v>8.2621498133453954</v>
      </c>
      <c r="E1172">
        <f t="shared" si="315"/>
        <v>13.913046514773582</v>
      </c>
      <c r="F1172">
        <f t="shared" si="315"/>
        <v>0</v>
      </c>
      <c r="G1172">
        <f t="shared" si="315"/>
        <v>0</v>
      </c>
      <c r="H1172">
        <f t="shared" si="315"/>
        <v>0</v>
      </c>
      <c r="I1172">
        <f t="shared" si="315"/>
        <v>8.303443977177114</v>
      </c>
      <c r="J1172">
        <f t="shared" si="315"/>
        <v>6.2143647041479335</v>
      </c>
      <c r="L1172">
        <f>+L1139*($B$110)^-18</f>
        <v>2.2297643673545084</v>
      </c>
      <c r="M1172">
        <f>+M1139*($B$110)^-18</f>
        <v>0.4537002698924571</v>
      </c>
      <c r="N1172">
        <f>+N1139*($B$110)^-18</f>
        <v>0.56518885238184835</v>
      </c>
      <c r="O1172">
        <f>+O1139*($B$110)^-18</f>
        <v>0</v>
      </c>
      <c r="Q1172">
        <f t="shared" si="297"/>
        <v>49.9691120609005</v>
      </c>
      <c r="R1172">
        <v>19</v>
      </c>
      <c r="S1172">
        <f>SUM(Q1154:Q1172)</f>
        <v>1397.4624576396923</v>
      </c>
    </row>
    <row r="1173" spans="1:19">
      <c r="A1173">
        <f>+A1172+1</f>
        <v>20</v>
      </c>
      <c r="C1173">
        <f t="shared" ref="C1173:O1183" si="316">+C1140*($B$110)^-(+$A1173-1)</f>
        <v>9.5834121322808059</v>
      </c>
      <c r="D1173">
        <f t="shared" si="316"/>
        <v>7.8929005400121257</v>
      </c>
      <c r="E1173">
        <f t="shared" si="316"/>
        <v>13.349603526710636</v>
      </c>
      <c r="F1173">
        <f t="shared" si="316"/>
        <v>0</v>
      </c>
      <c r="G1173">
        <f t="shared" si="316"/>
        <v>0</v>
      </c>
      <c r="H1173">
        <f t="shared" si="316"/>
        <v>0</v>
      </c>
      <c r="I1173">
        <f t="shared" si="316"/>
        <v>7.9734218577042624</v>
      </c>
      <c r="J1173">
        <f t="shared" si="316"/>
        <v>5.9653774705229852</v>
      </c>
      <c r="K1173">
        <f t="shared" si="316"/>
        <v>0</v>
      </c>
      <c r="L1173">
        <f t="shared" si="316"/>
        <v>2.0874034519326981</v>
      </c>
      <c r="M1173">
        <f t="shared" si="316"/>
        <v>0.42473344869168417</v>
      </c>
      <c r="N1173">
        <f t="shared" si="316"/>
        <v>0.52910396216237432</v>
      </c>
      <c r="O1173">
        <f t="shared" si="316"/>
        <v>0</v>
      </c>
      <c r="Q1173">
        <f t="shared" si="297"/>
        <v>47.80595639001757</v>
      </c>
      <c r="R1173">
        <f>+R1172+1</f>
        <v>20</v>
      </c>
      <c r="S1173">
        <f>SUM(Q1154:Q1173)</f>
        <v>1445.2684140297099</v>
      </c>
    </row>
    <row r="1174" spans="1:19">
      <c r="A1174">
        <f t="shared" ref="A1174:A1183" si="317">+A1173+1</f>
        <v>21</v>
      </c>
      <c r="C1174">
        <f t="shared" si="316"/>
        <v>8.9715522676285389</v>
      </c>
      <c r="D1174">
        <f t="shared" si="316"/>
        <v>7.3889726081371707</v>
      </c>
      <c r="E1174">
        <f t="shared" si="316"/>
        <v>12.497288454138397</v>
      </c>
      <c r="F1174">
        <f t="shared" si="316"/>
        <v>0</v>
      </c>
      <c r="G1174">
        <f t="shared" si="316"/>
        <v>0</v>
      </c>
      <c r="H1174">
        <f t="shared" si="316"/>
        <v>0</v>
      </c>
      <c r="I1174">
        <f t="shared" si="316"/>
        <v>7.464352984182983</v>
      </c>
      <c r="J1174">
        <f t="shared" si="316"/>
        <v>5.5845136402574287</v>
      </c>
      <c r="K1174">
        <f t="shared" si="316"/>
        <v>0</v>
      </c>
      <c r="L1174">
        <f t="shared" si="316"/>
        <v>1.954131671908536</v>
      </c>
      <c r="M1174">
        <f t="shared" si="316"/>
        <v>0.39761603509800053</v>
      </c>
      <c r="N1174">
        <f t="shared" si="316"/>
        <v>0.4953229378041325</v>
      </c>
      <c r="O1174">
        <f t="shared" si="316"/>
        <v>0</v>
      </c>
      <c r="Q1174">
        <f t="shared" si="297"/>
        <v>44.753750599155182</v>
      </c>
      <c r="R1174">
        <f t="shared" ref="R1174:R1183" si="318">+R1173+1</f>
        <v>21</v>
      </c>
    </row>
    <row r="1175" spans="1:19">
      <c r="A1175">
        <f t="shared" si="317"/>
        <v>22</v>
      </c>
      <c r="C1175">
        <f t="shared" si="316"/>
        <v>8.3987570376601166</v>
      </c>
      <c r="D1175">
        <f t="shared" si="316"/>
        <v>6.917218318795328</v>
      </c>
      <c r="E1175">
        <f t="shared" si="316"/>
        <v>11.699390052554199</v>
      </c>
      <c r="F1175">
        <f t="shared" si="316"/>
        <v>0</v>
      </c>
      <c r="G1175">
        <f t="shared" si="316"/>
        <v>0</v>
      </c>
      <c r="H1175">
        <f t="shared" si="316"/>
        <v>0</v>
      </c>
      <c r="I1175">
        <f t="shared" si="316"/>
        <v>6.9877859803248281</v>
      </c>
      <c r="J1175">
        <f t="shared" si="316"/>
        <v>5.2279663361331474</v>
      </c>
      <c r="K1175">
        <f t="shared" si="316"/>
        <v>0</v>
      </c>
      <c r="L1175">
        <f t="shared" si="316"/>
        <v>1.8293687248722483</v>
      </c>
      <c r="M1175">
        <f t="shared" si="316"/>
        <v>0.37222995234787537</v>
      </c>
      <c r="N1175">
        <f t="shared" si="316"/>
        <v>0.46369868732833963</v>
      </c>
      <c r="O1175">
        <f t="shared" si="316"/>
        <v>0</v>
      </c>
      <c r="Q1175">
        <f t="shared" si="297"/>
        <v>41.896415090016077</v>
      </c>
      <c r="R1175">
        <f t="shared" si="318"/>
        <v>22</v>
      </c>
    </row>
    <row r="1176" spans="1:19">
      <c r="A1176">
        <f t="shared" si="317"/>
        <v>23</v>
      </c>
      <c r="C1176">
        <f t="shared" si="316"/>
        <v>7.8625323325782785</v>
      </c>
      <c r="D1176">
        <f t="shared" si="316"/>
        <v>6.4755835225569447</v>
      </c>
      <c r="E1176">
        <f t="shared" si="316"/>
        <v>10.952434050322223</v>
      </c>
      <c r="F1176">
        <f t="shared" si="316"/>
        <v>0</v>
      </c>
      <c r="G1176">
        <f t="shared" si="316"/>
        <v>0</v>
      </c>
      <c r="H1176">
        <f t="shared" si="316"/>
        <v>0</v>
      </c>
      <c r="I1176">
        <f t="shared" si="316"/>
        <v>6.5416457408021236</v>
      </c>
      <c r="J1176">
        <f t="shared" si="316"/>
        <v>4.8941830519875928</v>
      </c>
      <c r="K1176">
        <f t="shared" si="316"/>
        <v>0</v>
      </c>
      <c r="L1176">
        <f t="shared" si="316"/>
        <v>1.7125713582402624</v>
      </c>
      <c r="M1176">
        <f t="shared" si="316"/>
        <v>0.34846466237397056</v>
      </c>
      <c r="N1176">
        <f t="shared" si="316"/>
        <v>0.43409350994976564</v>
      </c>
      <c r="O1176">
        <f t="shared" si="316"/>
        <v>0</v>
      </c>
      <c r="Q1176">
        <f t="shared" si="297"/>
        <v>39.22150822881116</v>
      </c>
      <c r="R1176">
        <f t="shared" si="318"/>
        <v>23</v>
      </c>
    </row>
    <row r="1177" spans="1:19">
      <c r="A1177">
        <f t="shared" si="317"/>
        <v>24</v>
      </c>
      <c r="C1177">
        <f t="shared" si="316"/>
        <v>7.360543280825949</v>
      </c>
      <c r="D1177">
        <f t="shared" si="316"/>
        <v>6.0621452186453331</v>
      </c>
      <c r="E1177">
        <f t="shared" si="316"/>
        <v>10.253167993186878</v>
      </c>
      <c r="F1177">
        <f t="shared" si="316"/>
        <v>0</v>
      </c>
      <c r="G1177">
        <f t="shared" si="316"/>
        <v>0</v>
      </c>
      <c r="H1177">
        <f t="shared" si="316"/>
        <v>0</v>
      </c>
      <c r="I1177">
        <f t="shared" si="316"/>
        <v>6.1239896468845938</v>
      </c>
      <c r="J1177">
        <f t="shared" si="316"/>
        <v>4.5817104025347248</v>
      </c>
      <c r="K1177">
        <f t="shared" si="316"/>
        <v>0</v>
      </c>
      <c r="L1177">
        <f t="shared" si="316"/>
        <v>1.603231003782309</v>
      </c>
      <c r="M1177">
        <f t="shared" si="316"/>
        <v>0.32621668449164065</v>
      </c>
      <c r="N1177">
        <f t="shared" si="316"/>
        <v>0.40637849648920205</v>
      </c>
      <c r="O1177">
        <f t="shared" si="316"/>
        <v>0</v>
      </c>
      <c r="Q1177">
        <f t="shared" si="297"/>
        <v>36.717382726840633</v>
      </c>
      <c r="R1177">
        <f t="shared" si="318"/>
        <v>24</v>
      </c>
    </row>
    <row r="1178" spans="1:19">
      <c r="A1178">
        <f t="shared" si="317"/>
        <v>25</v>
      </c>
      <c r="C1178">
        <f t="shared" si="316"/>
        <v>6.8906040824058676</v>
      </c>
      <c r="D1178">
        <f t="shared" si="316"/>
        <v>5.6751031816563673</v>
      </c>
      <c r="E1178">
        <f t="shared" si="316"/>
        <v>9.5985470821820602</v>
      </c>
      <c r="F1178">
        <f t="shared" si="316"/>
        <v>0</v>
      </c>
      <c r="G1178">
        <f t="shared" si="316"/>
        <v>0</v>
      </c>
      <c r="H1178">
        <f t="shared" si="316"/>
        <v>0</v>
      </c>
      <c r="I1178">
        <f t="shared" si="316"/>
        <v>5.7329991077369344</v>
      </c>
      <c r="J1178">
        <f t="shared" si="316"/>
        <v>4.289187794921105</v>
      </c>
      <c r="K1178">
        <f t="shared" si="316"/>
        <v>0</v>
      </c>
      <c r="L1178">
        <f t="shared" si="316"/>
        <v>1.5008715631738521</v>
      </c>
      <c r="M1178">
        <f t="shared" si="316"/>
        <v>0.30538914481524115</v>
      </c>
      <c r="N1178">
        <f t="shared" si="316"/>
        <v>0.38043296806703053</v>
      </c>
      <c r="O1178">
        <f t="shared" si="316"/>
        <v>0</v>
      </c>
      <c r="Q1178">
        <f t="shared" si="297"/>
        <v>34.373134924958464</v>
      </c>
      <c r="R1178">
        <f t="shared" si="318"/>
        <v>25</v>
      </c>
      <c r="S1178" s="42">
        <f>SUM(Q1154:Q1178)</f>
        <v>1642.2306055994916</v>
      </c>
    </row>
    <row r="1179" spans="1:19">
      <c r="A1179">
        <f t="shared" si="317"/>
        <v>26</v>
      </c>
      <c r="C1179">
        <f t="shared" si="316"/>
        <v>6.4506684912992593</v>
      </c>
      <c r="D1179">
        <f t="shared" si="316"/>
        <v>5.3127721228762104</v>
      </c>
      <c r="E1179">
        <f t="shared" si="316"/>
        <v>8.9857209157293205</v>
      </c>
      <c r="F1179">
        <f t="shared" si="316"/>
        <v>0</v>
      </c>
      <c r="G1179">
        <f t="shared" si="316"/>
        <v>0</v>
      </c>
      <c r="H1179">
        <f t="shared" si="316"/>
        <v>0</v>
      </c>
      <c r="I1179">
        <f t="shared" si="316"/>
        <v>5.3669716417683349</v>
      </c>
      <c r="J1179">
        <f t="shared" si="316"/>
        <v>4.0153415043260674</v>
      </c>
      <c r="K1179">
        <f t="shared" si="316"/>
        <v>0</v>
      </c>
      <c r="L1179">
        <f t="shared" si="316"/>
        <v>1.4050473349315225</v>
      </c>
      <c r="M1179">
        <f t="shared" si="316"/>
        <v>0.28589135444227787</v>
      </c>
      <c r="N1179">
        <f t="shared" si="316"/>
        <v>0.35614395063380505</v>
      </c>
      <c r="O1179">
        <f t="shared" si="316"/>
        <v>0</v>
      </c>
      <c r="Q1179">
        <f t="shared" si="297"/>
        <v>32.178557316006795</v>
      </c>
      <c r="R1179">
        <f t="shared" si="318"/>
        <v>26</v>
      </c>
    </row>
    <row r="1180" spans="1:19">
      <c r="A1180">
        <f t="shared" si="317"/>
        <v>27</v>
      </c>
      <c r="C1180">
        <f t="shared" si="316"/>
        <v>6.0388209055413382</v>
      </c>
      <c r="D1180">
        <f t="shared" si="316"/>
        <v>4.9735743520653521</v>
      </c>
      <c r="E1180">
        <f t="shared" si="316"/>
        <v>8.4120210781963287</v>
      </c>
      <c r="F1180">
        <f t="shared" si="316"/>
        <v>0</v>
      </c>
      <c r="G1180">
        <f t="shared" si="316"/>
        <v>0</v>
      </c>
      <c r="H1180">
        <f t="shared" si="316"/>
        <v>0</v>
      </c>
      <c r="I1180">
        <f t="shared" si="316"/>
        <v>5.0243134635539537</v>
      </c>
      <c r="J1180">
        <f t="shared" si="316"/>
        <v>3.7589791278094613</v>
      </c>
      <c r="K1180">
        <f t="shared" si="316"/>
        <v>0</v>
      </c>
      <c r="L1180">
        <f t="shared" si="316"/>
        <v>1.3153410737048512</v>
      </c>
      <c r="M1180">
        <f t="shared" si="316"/>
        <v>0.26763841456869292</v>
      </c>
      <c r="N1180">
        <f t="shared" si="316"/>
        <v>0.33340568304980805</v>
      </c>
      <c r="O1180">
        <f t="shared" si="316"/>
        <v>0</v>
      </c>
      <c r="Q1180">
        <f t="shared" si="297"/>
        <v>30.124094098489788</v>
      </c>
      <c r="R1180">
        <f t="shared" si="318"/>
        <v>27</v>
      </c>
    </row>
    <row r="1181" spans="1:19">
      <c r="A1181">
        <f t="shared" si="317"/>
        <v>28</v>
      </c>
      <c r="C1181">
        <f t="shared" si="316"/>
        <v>5.653268026157404</v>
      </c>
      <c r="D1181">
        <f t="shared" si="316"/>
        <v>4.6560329077563694</v>
      </c>
      <c r="E1181">
        <f t="shared" si="316"/>
        <v>7.8749495208728053</v>
      </c>
      <c r="F1181">
        <f t="shared" si="316"/>
        <v>0</v>
      </c>
      <c r="G1181">
        <f t="shared" si="316"/>
        <v>0</v>
      </c>
      <c r="H1181">
        <f t="shared" si="316"/>
        <v>0</v>
      </c>
      <c r="I1181">
        <f t="shared" si="316"/>
        <v>4.7035325440497608</v>
      </c>
      <c r="J1181">
        <f t="shared" si="316"/>
        <v>3.5189843922575004</v>
      </c>
      <c r="K1181">
        <f t="shared" si="316"/>
        <v>0</v>
      </c>
      <c r="L1181">
        <f t="shared" si="316"/>
        <v>1.2313621734739295</v>
      </c>
      <c r="M1181">
        <f t="shared" si="316"/>
        <v>0.25055084681585188</v>
      </c>
      <c r="N1181">
        <f t="shared" si="316"/>
        <v>0.31211915657162337</v>
      </c>
      <c r="O1181">
        <f t="shared" si="316"/>
        <v>0</v>
      </c>
      <c r="Q1181">
        <f t="shared" si="297"/>
        <v>28.200799567955244</v>
      </c>
      <c r="R1181">
        <f t="shared" si="318"/>
        <v>28</v>
      </c>
    </row>
    <row r="1182" spans="1:19">
      <c r="A1182">
        <f t="shared" si="317"/>
        <v>29</v>
      </c>
      <c r="C1182">
        <f t="shared" si="316"/>
        <v>5.2923310486401451</v>
      </c>
      <c r="D1182">
        <f t="shared" si="316"/>
        <v>4.3587651261527505</v>
      </c>
      <c r="E1182">
        <f t="shared" si="316"/>
        <v>7.3721676847713953</v>
      </c>
      <c r="F1182">
        <f t="shared" si="316"/>
        <v>0</v>
      </c>
      <c r="G1182">
        <f t="shared" si="316"/>
        <v>0</v>
      </c>
      <c r="H1182">
        <f t="shared" si="316"/>
        <v>0</v>
      </c>
      <c r="I1182">
        <f t="shared" si="316"/>
        <v>4.4032321138829431</v>
      </c>
      <c r="J1182">
        <f t="shared" si="316"/>
        <v>3.2943122938190412</v>
      </c>
      <c r="K1182">
        <f t="shared" si="316"/>
        <v>0</v>
      </c>
      <c r="L1182">
        <f t="shared" si="316"/>
        <v>1.1527449667421168</v>
      </c>
      <c r="M1182">
        <f t="shared" si="316"/>
        <v>0.23455424715956921</v>
      </c>
      <c r="N1182">
        <f t="shared" si="316"/>
        <v>0.2921916837405199</v>
      </c>
      <c r="O1182">
        <f t="shared" si="316"/>
        <v>0</v>
      </c>
      <c r="Q1182">
        <f t="shared" si="297"/>
        <v>26.400299164908478</v>
      </c>
      <c r="R1182">
        <f t="shared" si="318"/>
        <v>29</v>
      </c>
    </row>
    <row r="1183" spans="1:19">
      <c r="A1183">
        <f t="shared" si="317"/>
        <v>30</v>
      </c>
      <c r="C1183">
        <f t="shared" si="316"/>
        <v>4.9544383529677445</v>
      </c>
      <c r="D1183">
        <f t="shared" si="316"/>
        <v>4.0804766206260528</v>
      </c>
      <c r="E1183">
        <f t="shared" si="316"/>
        <v>6.9014863178912123</v>
      </c>
      <c r="F1183">
        <f t="shared" si="316"/>
        <v>0</v>
      </c>
      <c r="G1183">
        <f t="shared" si="316"/>
        <v>0</v>
      </c>
      <c r="H1183">
        <f t="shared" si="316"/>
        <v>0</v>
      </c>
      <c r="I1183">
        <f t="shared" si="316"/>
        <v>4.1221045814294532</v>
      </c>
      <c r="J1183">
        <f t="shared" si="316"/>
        <v>3.0839845476680776</v>
      </c>
      <c r="K1183">
        <f t="shared" si="316"/>
        <v>0</v>
      </c>
      <c r="L1183">
        <f t="shared" si="316"/>
        <v>0</v>
      </c>
      <c r="M1183">
        <f t="shared" si="316"/>
        <v>0</v>
      </c>
      <c r="N1183">
        <f t="shared" si="316"/>
        <v>0</v>
      </c>
      <c r="O1183">
        <f t="shared" si="316"/>
        <v>0</v>
      </c>
      <c r="Q1183">
        <f t="shared" si="297"/>
        <v>23.14249042058254</v>
      </c>
      <c r="R1183">
        <f t="shared" si="318"/>
        <v>30</v>
      </c>
      <c r="S1183" s="42">
        <f>SUM(Q1154:Q1183)</f>
        <v>1782.2768461674348</v>
      </c>
    </row>
    <row r="1200" spans="2:10" ht="12.75" customHeight="1">
      <c r="B1200" s="100" t="s">
        <v>52</v>
      </c>
      <c r="C1200" s="100"/>
      <c r="D1200" s="100"/>
      <c r="E1200" s="100"/>
      <c r="F1200" s="100"/>
      <c r="G1200" s="100" t="str">
        <f>+'[1]Product Input'!A20</f>
        <v>EGH</v>
      </c>
      <c r="H1200" s="100"/>
      <c r="I1200" s="100"/>
      <c r="J1200" s="42">
        <f>+O1229</f>
        <v>258.1678858015855</v>
      </c>
    </row>
    <row r="1201" spans="1:20">
      <c r="B1201" s="41"/>
      <c r="C1201" s="41"/>
      <c r="D1201" s="41"/>
      <c r="E1201" s="41"/>
      <c r="F1201" s="41"/>
      <c r="G1201" s="41"/>
      <c r="H1201" s="41"/>
      <c r="I1201" s="41"/>
    </row>
    <row r="1202" spans="1:20" ht="26.25" thickBot="1">
      <c r="B1202" s="41" t="s">
        <v>30</v>
      </c>
      <c r="C1202" s="41"/>
      <c r="D1202" s="41"/>
      <c r="E1202" s="41"/>
      <c r="F1202" s="41"/>
      <c r="G1202" s="41"/>
      <c r="H1202" s="41"/>
      <c r="I1202" s="41"/>
    </row>
    <row r="1203" spans="1:20" ht="26.25" thickBot="1">
      <c r="B1203" s="43">
        <f>+$B$4</f>
        <v>0</v>
      </c>
      <c r="C1203" s="101" t="s">
        <v>31</v>
      </c>
      <c r="D1203" s="101"/>
      <c r="E1203" s="101"/>
      <c r="F1203" s="101" t="s">
        <v>32</v>
      </c>
      <c r="G1203" s="101"/>
      <c r="H1203" s="101"/>
      <c r="I1203" s="101" t="s">
        <v>33</v>
      </c>
      <c r="J1203" s="101"/>
      <c r="L1203" s="44" t="s">
        <v>34</v>
      </c>
      <c r="M1203" s="44" t="s">
        <v>35</v>
      </c>
      <c r="O1203" s="37" t="s">
        <v>36</v>
      </c>
      <c r="P1203" s="42" t="s">
        <v>37</v>
      </c>
    </row>
    <row r="1204" spans="1:20">
      <c r="C1204" t="s">
        <v>38</v>
      </c>
      <c r="D1204" t="s">
        <v>39</v>
      </c>
      <c r="E1204" t="s">
        <v>40</v>
      </c>
      <c r="F1204" t="s">
        <v>41</v>
      </c>
      <c r="G1204" t="s">
        <v>39</v>
      </c>
      <c r="H1204" t="s">
        <v>40</v>
      </c>
      <c r="I1204" t="s">
        <v>39</v>
      </c>
      <c r="J1204" t="s">
        <v>40</v>
      </c>
      <c r="L1204" s="44" t="s">
        <v>42</v>
      </c>
      <c r="M1204" s="44" t="s">
        <v>43</v>
      </c>
    </row>
    <row r="1205" spans="1:20">
      <c r="A1205">
        <v>1</v>
      </c>
      <c r="C1205">
        <f>+'[1]Product Input'!B20</f>
        <v>34.5</v>
      </c>
      <c r="D1205">
        <f>+'[1]Product Input'!C20</f>
        <v>39.4</v>
      </c>
      <c r="E1205">
        <f>+'[1]Product Input'!D20</f>
        <v>92.4</v>
      </c>
      <c r="F1205">
        <f>+'[1]Product Input'!E20</f>
        <v>0</v>
      </c>
      <c r="G1205">
        <f>+'[1]Product Input'!F20</f>
        <v>0</v>
      </c>
      <c r="H1205">
        <f>+'[1]Product Input'!G20</f>
        <v>0</v>
      </c>
      <c r="I1205">
        <f>+'[1]Product Input'!H20</f>
        <v>37.299999999999997</v>
      </c>
      <c r="J1205">
        <f>+'[1]Product Input'!I20</f>
        <v>46.4</v>
      </c>
      <c r="L1205">
        <f>+'[1]Product Input'!K20</f>
        <v>0</v>
      </c>
      <c r="M1205">
        <f>+'[1]Product Input'!L20</f>
        <v>0</v>
      </c>
      <c r="O1205">
        <f>+S1304</f>
        <v>0</v>
      </c>
      <c r="P1205">
        <v>1</v>
      </c>
      <c r="Q1205" s="45"/>
      <c r="R1205" s="45"/>
      <c r="S1205" s="45"/>
      <c r="T1205" s="45"/>
    </row>
    <row r="1206" spans="1:20">
      <c r="A1206">
        <v>2</v>
      </c>
      <c r="C1206">
        <f t="shared" ref="C1206:M1222" si="319">+C$1205</f>
        <v>34.5</v>
      </c>
      <c r="D1206">
        <f t="shared" si="319"/>
        <v>39.4</v>
      </c>
      <c r="E1206">
        <f t="shared" si="319"/>
        <v>92.4</v>
      </c>
      <c r="F1206">
        <f t="shared" si="319"/>
        <v>0</v>
      </c>
      <c r="G1206">
        <f t="shared" si="319"/>
        <v>0</v>
      </c>
      <c r="H1206">
        <f t="shared" si="319"/>
        <v>0</v>
      </c>
      <c r="I1206">
        <f t="shared" si="319"/>
        <v>37.299999999999997</v>
      </c>
      <c r="J1206">
        <f t="shared" si="319"/>
        <v>46.4</v>
      </c>
      <c r="L1206">
        <f t="shared" si="319"/>
        <v>0</v>
      </c>
      <c r="M1206">
        <f t="shared" si="319"/>
        <v>0</v>
      </c>
      <c r="O1206">
        <f t="shared" ref="O1206:O1234" si="320">+S1305</f>
        <v>0</v>
      </c>
      <c r="P1206">
        <v>2</v>
      </c>
      <c r="Q1206" s="45"/>
      <c r="R1206" s="46"/>
      <c r="S1206" s="46"/>
      <c r="T1206" s="46"/>
    </row>
    <row r="1207" spans="1:20">
      <c r="A1207">
        <v>3</v>
      </c>
      <c r="C1207">
        <f t="shared" si="319"/>
        <v>34.5</v>
      </c>
      <c r="D1207">
        <f t="shared" si="319"/>
        <v>39.4</v>
      </c>
      <c r="E1207">
        <f t="shared" si="319"/>
        <v>92.4</v>
      </c>
      <c r="F1207">
        <f t="shared" si="319"/>
        <v>0</v>
      </c>
      <c r="G1207">
        <f t="shared" si="319"/>
        <v>0</v>
      </c>
      <c r="H1207">
        <f t="shared" si="319"/>
        <v>0</v>
      </c>
      <c r="I1207">
        <f t="shared" si="319"/>
        <v>37.299999999999997</v>
      </c>
      <c r="J1207">
        <f t="shared" si="319"/>
        <v>46.4</v>
      </c>
      <c r="L1207">
        <f t="shared" si="319"/>
        <v>0</v>
      </c>
      <c r="M1207">
        <f t="shared" si="319"/>
        <v>0</v>
      </c>
      <c r="O1207">
        <f t="shared" si="320"/>
        <v>0</v>
      </c>
      <c r="P1207">
        <v>3</v>
      </c>
      <c r="Q1207" s="45"/>
      <c r="R1207" s="45"/>
      <c r="S1207" s="45"/>
      <c r="T1207" s="45"/>
    </row>
    <row r="1208" spans="1:20">
      <c r="A1208">
        <v>4</v>
      </c>
      <c r="C1208">
        <f t="shared" si="319"/>
        <v>34.5</v>
      </c>
      <c r="D1208">
        <f t="shared" si="319"/>
        <v>39.4</v>
      </c>
      <c r="E1208">
        <f t="shared" si="319"/>
        <v>92.4</v>
      </c>
      <c r="F1208">
        <f t="shared" si="319"/>
        <v>0</v>
      </c>
      <c r="G1208">
        <f t="shared" si="319"/>
        <v>0</v>
      </c>
      <c r="H1208">
        <f t="shared" si="319"/>
        <v>0</v>
      </c>
      <c r="I1208">
        <f t="shared" si="319"/>
        <v>37.299999999999997</v>
      </c>
      <c r="J1208">
        <f t="shared" si="319"/>
        <v>46.4</v>
      </c>
      <c r="L1208">
        <f t="shared" si="319"/>
        <v>0</v>
      </c>
      <c r="M1208">
        <f t="shared" si="319"/>
        <v>0</v>
      </c>
      <c r="O1208">
        <f t="shared" si="320"/>
        <v>61.301113740847669</v>
      </c>
      <c r="P1208">
        <v>4</v>
      </c>
      <c r="Q1208" s="45"/>
      <c r="R1208" s="45"/>
      <c r="S1208" s="45"/>
      <c r="T1208" s="45"/>
    </row>
    <row r="1209" spans="1:20">
      <c r="A1209">
        <v>5</v>
      </c>
      <c r="C1209">
        <f t="shared" si="319"/>
        <v>34.5</v>
      </c>
      <c r="D1209">
        <f t="shared" si="319"/>
        <v>39.4</v>
      </c>
      <c r="E1209">
        <f t="shared" si="319"/>
        <v>92.4</v>
      </c>
      <c r="F1209">
        <f t="shared" si="319"/>
        <v>0</v>
      </c>
      <c r="G1209">
        <f t="shared" si="319"/>
        <v>0</v>
      </c>
      <c r="H1209">
        <f t="shared" si="319"/>
        <v>0</v>
      </c>
      <c r="I1209">
        <f t="shared" si="319"/>
        <v>37.299999999999997</v>
      </c>
      <c r="J1209">
        <f t="shared" si="319"/>
        <v>46.4</v>
      </c>
      <c r="L1209">
        <f t="shared" si="319"/>
        <v>0</v>
      </c>
      <c r="M1209">
        <f t="shared" si="319"/>
        <v>0</v>
      </c>
      <c r="O1209">
        <f t="shared" si="320"/>
        <v>0</v>
      </c>
      <c r="P1209">
        <v>5</v>
      </c>
      <c r="Q1209" s="45"/>
      <c r="R1209" s="45"/>
      <c r="S1209" s="45"/>
      <c r="T1209" s="45"/>
    </row>
    <row r="1210" spans="1:20">
      <c r="A1210">
        <v>6</v>
      </c>
      <c r="C1210">
        <f t="shared" si="319"/>
        <v>34.5</v>
      </c>
      <c r="D1210">
        <f t="shared" si="319"/>
        <v>39.4</v>
      </c>
      <c r="E1210">
        <f t="shared" si="319"/>
        <v>92.4</v>
      </c>
      <c r="F1210">
        <f t="shared" si="319"/>
        <v>0</v>
      </c>
      <c r="G1210">
        <f t="shared" si="319"/>
        <v>0</v>
      </c>
      <c r="H1210">
        <f t="shared" si="319"/>
        <v>0</v>
      </c>
      <c r="I1210">
        <f t="shared" si="319"/>
        <v>37.299999999999997</v>
      </c>
      <c r="J1210">
        <f t="shared" si="319"/>
        <v>46.4</v>
      </c>
      <c r="L1210">
        <f t="shared" si="319"/>
        <v>0</v>
      </c>
      <c r="M1210">
        <f t="shared" si="319"/>
        <v>0</v>
      </c>
      <c r="O1210">
        <f t="shared" si="320"/>
        <v>86.404484628273778</v>
      </c>
      <c r="P1210">
        <v>6</v>
      </c>
    </row>
    <row r="1211" spans="1:20">
      <c r="A1211">
        <v>7</v>
      </c>
      <c r="C1211">
        <f t="shared" si="319"/>
        <v>34.5</v>
      </c>
      <c r="D1211">
        <f t="shared" si="319"/>
        <v>39.4</v>
      </c>
      <c r="E1211">
        <f t="shared" si="319"/>
        <v>92.4</v>
      </c>
      <c r="F1211">
        <f t="shared" si="319"/>
        <v>0</v>
      </c>
      <c r="G1211">
        <f t="shared" si="319"/>
        <v>0</v>
      </c>
      <c r="H1211">
        <f t="shared" si="319"/>
        <v>0</v>
      </c>
      <c r="I1211">
        <f t="shared" si="319"/>
        <v>37.299999999999997</v>
      </c>
      <c r="J1211">
        <f t="shared" si="319"/>
        <v>46.4</v>
      </c>
      <c r="L1211">
        <f t="shared" si="319"/>
        <v>0</v>
      </c>
      <c r="M1211">
        <f t="shared" si="319"/>
        <v>0</v>
      </c>
      <c r="O1211">
        <f t="shared" si="320"/>
        <v>0</v>
      </c>
      <c r="P1211">
        <v>7</v>
      </c>
    </row>
    <row r="1212" spans="1:20">
      <c r="A1212">
        <v>8</v>
      </c>
      <c r="C1212">
        <f t="shared" si="319"/>
        <v>34.5</v>
      </c>
      <c r="D1212">
        <f t="shared" si="319"/>
        <v>39.4</v>
      </c>
      <c r="E1212">
        <f t="shared" si="319"/>
        <v>92.4</v>
      </c>
      <c r="F1212">
        <f t="shared" si="319"/>
        <v>0</v>
      </c>
      <c r="G1212">
        <f t="shared" si="319"/>
        <v>0</v>
      </c>
      <c r="H1212">
        <f t="shared" si="319"/>
        <v>0</v>
      </c>
      <c r="I1212">
        <f t="shared" si="319"/>
        <v>37.299999999999997</v>
      </c>
      <c r="J1212">
        <f t="shared" si="319"/>
        <v>46.4</v>
      </c>
      <c r="L1212">
        <f t="shared" si="319"/>
        <v>0</v>
      </c>
      <c r="M1212">
        <f t="shared" si="319"/>
        <v>0</v>
      </c>
      <c r="O1212">
        <f t="shared" si="320"/>
        <v>110.1830631931375</v>
      </c>
      <c r="P1212">
        <v>8</v>
      </c>
    </row>
    <row r="1213" spans="1:20">
      <c r="A1213">
        <v>9</v>
      </c>
      <c r="C1213">
        <f t="shared" si="319"/>
        <v>34.5</v>
      </c>
      <c r="D1213">
        <f t="shared" si="319"/>
        <v>39.4</v>
      </c>
      <c r="E1213">
        <f t="shared" si="319"/>
        <v>92.4</v>
      </c>
      <c r="F1213">
        <f t="shared" si="319"/>
        <v>0</v>
      </c>
      <c r="G1213">
        <f t="shared" si="319"/>
        <v>0</v>
      </c>
      <c r="H1213">
        <f t="shared" si="319"/>
        <v>0</v>
      </c>
      <c r="I1213">
        <f t="shared" si="319"/>
        <v>37.299999999999997</v>
      </c>
      <c r="J1213">
        <f t="shared" si="319"/>
        <v>46.4</v>
      </c>
      <c r="L1213">
        <f t="shared" si="319"/>
        <v>0</v>
      </c>
      <c r="M1213">
        <f t="shared" si="319"/>
        <v>0</v>
      </c>
      <c r="O1213">
        <f t="shared" si="320"/>
        <v>0</v>
      </c>
      <c r="P1213">
        <v>9</v>
      </c>
    </row>
    <row r="1214" spans="1:20">
      <c r="A1214">
        <v>10</v>
      </c>
      <c r="C1214">
        <f t="shared" si="319"/>
        <v>34.5</v>
      </c>
      <c r="D1214">
        <f t="shared" si="319"/>
        <v>39.4</v>
      </c>
      <c r="E1214">
        <f t="shared" si="319"/>
        <v>92.4</v>
      </c>
      <c r="F1214">
        <f t="shared" si="319"/>
        <v>0</v>
      </c>
      <c r="G1214">
        <f t="shared" si="319"/>
        <v>0</v>
      </c>
      <c r="H1214">
        <f t="shared" si="319"/>
        <v>0</v>
      </c>
      <c r="I1214">
        <f t="shared" si="319"/>
        <v>37.299999999999997</v>
      </c>
      <c r="J1214">
        <f t="shared" si="319"/>
        <v>46.4</v>
      </c>
      <c r="L1214">
        <f t="shared" si="319"/>
        <v>0</v>
      </c>
      <c r="M1214">
        <f t="shared" si="319"/>
        <v>0</v>
      </c>
      <c r="O1214">
        <f t="shared" si="320"/>
        <v>133.66861905915414</v>
      </c>
      <c r="P1214">
        <v>10</v>
      </c>
    </row>
    <row r="1215" spans="1:20">
      <c r="A1215">
        <v>11</v>
      </c>
      <c r="C1215">
        <f t="shared" si="319"/>
        <v>34.5</v>
      </c>
      <c r="D1215">
        <f t="shared" si="319"/>
        <v>39.4</v>
      </c>
      <c r="E1215">
        <f t="shared" si="319"/>
        <v>92.4</v>
      </c>
      <c r="F1215">
        <f t="shared" si="319"/>
        <v>0</v>
      </c>
      <c r="G1215">
        <f t="shared" si="319"/>
        <v>0</v>
      </c>
      <c r="H1215">
        <f t="shared" si="319"/>
        <v>0</v>
      </c>
      <c r="I1215">
        <f t="shared" si="319"/>
        <v>37.299999999999997</v>
      </c>
      <c r="J1215">
        <f t="shared" si="319"/>
        <v>46.4</v>
      </c>
      <c r="L1215">
        <f t="shared" si="319"/>
        <v>0</v>
      </c>
      <c r="M1215">
        <f t="shared" si="319"/>
        <v>0</v>
      </c>
      <c r="O1215">
        <f t="shared" si="320"/>
        <v>0</v>
      </c>
      <c r="P1215">
        <v>11</v>
      </c>
    </row>
    <row r="1216" spans="1:20">
      <c r="A1216">
        <v>12</v>
      </c>
      <c r="C1216">
        <f t="shared" si="319"/>
        <v>34.5</v>
      </c>
      <c r="D1216">
        <f t="shared" si="319"/>
        <v>39.4</v>
      </c>
      <c r="E1216">
        <f t="shared" si="319"/>
        <v>92.4</v>
      </c>
      <c r="F1216">
        <f t="shared" si="319"/>
        <v>0</v>
      </c>
      <c r="G1216">
        <f t="shared" si="319"/>
        <v>0</v>
      </c>
      <c r="H1216">
        <f t="shared" si="319"/>
        <v>0</v>
      </c>
      <c r="I1216">
        <f t="shared" si="319"/>
        <v>37.299999999999997</v>
      </c>
      <c r="J1216">
        <f t="shared" si="319"/>
        <v>46.4</v>
      </c>
      <c r="L1216">
        <f t="shared" si="319"/>
        <v>0</v>
      </c>
      <c r="M1216">
        <f t="shared" si="319"/>
        <v>0</v>
      </c>
      <c r="O1216">
        <f t="shared" si="320"/>
        <v>155.6036157420923</v>
      </c>
      <c r="P1216">
        <v>12</v>
      </c>
    </row>
    <row r="1217" spans="1:20">
      <c r="A1217">
        <v>13</v>
      </c>
      <c r="C1217">
        <f t="shared" si="319"/>
        <v>34.5</v>
      </c>
      <c r="D1217">
        <f t="shared" si="319"/>
        <v>39.4</v>
      </c>
      <c r="E1217">
        <f t="shared" si="319"/>
        <v>92.4</v>
      </c>
      <c r="F1217">
        <f t="shared" si="319"/>
        <v>0</v>
      </c>
      <c r="G1217">
        <f t="shared" si="319"/>
        <v>0</v>
      </c>
      <c r="H1217">
        <f t="shared" si="319"/>
        <v>0</v>
      </c>
      <c r="I1217">
        <f t="shared" si="319"/>
        <v>37.299999999999997</v>
      </c>
      <c r="J1217">
        <f t="shared" si="319"/>
        <v>46.4</v>
      </c>
      <c r="L1217">
        <f t="shared" si="319"/>
        <v>0</v>
      </c>
      <c r="M1217">
        <f t="shared" si="319"/>
        <v>0</v>
      </c>
      <c r="O1217">
        <f t="shared" si="320"/>
        <v>0</v>
      </c>
      <c r="P1217">
        <v>13</v>
      </c>
    </row>
    <row r="1218" spans="1:20">
      <c r="A1218">
        <v>14</v>
      </c>
      <c r="C1218">
        <f t="shared" si="319"/>
        <v>34.5</v>
      </c>
      <c r="D1218">
        <f t="shared" si="319"/>
        <v>39.4</v>
      </c>
      <c r="E1218">
        <f t="shared" si="319"/>
        <v>92.4</v>
      </c>
      <c r="F1218">
        <f t="shared" si="319"/>
        <v>0</v>
      </c>
      <c r="G1218">
        <f t="shared" si="319"/>
        <v>0</v>
      </c>
      <c r="H1218">
        <f t="shared" si="319"/>
        <v>0</v>
      </c>
      <c r="I1218">
        <f t="shared" si="319"/>
        <v>37.299999999999997</v>
      </c>
      <c r="J1218">
        <f t="shared" si="319"/>
        <v>46.4</v>
      </c>
      <c r="L1218">
        <f t="shared" si="319"/>
        <v>0</v>
      </c>
      <c r="M1218">
        <f t="shared" si="319"/>
        <v>0</v>
      </c>
      <c r="O1218">
        <f t="shared" si="320"/>
        <v>0</v>
      </c>
      <c r="P1218">
        <v>14</v>
      </c>
    </row>
    <row r="1219" spans="1:20">
      <c r="A1219">
        <v>15</v>
      </c>
      <c r="C1219">
        <f t="shared" si="319"/>
        <v>34.5</v>
      </c>
      <c r="D1219">
        <f t="shared" si="319"/>
        <v>39.4</v>
      </c>
      <c r="E1219">
        <f t="shared" si="319"/>
        <v>92.4</v>
      </c>
      <c r="F1219">
        <f t="shared" si="319"/>
        <v>0</v>
      </c>
      <c r="G1219">
        <f t="shared" si="319"/>
        <v>0</v>
      </c>
      <c r="H1219">
        <f t="shared" si="319"/>
        <v>0</v>
      </c>
      <c r="I1219">
        <f t="shared" si="319"/>
        <v>37.299999999999997</v>
      </c>
      <c r="J1219">
        <f t="shared" si="319"/>
        <v>46.4</v>
      </c>
      <c r="L1219">
        <f t="shared" si="319"/>
        <v>0</v>
      </c>
      <c r="M1219">
        <f t="shared" si="319"/>
        <v>0</v>
      </c>
      <c r="O1219">
        <f t="shared" si="320"/>
        <v>0</v>
      </c>
      <c r="P1219">
        <v>15</v>
      </c>
    </row>
    <row r="1220" spans="1:20">
      <c r="A1220">
        <v>16</v>
      </c>
      <c r="C1220">
        <f t="shared" si="319"/>
        <v>34.5</v>
      </c>
      <c r="D1220">
        <f t="shared" si="319"/>
        <v>39.4</v>
      </c>
      <c r="E1220">
        <f t="shared" si="319"/>
        <v>92.4</v>
      </c>
      <c r="F1220">
        <f t="shared" si="319"/>
        <v>0</v>
      </c>
      <c r="G1220">
        <f t="shared" si="319"/>
        <v>0</v>
      </c>
      <c r="H1220">
        <f t="shared" si="319"/>
        <v>0</v>
      </c>
      <c r="I1220">
        <f t="shared" si="319"/>
        <v>37.299999999999997</v>
      </c>
      <c r="J1220">
        <f t="shared" si="319"/>
        <v>46.4</v>
      </c>
      <c r="L1220">
        <f t="shared" si="319"/>
        <v>0</v>
      </c>
      <c r="M1220">
        <f t="shared" si="319"/>
        <v>0</v>
      </c>
      <c r="O1220">
        <f t="shared" si="320"/>
        <v>0</v>
      </c>
      <c r="P1220">
        <v>16</v>
      </c>
    </row>
    <row r="1221" spans="1:20">
      <c r="A1221">
        <v>17</v>
      </c>
      <c r="C1221">
        <f t="shared" si="319"/>
        <v>34.5</v>
      </c>
      <c r="D1221">
        <f t="shared" si="319"/>
        <v>39.4</v>
      </c>
      <c r="E1221">
        <f t="shared" si="319"/>
        <v>92.4</v>
      </c>
      <c r="F1221">
        <f t="shared" si="319"/>
        <v>0</v>
      </c>
      <c r="G1221">
        <f t="shared" si="319"/>
        <v>0</v>
      </c>
      <c r="H1221">
        <f t="shared" si="319"/>
        <v>0</v>
      </c>
      <c r="I1221">
        <f t="shared" si="319"/>
        <v>37.299999999999997</v>
      </c>
      <c r="J1221">
        <f t="shared" si="319"/>
        <v>46.4</v>
      </c>
      <c r="L1221">
        <f t="shared" si="319"/>
        <v>0</v>
      </c>
      <c r="M1221">
        <f t="shared" si="319"/>
        <v>0</v>
      </c>
      <c r="O1221">
        <f t="shared" si="320"/>
        <v>0</v>
      </c>
      <c r="P1221">
        <v>17</v>
      </c>
    </row>
    <row r="1222" spans="1:20">
      <c r="A1222">
        <v>18</v>
      </c>
      <c r="C1222">
        <f t="shared" si="319"/>
        <v>34.5</v>
      </c>
      <c r="D1222">
        <f t="shared" si="319"/>
        <v>39.4</v>
      </c>
      <c r="E1222">
        <f t="shared" si="319"/>
        <v>92.4</v>
      </c>
      <c r="F1222">
        <f t="shared" si="319"/>
        <v>0</v>
      </c>
      <c r="G1222">
        <f t="shared" si="319"/>
        <v>0</v>
      </c>
      <c r="H1222">
        <f t="shared" si="319"/>
        <v>0</v>
      </c>
      <c r="I1222">
        <f t="shared" si="319"/>
        <v>37.299999999999997</v>
      </c>
      <c r="J1222">
        <f t="shared" si="319"/>
        <v>46.4</v>
      </c>
      <c r="L1222">
        <f>+L$1205</f>
        <v>0</v>
      </c>
      <c r="M1222">
        <f>+M$1205</f>
        <v>0</v>
      </c>
      <c r="O1222">
        <f t="shared" si="320"/>
        <v>211.12101311937954</v>
      </c>
      <c r="P1222">
        <v>18</v>
      </c>
    </row>
    <row r="1223" spans="1:20">
      <c r="A1223">
        <v>19</v>
      </c>
      <c r="C1223">
        <f t="shared" ref="C1223:M1234" si="321">+C$1205</f>
        <v>34.5</v>
      </c>
      <c r="D1223">
        <f t="shared" si="321"/>
        <v>39.4</v>
      </c>
      <c r="E1223">
        <f t="shared" si="321"/>
        <v>92.4</v>
      </c>
      <c r="F1223">
        <f t="shared" si="321"/>
        <v>0</v>
      </c>
      <c r="G1223">
        <f t="shared" si="321"/>
        <v>0</v>
      </c>
      <c r="H1223">
        <f t="shared" si="321"/>
        <v>0</v>
      </c>
      <c r="I1223">
        <f t="shared" si="321"/>
        <v>37.299999999999997</v>
      </c>
      <c r="J1223">
        <f t="shared" si="321"/>
        <v>46.4</v>
      </c>
      <c r="L1223">
        <f t="shared" si="321"/>
        <v>0</v>
      </c>
      <c r="M1223">
        <f t="shared" si="321"/>
        <v>0</v>
      </c>
      <c r="O1223">
        <f t="shared" si="320"/>
        <v>219.08736406521538</v>
      </c>
      <c r="P1223">
        <v>19</v>
      </c>
    </row>
    <row r="1224" spans="1:20">
      <c r="A1224">
        <v>20</v>
      </c>
      <c r="C1224">
        <f t="shared" si="321"/>
        <v>34.5</v>
      </c>
      <c r="D1224">
        <f t="shared" si="321"/>
        <v>39.4</v>
      </c>
      <c r="E1224">
        <f t="shared" si="321"/>
        <v>92.4</v>
      </c>
      <c r="F1224">
        <f t="shared" si="321"/>
        <v>0</v>
      </c>
      <c r="G1224">
        <f t="shared" si="321"/>
        <v>0</v>
      </c>
      <c r="H1224">
        <f t="shared" si="321"/>
        <v>0</v>
      </c>
      <c r="I1224">
        <f t="shared" si="321"/>
        <v>37.299999999999997</v>
      </c>
      <c r="J1224">
        <f t="shared" si="321"/>
        <v>46.4</v>
      </c>
      <c r="L1224">
        <f t="shared" si="321"/>
        <v>0</v>
      </c>
      <c r="M1224">
        <f t="shared" si="321"/>
        <v>0</v>
      </c>
      <c r="O1224">
        <f t="shared" si="320"/>
        <v>226.72022697405635</v>
      </c>
      <c r="P1224">
        <v>20</v>
      </c>
      <c r="S1224" s="47"/>
      <c r="T1224" s="47"/>
    </row>
    <row r="1225" spans="1:20">
      <c r="A1225">
        <v>21</v>
      </c>
      <c r="C1225">
        <f t="shared" si="321"/>
        <v>34.5</v>
      </c>
      <c r="D1225">
        <f t="shared" si="321"/>
        <v>39.4</v>
      </c>
      <c r="E1225">
        <f t="shared" si="321"/>
        <v>92.4</v>
      </c>
      <c r="F1225">
        <f t="shared" si="321"/>
        <v>0</v>
      </c>
      <c r="G1225">
        <f t="shared" si="321"/>
        <v>0</v>
      </c>
      <c r="H1225">
        <f t="shared" si="321"/>
        <v>0</v>
      </c>
      <c r="I1225">
        <f t="shared" si="321"/>
        <v>37.299999999999997</v>
      </c>
      <c r="J1225">
        <f t="shared" si="321"/>
        <v>46.4</v>
      </c>
      <c r="L1225">
        <f t="shared" si="321"/>
        <v>0</v>
      </c>
      <c r="M1225">
        <f t="shared" si="321"/>
        <v>0</v>
      </c>
      <c r="O1225">
        <f t="shared" si="320"/>
        <v>0</v>
      </c>
      <c r="P1225">
        <v>21</v>
      </c>
      <c r="S1225" s="48"/>
      <c r="T1225" s="48"/>
    </row>
    <row r="1226" spans="1:20">
      <c r="A1226">
        <v>22</v>
      </c>
      <c r="C1226">
        <f t="shared" si="321"/>
        <v>34.5</v>
      </c>
      <c r="D1226">
        <f t="shared" si="321"/>
        <v>39.4</v>
      </c>
      <c r="E1226">
        <f t="shared" si="321"/>
        <v>92.4</v>
      </c>
      <c r="F1226">
        <f t="shared" si="321"/>
        <v>0</v>
      </c>
      <c r="G1226">
        <f t="shared" si="321"/>
        <v>0</v>
      </c>
      <c r="H1226">
        <f t="shared" si="321"/>
        <v>0</v>
      </c>
      <c r="I1226">
        <f t="shared" si="321"/>
        <v>37.299999999999997</v>
      </c>
      <c r="J1226">
        <f t="shared" si="321"/>
        <v>46.4</v>
      </c>
      <c r="L1226">
        <f t="shared" si="321"/>
        <v>0</v>
      </c>
      <c r="M1226">
        <f t="shared" si="321"/>
        <v>0</v>
      </c>
      <c r="O1226">
        <f t="shared" si="320"/>
        <v>0</v>
      </c>
      <c r="P1226">
        <v>22</v>
      </c>
      <c r="S1226" s="47"/>
      <c r="T1226" s="47"/>
    </row>
    <row r="1227" spans="1:20">
      <c r="A1227">
        <v>23</v>
      </c>
      <c r="C1227">
        <f t="shared" si="321"/>
        <v>34.5</v>
      </c>
      <c r="D1227">
        <f t="shared" si="321"/>
        <v>39.4</v>
      </c>
      <c r="E1227">
        <f t="shared" si="321"/>
        <v>92.4</v>
      </c>
      <c r="F1227">
        <f t="shared" si="321"/>
        <v>0</v>
      </c>
      <c r="G1227">
        <f t="shared" si="321"/>
        <v>0</v>
      </c>
      <c r="H1227">
        <f t="shared" si="321"/>
        <v>0</v>
      </c>
      <c r="I1227">
        <f t="shared" si="321"/>
        <v>37.299999999999997</v>
      </c>
      <c r="J1227">
        <f t="shared" si="321"/>
        <v>46.4</v>
      </c>
      <c r="L1227">
        <f t="shared" si="321"/>
        <v>0</v>
      </c>
      <c r="M1227">
        <f t="shared" si="321"/>
        <v>0</v>
      </c>
      <c r="O1227">
        <f t="shared" si="320"/>
        <v>0</v>
      </c>
      <c r="P1227">
        <v>23</v>
      </c>
      <c r="S1227" s="47"/>
      <c r="T1227" s="47"/>
    </row>
    <row r="1228" spans="1:20">
      <c r="A1228">
        <v>24</v>
      </c>
      <c r="C1228">
        <f t="shared" si="321"/>
        <v>34.5</v>
      </c>
      <c r="D1228">
        <f t="shared" si="321"/>
        <v>39.4</v>
      </c>
      <c r="E1228">
        <f t="shared" si="321"/>
        <v>92.4</v>
      </c>
      <c r="F1228">
        <f t="shared" si="321"/>
        <v>0</v>
      </c>
      <c r="G1228">
        <f t="shared" si="321"/>
        <v>0</v>
      </c>
      <c r="H1228">
        <f t="shared" si="321"/>
        <v>0</v>
      </c>
      <c r="I1228">
        <f t="shared" si="321"/>
        <v>37.299999999999997</v>
      </c>
      <c r="J1228">
        <f t="shared" si="321"/>
        <v>46.4</v>
      </c>
      <c r="L1228">
        <f t="shared" si="321"/>
        <v>0</v>
      </c>
      <c r="M1228">
        <f t="shared" si="321"/>
        <v>0</v>
      </c>
      <c r="O1228">
        <f t="shared" si="320"/>
        <v>0</v>
      </c>
      <c r="P1228">
        <v>24</v>
      </c>
    </row>
    <row r="1229" spans="1:20">
      <c r="A1229">
        <v>25</v>
      </c>
      <c r="C1229">
        <f t="shared" si="321"/>
        <v>34.5</v>
      </c>
      <c r="D1229">
        <f t="shared" si="321"/>
        <v>39.4</v>
      </c>
      <c r="E1229">
        <f t="shared" si="321"/>
        <v>92.4</v>
      </c>
      <c r="F1229">
        <f t="shared" si="321"/>
        <v>0</v>
      </c>
      <c r="G1229">
        <f t="shared" si="321"/>
        <v>0</v>
      </c>
      <c r="H1229">
        <f t="shared" si="321"/>
        <v>0</v>
      </c>
      <c r="I1229">
        <f t="shared" si="321"/>
        <v>37.299999999999997</v>
      </c>
      <c r="J1229">
        <f t="shared" si="321"/>
        <v>46.4</v>
      </c>
      <c r="L1229">
        <f t="shared" si="321"/>
        <v>0</v>
      </c>
      <c r="M1229">
        <f t="shared" si="321"/>
        <v>0</v>
      </c>
      <c r="O1229" s="42">
        <f t="shared" si="320"/>
        <v>258.1678858015855</v>
      </c>
      <c r="P1229">
        <v>25</v>
      </c>
    </row>
    <row r="1230" spans="1:20">
      <c r="A1230">
        <v>26</v>
      </c>
      <c r="C1230">
        <f t="shared" si="321"/>
        <v>34.5</v>
      </c>
      <c r="D1230">
        <f t="shared" si="321"/>
        <v>39.4</v>
      </c>
      <c r="E1230">
        <f t="shared" si="321"/>
        <v>92.4</v>
      </c>
      <c r="F1230">
        <f t="shared" si="321"/>
        <v>0</v>
      </c>
      <c r="G1230">
        <f t="shared" si="321"/>
        <v>0</v>
      </c>
      <c r="H1230">
        <f t="shared" si="321"/>
        <v>0</v>
      </c>
      <c r="I1230">
        <f t="shared" si="321"/>
        <v>37.299999999999997</v>
      </c>
      <c r="J1230">
        <f t="shared" si="321"/>
        <v>46.4</v>
      </c>
      <c r="L1230">
        <f t="shared" si="321"/>
        <v>0</v>
      </c>
      <c r="M1230">
        <f t="shared" si="321"/>
        <v>0</v>
      </c>
      <c r="O1230">
        <f t="shared" si="320"/>
        <v>0</v>
      </c>
      <c r="P1230">
        <v>26</v>
      </c>
    </row>
    <row r="1231" spans="1:20">
      <c r="A1231">
        <v>27</v>
      </c>
      <c r="C1231">
        <f t="shared" si="321"/>
        <v>34.5</v>
      </c>
      <c r="D1231">
        <f t="shared" si="321"/>
        <v>39.4</v>
      </c>
      <c r="E1231">
        <f t="shared" si="321"/>
        <v>92.4</v>
      </c>
      <c r="F1231">
        <f t="shared" si="321"/>
        <v>0</v>
      </c>
      <c r="G1231">
        <f t="shared" si="321"/>
        <v>0</v>
      </c>
      <c r="H1231">
        <f t="shared" si="321"/>
        <v>0</v>
      </c>
      <c r="I1231">
        <f t="shared" si="321"/>
        <v>37.299999999999997</v>
      </c>
      <c r="J1231">
        <f t="shared" si="321"/>
        <v>46.4</v>
      </c>
      <c r="L1231">
        <f t="shared" si="321"/>
        <v>0</v>
      </c>
      <c r="M1231">
        <f t="shared" si="321"/>
        <v>0</v>
      </c>
      <c r="O1231">
        <f t="shared" si="320"/>
        <v>0</v>
      </c>
      <c r="P1231">
        <v>27</v>
      </c>
    </row>
    <row r="1232" spans="1:20">
      <c r="A1232">
        <v>28</v>
      </c>
      <c r="C1232">
        <f t="shared" si="321"/>
        <v>34.5</v>
      </c>
      <c r="D1232">
        <f t="shared" si="321"/>
        <v>39.4</v>
      </c>
      <c r="E1232">
        <f t="shared" si="321"/>
        <v>92.4</v>
      </c>
      <c r="F1232">
        <f t="shared" si="321"/>
        <v>0</v>
      </c>
      <c r="G1232">
        <f t="shared" si="321"/>
        <v>0</v>
      </c>
      <c r="H1232">
        <f t="shared" si="321"/>
        <v>0</v>
      </c>
      <c r="I1232">
        <f t="shared" si="321"/>
        <v>37.299999999999997</v>
      </c>
      <c r="J1232">
        <f t="shared" si="321"/>
        <v>46.4</v>
      </c>
      <c r="L1232">
        <f t="shared" si="321"/>
        <v>0</v>
      </c>
      <c r="M1232">
        <f t="shared" si="321"/>
        <v>0</v>
      </c>
      <c r="O1232">
        <f t="shared" si="320"/>
        <v>0</v>
      </c>
      <c r="P1232">
        <v>28</v>
      </c>
    </row>
    <row r="1233" spans="1:20">
      <c r="A1233">
        <v>29</v>
      </c>
      <c r="C1233">
        <f t="shared" si="321"/>
        <v>34.5</v>
      </c>
      <c r="D1233">
        <f t="shared" si="321"/>
        <v>39.4</v>
      </c>
      <c r="E1233">
        <f t="shared" si="321"/>
        <v>92.4</v>
      </c>
      <c r="F1233">
        <f t="shared" si="321"/>
        <v>0</v>
      </c>
      <c r="G1233">
        <f t="shared" si="321"/>
        <v>0</v>
      </c>
      <c r="H1233">
        <f t="shared" si="321"/>
        <v>0</v>
      </c>
      <c r="I1233">
        <f t="shared" si="321"/>
        <v>37.299999999999997</v>
      </c>
      <c r="J1233">
        <f t="shared" si="321"/>
        <v>46.4</v>
      </c>
      <c r="L1233">
        <f t="shared" si="321"/>
        <v>0</v>
      </c>
      <c r="M1233">
        <f t="shared" si="321"/>
        <v>0</v>
      </c>
      <c r="O1233">
        <f t="shared" si="320"/>
        <v>0</v>
      </c>
      <c r="P1233">
        <v>29</v>
      </c>
    </row>
    <row r="1234" spans="1:20">
      <c r="A1234">
        <v>30</v>
      </c>
      <c r="C1234">
        <f t="shared" si="321"/>
        <v>34.5</v>
      </c>
      <c r="D1234">
        <f t="shared" si="321"/>
        <v>39.4</v>
      </c>
      <c r="E1234">
        <f t="shared" si="321"/>
        <v>92.4</v>
      </c>
      <c r="F1234">
        <f t="shared" si="321"/>
        <v>0</v>
      </c>
      <c r="G1234">
        <f t="shared" si="321"/>
        <v>0</v>
      </c>
      <c r="H1234">
        <f t="shared" si="321"/>
        <v>0</v>
      </c>
      <c r="I1234">
        <f t="shared" si="321"/>
        <v>37.299999999999997</v>
      </c>
      <c r="J1234">
        <f t="shared" si="321"/>
        <v>46.4</v>
      </c>
      <c r="L1234">
        <f t="shared" si="321"/>
        <v>0</v>
      </c>
      <c r="M1234">
        <f t="shared" si="321"/>
        <v>0</v>
      </c>
      <c r="O1234">
        <f t="shared" si="320"/>
        <v>280.7791815810051</v>
      </c>
      <c r="P1234">
        <v>30</v>
      </c>
    </row>
    <row r="1235" spans="1:20">
      <c r="L1235" s="38"/>
      <c r="O1235" s="44"/>
    </row>
    <row r="1236" spans="1:20">
      <c r="O1236" s="44" t="s">
        <v>44</v>
      </c>
    </row>
    <row r="1237" spans="1:20">
      <c r="A1237" t="s">
        <v>45</v>
      </c>
      <c r="L1237" t="s">
        <v>46</v>
      </c>
      <c r="M1237" t="s">
        <v>47</v>
      </c>
      <c r="N1237" t="s">
        <v>48</v>
      </c>
      <c r="O1237" s="44" t="s">
        <v>49</v>
      </c>
    </row>
    <row r="1238" spans="1:20">
      <c r="A1238">
        <v>1</v>
      </c>
      <c r="C1238">
        <v>120.8</v>
      </c>
      <c r="D1238">
        <v>83.9</v>
      </c>
      <c r="E1238">
        <v>45.4</v>
      </c>
      <c r="F1238">
        <v>112.9</v>
      </c>
      <c r="G1238">
        <v>81.400000000000006</v>
      </c>
      <c r="H1238">
        <v>47.5</v>
      </c>
      <c r="I1238">
        <v>84.2</v>
      </c>
      <c r="J1238">
        <v>42.3</v>
      </c>
      <c r="L1238">
        <v>0</v>
      </c>
      <c r="M1238">
        <v>0</v>
      </c>
      <c r="N1238">
        <v>0</v>
      </c>
      <c r="O1238">
        <v>0.76600000000000001</v>
      </c>
    </row>
    <row r="1239" spans="1:20">
      <c r="A1239">
        <v>2</v>
      </c>
      <c r="C1239">
        <v>124.6</v>
      </c>
      <c r="D1239">
        <v>84.3</v>
      </c>
      <c r="E1239">
        <v>45.2</v>
      </c>
      <c r="F1239">
        <v>111.5</v>
      </c>
      <c r="G1239">
        <v>79.599999999999994</v>
      </c>
      <c r="H1239">
        <v>45.9</v>
      </c>
      <c r="I1239">
        <v>81.400000000000006</v>
      </c>
      <c r="J1239">
        <v>40.799999999999997</v>
      </c>
      <c r="L1239">
        <v>0</v>
      </c>
      <c r="M1239">
        <v>0</v>
      </c>
      <c r="N1239">
        <v>0</v>
      </c>
      <c r="O1239">
        <v>0.78500000000000003</v>
      </c>
    </row>
    <row r="1240" spans="1:20">
      <c r="A1240">
        <v>3</v>
      </c>
      <c r="C1240">
        <v>115.4</v>
      </c>
      <c r="D1240">
        <v>86.8</v>
      </c>
      <c r="E1240">
        <v>48.9</v>
      </c>
      <c r="F1240">
        <v>110.6</v>
      </c>
      <c r="G1240">
        <v>83.6</v>
      </c>
      <c r="H1240">
        <v>50.1</v>
      </c>
      <c r="I1240">
        <v>90.4</v>
      </c>
      <c r="J1240">
        <v>44.9</v>
      </c>
      <c r="L1240">
        <v>74.650000000000006</v>
      </c>
      <c r="M1240">
        <v>5.62</v>
      </c>
      <c r="N1240">
        <v>0</v>
      </c>
      <c r="O1240">
        <v>0.80400000000000005</v>
      </c>
    </row>
    <row r="1241" spans="1:20">
      <c r="A1241">
        <v>4</v>
      </c>
      <c r="C1241">
        <v>111.9</v>
      </c>
      <c r="D1241">
        <v>77.099999999999994</v>
      </c>
      <c r="E1241">
        <v>48.9</v>
      </c>
      <c r="F1241">
        <v>104.5</v>
      </c>
      <c r="G1241">
        <v>79.5</v>
      </c>
      <c r="H1241">
        <v>47.6</v>
      </c>
      <c r="I1241">
        <v>85.8</v>
      </c>
      <c r="J1241">
        <v>43.4</v>
      </c>
      <c r="L1241">
        <v>83.57</v>
      </c>
      <c r="M1241" s="39">
        <v>5.76</v>
      </c>
      <c r="N1241">
        <v>7.1747837890624986</v>
      </c>
      <c r="O1241">
        <v>0.82499999999999996</v>
      </c>
    </row>
    <row r="1242" spans="1:20">
      <c r="A1242">
        <v>5</v>
      </c>
      <c r="C1242">
        <v>113.5</v>
      </c>
      <c r="D1242">
        <v>77.400000000000006</v>
      </c>
      <c r="E1242">
        <v>52.1</v>
      </c>
      <c r="F1242">
        <v>107</v>
      </c>
      <c r="G1242">
        <v>80.5</v>
      </c>
      <c r="H1242">
        <v>48.2</v>
      </c>
      <c r="I1242">
        <v>83.5</v>
      </c>
      <c r="J1242">
        <v>43.4</v>
      </c>
      <c r="L1242">
        <v>71.489999999999995</v>
      </c>
      <c r="M1242" s="39">
        <v>5.9</v>
      </c>
      <c r="N1242">
        <v>7.3541533837890602</v>
      </c>
      <c r="O1242">
        <v>0.84499999999999997</v>
      </c>
    </row>
    <row r="1243" spans="1:20">
      <c r="A1243">
        <v>6</v>
      </c>
      <c r="C1243">
        <v>110.2</v>
      </c>
      <c r="D1243">
        <v>77.3</v>
      </c>
      <c r="E1243">
        <v>52.7</v>
      </c>
      <c r="F1243">
        <v>103.2</v>
      </c>
      <c r="G1243">
        <v>81.3</v>
      </c>
      <c r="H1243">
        <v>48.5</v>
      </c>
      <c r="I1243">
        <v>84.2</v>
      </c>
      <c r="J1243">
        <v>43</v>
      </c>
      <c r="L1243">
        <v>85.42</v>
      </c>
      <c r="M1243" s="39">
        <v>6.05</v>
      </c>
      <c r="N1243">
        <v>7.5380072183837861</v>
      </c>
      <c r="O1243">
        <v>0.86599999999999999</v>
      </c>
    </row>
    <row r="1244" spans="1:20">
      <c r="A1244">
        <v>7</v>
      </c>
      <c r="C1244">
        <v>112.4</v>
      </c>
      <c r="D1244">
        <v>78.900000000000006</v>
      </c>
      <c r="E1244">
        <v>53.3</v>
      </c>
      <c r="F1244">
        <v>113.1</v>
      </c>
      <c r="G1244">
        <v>84.6</v>
      </c>
      <c r="H1244">
        <v>51.2</v>
      </c>
      <c r="I1244">
        <v>88.5</v>
      </c>
      <c r="J1244">
        <v>47.8</v>
      </c>
      <c r="L1244">
        <v>81.2</v>
      </c>
      <c r="M1244" s="39">
        <v>6.2</v>
      </c>
      <c r="N1244">
        <v>7.7264573988433813</v>
      </c>
      <c r="O1244">
        <v>0.88800000000000001</v>
      </c>
      <c r="Q1244" s="45"/>
      <c r="R1244" s="49"/>
      <c r="S1244" s="49"/>
      <c r="T1244" s="49"/>
    </row>
    <row r="1245" spans="1:20">
      <c r="A1245">
        <v>8</v>
      </c>
      <c r="C1245">
        <v>125.2</v>
      </c>
      <c r="D1245">
        <v>86.4</v>
      </c>
      <c r="E1245">
        <v>59.9</v>
      </c>
      <c r="F1245">
        <v>116.9</v>
      </c>
      <c r="G1245">
        <v>91.3</v>
      </c>
      <c r="H1245">
        <v>54</v>
      </c>
      <c r="I1245">
        <v>92.5</v>
      </c>
      <c r="J1245">
        <v>51.9</v>
      </c>
      <c r="L1245">
        <v>61.6</v>
      </c>
      <c r="M1245" s="39">
        <v>6.36</v>
      </c>
      <c r="N1245">
        <v>7.9196188338144653</v>
      </c>
      <c r="O1245">
        <v>0.91</v>
      </c>
      <c r="Q1245" s="45"/>
      <c r="R1245" s="49"/>
      <c r="S1245" s="49"/>
      <c r="T1245" s="49"/>
    </row>
    <row r="1246" spans="1:20">
      <c r="A1246">
        <v>9</v>
      </c>
      <c r="C1246">
        <v>125.7</v>
      </c>
      <c r="D1246">
        <v>92.4</v>
      </c>
      <c r="E1246">
        <v>62.8</v>
      </c>
      <c r="F1246">
        <v>127.9</v>
      </c>
      <c r="G1246">
        <v>96.8</v>
      </c>
      <c r="H1246">
        <v>56.7</v>
      </c>
      <c r="I1246">
        <v>98.9</v>
      </c>
      <c r="J1246">
        <v>54.4</v>
      </c>
      <c r="L1246">
        <v>46.63</v>
      </c>
      <c r="M1246" s="39">
        <v>6.52</v>
      </c>
      <c r="N1246">
        <v>8.1176093046598261</v>
      </c>
      <c r="O1246">
        <v>0.93300000000000005</v>
      </c>
      <c r="Q1246" s="45"/>
      <c r="R1246" s="49"/>
      <c r="S1246" s="49"/>
      <c r="T1246" s="49"/>
    </row>
    <row r="1247" spans="1:20">
      <c r="A1247">
        <v>10</v>
      </c>
      <c r="C1247">
        <v>127.4</v>
      </c>
      <c r="D1247">
        <v>94.7</v>
      </c>
      <c r="E1247">
        <v>69.599999999999994</v>
      </c>
      <c r="F1247">
        <v>151.6</v>
      </c>
      <c r="G1247">
        <v>106.7</v>
      </c>
      <c r="H1247">
        <v>62.5</v>
      </c>
      <c r="I1247">
        <v>102.8</v>
      </c>
      <c r="J1247">
        <v>59.9</v>
      </c>
      <c r="L1247">
        <v>23.16</v>
      </c>
      <c r="M1247" s="39">
        <v>6.68</v>
      </c>
      <c r="N1247">
        <v>8.320549537276321</v>
      </c>
      <c r="O1247">
        <v>0.95599999999999996</v>
      </c>
      <c r="Q1247" s="45"/>
      <c r="R1247" s="49"/>
      <c r="S1247" s="49"/>
      <c r="T1247" s="49"/>
    </row>
    <row r="1248" spans="1:20">
      <c r="A1248">
        <v>11</v>
      </c>
      <c r="C1248">
        <v>131.69999999999999</v>
      </c>
      <c r="D1248">
        <v>97.3</v>
      </c>
      <c r="E1248">
        <v>70.900000000000006</v>
      </c>
      <c r="F1248">
        <v>152.5</v>
      </c>
      <c r="G1248">
        <v>108.1</v>
      </c>
      <c r="H1248">
        <v>63.9</v>
      </c>
      <c r="I1248">
        <v>104.5</v>
      </c>
      <c r="J1248">
        <v>61.4</v>
      </c>
      <c r="L1248">
        <v>26.88</v>
      </c>
      <c r="M1248" s="39">
        <v>6.85</v>
      </c>
      <c r="N1248">
        <v>8.5285632757082297</v>
      </c>
      <c r="O1248">
        <v>0.98</v>
      </c>
      <c r="Q1248" s="45"/>
      <c r="R1248" s="49"/>
      <c r="S1248" s="49"/>
      <c r="T1248" s="49"/>
    </row>
    <row r="1249" spans="1:20">
      <c r="A1249">
        <v>12</v>
      </c>
      <c r="C1249">
        <v>136</v>
      </c>
      <c r="D1249">
        <v>100</v>
      </c>
      <c r="E1249">
        <v>72.099999999999994</v>
      </c>
      <c r="F1249">
        <v>153.5</v>
      </c>
      <c r="G1249">
        <v>109.5</v>
      </c>
      <c r="H1249">
        <v>65.3</v>
      </c>
      <c r="I1249">
        <v>106.2</v>
      </c>
      <c r="J1249">
        <v>62.8</v>
      </c>
      <c r="L1249">
        <v>29.94</v>
      </c>
      <c r="M1249" s="39">
        <v>7.02</v>
      </c>
      <c r="N1249">
        <v>8.7417773576009346</v>
      </c>
      <c r="O1249">
        <v>1.0049999999999999</v>
      </c>
      <c r="Q1249" s="45"/>
      <c r="R1249" s="49"/>
      <c r="S1249" s="49"/>
      <c r="T1249" s="49"/>
    </row>
    <row r="1250" spans="1:20">
      <c r="A1250">
        <v>13</v>
      </c>
      <c r="C1250">
        <v>140.30000000000001</v>
      </c>
      <c r="D1250">
        <v>102.7</v>
      </c>
      <c r="E1250">
        <v>73.400000000000006</v>
      </c>
      <c r="F1250">
        <v>154.4</v>
      </c>
      <c r="G1250">
        <v>110.9</v>
      </c>
      <c r="H1250">
        <v>66.8</v>
      </c>
      <c r="I1250">
        <v>108</v>
      </c>
      <c r="J1250">
        <v>64.3</v>
      </c>
      <c r="L1250">
        <v>31.66</v>
      </c>
      <c r="M1250" s="39">
        <v>7.19</v>
      </c>
      <c r="N1250">
        <v>8.9603217915409576</v>
      </c>
      <c r="Q1250" s="45"/>
      <c r="R1250" s="49"/>
      <c r="S1250" s="49"/>
      <c r="T1250" s="49"/>
    </row>
    <row r="1251" spans="1:20">
      <c r="A1251">
        <v>14</v>
      </c>
      <c r="C1251">
        <v>144.6</v>
      </c>
      <c r="D1251">
        <v>105.4</v>
      </c>
      <c r="E1251">
        <v>74.599999999999994</v>
      </c>
      <c r="F1251">
        <v>155.30000000000001</v>
      </c>
      <c r="G1251">
        <v>112.3</v>
      </c>
      <c r="H1251">
        <v>68.2</v>
      </c>
      <c r="I1251">
        <v>109.7</v>
      </c>
      <c r="J1251">
        <v>65.7</v>
      </c>
      <c r="L1251">
        <v>32.409999999999997</v>
      </c>
      <c r="M1251" s="39">
        <v>7.37</v>
      </c>
      <c r="N1251">
        <v>9.1843298363294803</v>
      </c>
      <c r="Q1251" s="45"/>
      <c r="R1251" s="49"/>
      <c r="S1251" s="49"/>
      <c r="T1251" s="49"/>
    </row>
    <row r="1252" spans="1:20">
      <c r="A1252">
        <v>15</v>
      </c>
      <c r="C1252">
        <v>148.9</v>
      </c>
      <c r="D1252">
        <v>108.1</v>
      </c>
      <c r="E1252">
        <v>75.900000000000006</v>
      </c>
      <c r="F1252">
        <v>156.30000000000001</v>
      </c>
      <c r="G1252">
        <v>113.6</v>
      </c>
      <c r="H1252">
        <v>69.599999999999994</v>
      </c>
      <c r="I1252">
        <v>111.4</v>
      </c>
      <c r="J1252">
        <v>67.2</v>
      </c>
      <c r="L1252">
        <v>31.85</v>
      </c>
      <c r="M1252" s="39">
        <v>7.56</v>
      </c>
      <c r="N1252">
        <v>9.4139380822377188</v>
      </c>
      <c r="Q1252" s="45"/>
      <c r="R1252" s="49"/>
      <c r="S1252" s="49"/>
      <c r="T1252" s="49"/>
    </row>
    <row r="1253" spans="1:20">
      <c r="A1253">
        <v>16</v>
      </c>
      <c r="C1253">
        <v>152.4</v>
      </c>
      <c r="D1253">
        <v>110.4</v>
      </c>
      <c r="E1253">
        <v>78</v>
      </c>
      <c r="F1253">
        <v>157.1</v>
      </c>
      <c r="G1253">
        <v>116.5</v>
      </c>
      <c r="H1253">
        <v>71.5</v>
      </c>
      <c r="I1253">
        <v>114.7</v>
      </c>
      <c r="J1253">
        <v>69.099999999999994</v>
      </c>
      <c r="L1253">
        <v>38.270000000000003</v>
      </c>
      <c r="M1253" s="39">
        <v>7.74</v>
      </c>
      <c r="N1253">
        <v>9.64928653429366</v>
      </c>
      <c r="Q1253" s="45"/>
      <c r="R1253" s="49"/>
      <c r="S1253" s="49"/>
      <c r="T1253" s="49"/>
    </row>
    <row r="1254" spans="1:20">
      <c r="C1254">
        <v>155.80000000000001</v>
      </c>
      <c r="D1254">
        <v>112.7</v>
      </c>
      <c r="E1254">
        <v>80</v>
      </c>
      <c r="F1254">
        <v>157.9</v>
      </c>
      <c r="G1254">
        <v>119.4</v>
      </c>
      <c r="H1254">
        <v>73.400000000000006</v>
      </c>
      <c r="I1254">
        <v>117.9</v>
      </c>
      <c r="J1254">
        <v>71</v>
      </c>
      <c r="L1254">
        <v>41.97</v>
      </c>
      <c r="M1254" s="39">
        <v>7.94</v>
      </c>
      <c r="N1254">
        <v>9.8905186976510002</v>
      </c>
      <c r="Q1254" s="45"/>
      <c r="R1254" s="49"/>
      <c r="S1254" s="49"/>
      <c r="T1254" s="49"/>
    </row>
    <row r="1255" spans="1:20">
      <c r="A1255">
        <v>18</v>
      </c>
      <c r="C1255">
        <v>159.30000000000001</v>
      </c>
      <c r="D1255">
        <v>115</v>
      </c>
      <c r="E1255">
        <v>82.1</v>
      </c>
      <c r="F1255">
        <v>158.69999999999999</v>
      </c>
      <c r="G1255">
        <v>122.4</v>
      </c>
      <c r="H1255">
        <v>75.3</v>
      </c>
      <c r="I1255">
        <v>121.1</v>
      </c>
      <c r="J1255">
        <v>72.900000000000006</v>
      </c>
      <c r="L1255">
        <v>44.22</v>
      </c>
      <c r="M1255" s="39">
        <v>8.14</v>
      </c>
      <c r="N1255">
        <v>10.137781665092277</v>
      </c>
      <c r="Q1255" s="45"/>
      <c r="R1255" s="49"/>
      <c r="S1255" s="49"/>
      <c r="T1255" s="49"/>
    </row>
    <row r="1256" spans="1:20">
      <c r="A1256">
        <v>19</v>
      </c>
      <c r="C1256">
        <v>162.69999999999999</v>
      </c>
      <c r="D1256">
        <v>117.3</v>
      </c>
      <c r="E1256">
        <v>84.2</v>
      </c>
      <c r="F1256">
        <v>159.5</v>
      </c>
      <c r="G1256">
        <v>125.3</v>
      </c>
      <c r="H1256">
        <v>77.2</v>
      </c>
      <c r="I1256">
        <v>124.3</v>
      </c>
      <c r="J1256">
        <v>74.8</v>
      </c>
      <c r="L1256">
        <v>44.56</v>
      </c>
      <c r="M1256" s="39">
        <v>8.34</v>
      </c>
      <c r="N1256">
        <v>10.391226206719583</v>
      </c>
      <c r="Q1256" s="45"/>
      <c r="R1256" s="49"/>
      <c r="S1256" s="49"/>
      <c r="T1256" s="49"/>
    </row>
    <row r="1257" spans="1:20">
      <c r="A1257">
        <f>+A1256+1</f>
        <v>20</v>
      </c>
      <c r="C1257">
        <v>166.1</v>
      </c>
      <c r="D1257">
        <v>119.7</v>
      </c>
      <c r="E1257">
        <v>86.3</v>
      </c>
      <c r="F1257">
        <v>160.30000000000001</v>
      </c>
      <c r="G1257">
        <v>128.19999999999999</v>
      </c>
      <c r="H1257">
        <v>79.099999999999994</v>
      </c>
      <c r="I1257">
        <v>127.5</v>
      </c>
      <c r="J1257">
        <v>76.7</v>
      </c>
      <c r="L1257">
        <v>42.02</v>
      </c>
      <c r="M1257" s="39">
        <v>8.5500000000000007</v>
      </c>
      <c r="N1257">
        <v>10.651006861887572</v>
      </c>
      <c r="Q1257" s="45"/>
      <c r="R1257" s="49"/>
      <c r="S1257" s="49"/>
      <c r="T1257" s="49"/>
    </row>
    <row r="1258" spans="1:20">
      <c r="A1258">
        <f t="shared" ref="A1258:A1267" si="322">+A1257+1</f>
        <v>21</v>
      </c>
      <c r="C1258">
        <v>166.1</v>
      </c>
      <c r="D1258">
        <v>119.7</v>
      </c>
      <c r="E1258">
        <v>86.3</v>
      </c>
      <c r="F1258">
        <v>160.30000000000001</v>
      </c>
      <c r="G1258">
        <v>128.19999999999999</v>
      </c>
      <c r="H1258">
        <v>79.099999999999994</v>
      </c>
      <c r="I1258">
        <v>127.5</v>
      </c>
      <c r="J1258">
        <v>76.7</v>
      </c>
      <c r="L1258">
        <v>42.02</v>
      </c>
      <c r="M1258" s="39">
        <v>8.5500000000000007</v>
      </c>
      <c r="N1258">
        <v>10.651006861887572</v>
      </c>
      <c r="Q1258" s="45"/>
      <c r="R1258" s="49"/>
      <c r="S1258" s="49"/>
      <c r="T1258" s="49"/>
    </row>
    <row r="1259" spans="1:20">
      <c r="A1259">
        <f t="shared" si="322"/>
        <v>22</v>
      </c>
      <c r="C1259">
        <v>166.1</v>
      </c>
      <c r="D1259">
        <v>119.7</v>
      </c>
      <c r="E1259">
        <v>86.3</v>
      </c>
      <c r="F1259">
        <v>160.30000000000001</v>
      </c>
      <c r="G1259">
        <v>128.19999999999999</v>
      </c>
      <c r="H1259">
        <v>79.099999999999994</v>
      </c>
      <c r="I1259">
        <v>127.5</v>
      </c>
      <c r="J1259">
        <v>76.7</v>
      </c>
      <c r="L1259">
        <v>42.02</v>
      </c>
      <c r="M1259" s="39">
        <v>8.5500000000000007</v>
      </c>
      <c r="N1259">
        <v>10.651006861887572</v>
      </c>
      <c r="Q1259" s="45"/>
      <c r="R1259" s="49"/>
      <c r="S1259" s="49"/>
      <c r="T1259" s="49"/>
    </row>
    <row r="1260" spans="1:20">
      <c r="A1260">
        <f t="shared" si="322"/>
        <v>23</v>
      </c>
      <c r="C1260">
        <v>166.1</v>
      </c>
      <c r="D1260">
        <v>119.7</v>
      </c>
      <c r="E1260">
        <v>86.3</v>
      </c>
      <c r="F1260">
        <v>160.30000000000001</v>
      </c>
      <c r="G1260">
        <v>128.19999999999999</v>
      </c>
      <c r="H1260">
        <v>79.099999999999994</v>
      </c>
      <c r="I1260">
        <v>127.5</v>
      </c>
      <c r="J1260">
        <v>76.7</v>
      </c>
      <c r="L1260">
        <v>42.02</v>
      </c>
      <c r="M1260" s="39">
        <v>8.5500000000000007</v>
      </c>
      <c r="N1260">
        <v>10.651006861887572</v>
      </c>
      <c r="Q1260" s="45"/>
      <c r="R1260" s="49"/>
      <c r="S1260" s="49"/>
      <c r="T1260" s="49"/>
    </row>
    <row r="1261" spans="1:20">
      <c r="A1261">
        <f t="shared" si="322"/>
        <v>24</v>
      </c>
      <c r="C1261">
        <v>166.1</v>
      </c>
      <c r="D1261">
        <v>119.7</v>
      </c>
      <c r="E1261">
        <v>86.3</v>
      </c>
      <c r="F1261">
        <v>160.30000000000001</v>
      </c>
      <c r="G1261">
        <v>128.19999999999999</v>
      </c>
      <c r="H1261">
        <v>79.099999999999994</v>
      </c>
      <c r="I1261">
        <v>127.5</v>
      </c>
      <c r="J1261">
        <v>76.7</v>
      </c>
      <c r="L1261">
        <v>42.02</v>
      </c>
      <c r="M1261" s="39">
        <v>8.5500000000000007</v>
      </c>
      <c r="N1261">
        <v>10.651006861887572</v>
      </c>
      <c r="Q1261" s="45"/>
      <c r="R1261" s="49"/>
      <c r="S1261" s="49"/>
      <c r="T1261" s="49"/>
    </row>
    <row r="1262" spans="1:20">
      <c r="A1262">
        <f t="shared" si="322"/>
        <v>25</v>
      </c>
      <c r="C1262">
        <v>166.1</v>
      </c>
      <c r="D1262">
        <v>119.7</v>
      </c>
      <c r="E1262">
        <v>86.3</v>
      </c>
      <c r="F1262">
        <v>160.30000000000001</v>
      </c>
      <c r="G1262">
        <v>128.19999999999999</v>
      </c>
      <c r="H1262">
        <v>79.099999999999994</v>
      </c>
      <c r="I1262">
        <v>127.5</v>
      </c>
      <c r="J1262">
        <v>76.7</v>
      </c>
      <c r="L1262">
        <v>42.02</v>
      </c>
      <c r="M1262" s="39">
        <v>8.5500000000000007</v>
      </c>
      <c r="N1262">
        <v>10.651006861887572</v>
      </c>
      <c r="Q1262" s="45"/>
      <c r="R1262" s="49"/>
      <c r="S1262" s="49"/>
      <c r="T1262" s="49"/>
    </row>
    <row r="1263" spans="1:20">
      <c r="A1263">
        <f t="shared" si="322"/>
        <v>26</v>
      </c>
      <c r="C1263">
        <v>166.1</v>
      </c>
      <c r="D1263">
        <v>119.7</v>
      </c>
      <c r="E1263">
        <v>86.3</v>
      </c>
      <c r="F1263">
        <v>160.30000000000001</v>
      </c>
      <c r="G1263">
        <v>128.19999999999999</v>
      </c>
      <c r="H1263">
        <v>79.099999999999994</v>
      </c>
      <c r="I1263">
        <v>127.5</v>
      </c>
      <c r="J1263">
        <v>76.7</v>
      </c>
      <c r="L1263">
        <v>42.02</v>
      </c>
      <c r="M1263" s="39">
        <v>8.5500000000000007</v>
      </c>
      <c r="N1263">
        <v>10.651006861887572</v>
      </c>
      <c r="Q1263" s="45"/>
      <c r="R1263" s="49"/>
      <c r="S1263" s="49"/>
      <c r="T1263" s="49"/>
    </row>
    <row r="1264" spans="1:20">
      <c r="A1264">
        <f t="shared" si="322"/>
        <v>27</v>
      </c>
      <c r="C1264">
        <v>166.1</v>
      </c>
      <c r="D1264">
        <v>119.7</v>
      </c>
      <c r="E1264">
        <v>86.3</v>
      </c>
      <c r="F1264">
        <v>160.30000000000001</v>
      </c>
      <c r="G1264">
        <v>128.19999999999999</v>
      </c>
      <c r="H1264">
        <v>79.099999999999994</v>
      </c>
      <c r="I1264">
        <v>127.5</v>
      </c>
      <c r="J1264">
        <v>76.7</v>
      </c>
      <c r="L1264">
        <v>42.02</v>
      </c>
      <c r="M1264" s="39">
        <v>8.5500000000000007</v>
      </c>
      <c r="N1264">
        <v>10.651006861887572</v>
      </c>
      <c r="Q1264" s="45"/>
      <c r="R1264" s="45"/>
      <c r="S1264" s="45"/>
      <c r="T1264" s="45"/>
    </row>
    <row r="1265" spans="1:15">
      <c r="A1265">
        <f t="shared" si="322"/>
        <v>28</v>
      </c>
      <c r="C1265">
        <v>166.1</v>
      </c>
      <c r="D1265">
        <v>119.7</v>
      </c>
      <c r="E1265">
        <v>86.3</v>
      </c>
      <c r="F1265">
        <v>160.30000000000001</v>
      </c>
      <c r="G1265">
        <v>128.19999999999999</v>
      </c>
      <c r="H1265">
        <v>79.099999999999994</v>
      </c>
      <c r="I1265">
        <v>127.5</v>
      </c>
      <c r="J1265">
        <v>76.7</v>
      </c>
      <c r="L1265">
        <v>42.02</v>
      </c>
      <c r="M1265" s="39">
        <v>8.5500000000000007</v>
      </c>
      <c r="N1265">
        <v>10.651006861887572</v>
      </c>
    </row>
    <row r="1266" spans="1:15">
      <c r="A1266">
        <f t="shared" si="322"/>
        <v>29</v>
      </c>
      <c r="C1266">
        <v>166.1</v>
      </c>
      <c r="D1266">
        <v>119.7</v>
      </c>
      <c r="E1266">
        <v>86.3</v>
      </c>
      <c r="F1266">
        <v>160.30000000000001</v>
      </c>
      <c r="G1266">
        <v>128.19999999999999</v>
      </c>
      <c r="H1266">
        <v>79.099999999999994</v>
      </c>
      <c r="I1266">
        <v>127.5</v>
      </c>
      <c r="J1266">
        <v>76.7</v>
      </c>
      <c r="L1266">
        <v>42.02</v>
      </c>
      <c r="M1266" s="39">
        <v>8.5500000000000007</v>
      </c>
      <c r="N1266">
        <v>10.651006861887572</v>
      </c>
    </row>
    <row r="1267" spans="1:15">
      <c r="A1267">
        <f t="shared" si="322"/>
        <v>30</v>
      </c>
      <c r="C1267">
        <v>166.1</v>
      </c>
      <c r="D1267">
        <v>119.7</v>
      </c>
      <c r="E1267">
        <v>86.3</v>
      </c>
      <c r="F1267">
        <v>160.30000000000001</v>
      </c>
      <c r="G1267">
        <v>128.19999999999999</v>
      </c>
      <c r="H1267">
        <v>79.099999999999994</v>
      </c>
      <c r="I1267">
        <v>127.5</v>
      </c>
      <c r="J1267">
        <v>76.7</v>
      </c>
      <c r="L1267">
        <v>42.02</v>
      </c>
      <c r="M1267" s="39">
        <v>8.5500000000000007</v>
      </c>
      <c r="N1267">
        <v>10.651006861887572</v>
      </c>
    </row>
    <row r="1270" spans="1:15">
      <c r="A1270" t="s">
        <v>50</v>
      </c>
    </row>
    <row r="1271" spans="1:15">
      <c r="A1271">
        <v>1</v>
      </c>
      <c r="C1271">
        <f t="shared" ref="C1271:J1286" si="323">+C1205*C1238/1000</f>
        <v>4.1675999999999993</v>
      </c>
      <c r="D1271">
        <f t="shared" si="323"/>
        <v>3.3056600000000005</v>
      </c>
      <c r="E1271">
        <f t="shared" si="323"/>
        <v>4.19496</v>
      </c>
      <c r="F1271">
        <f t="shared" si="323"/>
        <v>0</v>
      </c>
      <c r="G1271">
        <f t="shared" si="323"/>
        <v>0</v>
      </c>
      <c r="H1271">
        <f t="shared" si="323"/>
        <v>0</v>
      </c>
      <c r="I1271">
        <f t="shared" si="323"/>
        <v>3.14066</v>
      </c>
      <c r="J1271">
        <f t="shared" si="323"/>
        <v>1.9627199999999998</v>
      </c>
      <c r="L1271">
        <f t="shared" ref="L1271:L1282" si="324">+L1238*L1205</f>
        <v>0</v>
      </c>
      <c r="M1271">
        <f t="shared" ref="M1271:M1282" si="325">+M1238*L1205</f>
        <v>0</v>
      </c>
      <c r="N1271">
        <f t="shared" ref="N1271:N1282" si="326">+N1238*L1205</f>
        <v>0</v>
      </c>
      <c r="O1271" s="39">
        <f t="shared" ref="O1271:O1282" si="327">+O1238*M1205/1000</f>
        <v>0</v>
      </c>
    </row>
    <row r="1272" spans="1:15">
      <c r="A1272">
        <v>2</v>
      </c>
      <c r="C1272">
        <f t="shared" si="323"/>
        <v>4.2987000000000002</v>
      </c>
      <c r="D1272">
        <f t="shared" si="323"/>
        <v>3.3214199999999998</v>
      </c>
      <c r="E1272">
        <f t="shared" si="323"/>
        <v>4.1764800000000006</v>
      </c>
      <c r="F1272">
        <f t="shared" si="323"/>
        <v>0</v>
      </c>
      <c r="G1272">
        <f t="shared" si="323"/>
        <v>0</v>
      </c>
      <c r="H1272">
        <f t="shared" si="323"/>
        <v>0</v>
      </c>
      <c r="I1272">
        <f t="shared" si="323"/>
        <v>3.0362199999999997</v>
      </c>
      <c r="J1272">
        <f t="shared" si="323"/>
        <v>1.8931199999999999</v>
      </c>
      <c r="L1272">
        <f t="shared" si="324"/>
        <v>0</v>
      </c>
      <c r="M1272" s="40">
        <f t="shared" si="325"/>
        <v>0</v>
      </c>
      <c r="N1272" s="40">
        <f t="shared" si="326"/>
        <v>0</v>
      </c>
      <c r="O1272" s="39">
        <f t="shared" si="327"/>
        <v>0</v>
      </c>
    </row>
    <row r="1273" spans="1:15">
      <c r="A1273">
        <v>3</v>
      </c>
      <c r="C1273">
        <f t="shared" si="323"/>
        <v>3.9813000000000001</v>
      </c>
      <c r="D1273">
        <f t="shared" si="323"/>
        <v>3.4199199999999994</v>
      </c>
      <c r="E1273">
        <f t="shared" si="323"/>
        <v>4.5183600000000004</v>
      </c>
      <c r="F1273">
        <f t="shared" si="323"/>
        <v>0</v>
      </c>
      <c r="G1273">
        <f t="shared" si="323"/>
        <v>0</v>
      </c>
      <c r="H1273">
        <f t="shared" si="323"/>
        <v>0</v>
      </c>
      <c r="I1273">
        <f t="shared" si="323"/>
        <v>3.3719200000000003</v>
      </c>
      <c r="J1273">
        <f t="shared" si="323"/>
        <v>2.0833599999999999</v>
      </c>
      <c r="L1273">
        <f t="shared" si="324"/>
        <v>0</v>
      </c>
      <c r="M1273" s="40">
        <f t="shared" si="325"/>
        <v>0</v>
      </c>
      <c r="N1273" s="40">
        <f t="shared" si="326"/>
        <v>0</v>
      </c>
      <c r="O1273" s="39">
        <f t="shared" si="327"/>
        <v>0</v>
      </c>
    </row>
    <row r="1274" spans="1:15">
      <c r="A1274">
        <v>4</v>
      </c>
      <c r="C1274">
        <f t="shared" si="323"/>
        <v>3.8605500000000004</v>
      </c>
      <c r="D1274">
        <f t="shared" si="323"/>
        <v>3.0377399999999999</v>
      </c>
      <c r="E1274">
        <f t="shared" si="323"/>
        <v>4.5183600000000004</v>
      </c>
      <c r="F1274">
        <f t="shared" si="323"/>
        <v>0</v>
      </c>
      <c r="G1274">
        <f t="shared" si="323"/>
        <v>0</v>
      </c>
      <c r="H1274">
        <f t="shared" si="323"/>
        <v>0</v>
      </c>
      <c r="I1274">
        <f t="shared" si="323"/>
        <v>3.2003399999999997</v>
      </c>
      <c r="J1274">
        <f t="shared" si="323"/>
        <v>2.0137599999999996</v>
      </c>
      <c r="L1274">
        <f t="shared" si="324"/>
        <v>0</v>
      </c>
      <c r="M1274" s="40">
        <f t="shared" si="325"/>
        <v>0</v>
      </c>
      <c r="N1274" s="40">
        <f t="shared" si="326"/>
        <v>0</v>
      </c>
      <c r="O1274" s="39">
        <f t="shared" si="327"/>
        <v>0</v>
      </c>
    </row>
    <row r="1275" spans="1:15">
      <c r="A1275">
        <v>5</v>
      </c>
      <c r="C1275">
        <f t="shared" si="323"/>
        <v>3.9157500000000001</v>
      </c>
      <c r="D1275">
        <f t="shared" si="323"/>
        <v>3.04956</v>
      </c>
      <c r="E1275">
        <f t="shared" si="323"/>
        <v>4.8140400000000012</v>
      </c>
      <c r="F1275">
        <f t="shared" si="323"/>
        <v>0</v>
      </c>
      <c r="G1275">
        <f t="shared" si="323"/>
        <v>0</v>
      </c>
      <c r="H1275">
        <f t="shared" si="323"/>
        <v>0</v>
      </c>
      <c r="I1275">
        <f t="shared" si="323"/>
        <v>3.1145499999999999</v>
      </c>
      <c r="J1275">
        <f t="shared" si="323"/>
        <v>2.0137599999999996</v>
      </c>
      <c r="L1275">
        <f t="shared" si="324"/>
        <v>0</v>
      </c>
      <c r="M1275" s="40">
        <f t="shared" si="325"/>
        <v>0</v>
      </c>
      <c r="N1275" s="40">
        <f t="shared" si="326"/>
        <v>0</v>
      </c>
      <c r="O1275" s="39">
        <f t="shared" si="327"/>
        <v>0</v>
      </c>
    </row>
    <row r="1276" spans="1:15">
      <c r="A1276">
        <v>6</v>
      </c>
      <c r="C1276">
        <f t="shared" si="323"/>
        <v>3.8019000000000003</v>
      </c>
      <c r="D1276">
        <f t="shared" si="323"/>
        <v>3.04562</v>
      </c>
      <c r="E1276">
        <f t="shared" si="323"/>
        <v>4.8694800000000003</v>
      </c>
      <c r="F1276">
        <f t="shared" si="323"/>
        <v>0</v>
      </c>
      <c r="G1276">
        <f t="shared" si="323"/>
        <v>0</v>
      </c>
      <c r="H1276">
        <f t="shared" si="323"/>
        <v>0</v>
      </c>
      <c r="I1276">
        <f t="shared" si="323"/>
        <v>3.14066</v>
      </c>
      <c r="J1276">
        <f t="shared" si="323"/>
        <v>1.9952000000000001</v>
      </c>
      <c r="L1276">
        <f t="shared" si="324"/>
        <v>0</v>
      </c>
      <c r="M1276" s="40">
        <f t="shared" si="325"/>
        <v>0</v>
      </c>
      <c r="N1276" s="40">
        <f t="shared" si="326"/>
        <v>0</v>
      </c>
      <c r="O1276" s="39">
        <f t="shared" si="327"/>
        <v>0</v>
      </c>
    </row>
    <row r="1277" spans="1:15">
      <c r="A1277">
        <v>7</v>
      </c>
      <c r="C1277">
        <f t="shared" si="323"/>
        <v>3.8778000000000001</v>
      </c>
      <c r="D1277">
        <f t="shared" si="323"/>
        <v>3.1086600000000004</v>
      </c>
      <c r="E1277">
        <f t="shared" si="323"/>
        <v>4.9249200000000002</v>
      </c>
      <c r="F1277">
        <f t="shared" si="323"/>
        <v>0</v>
      </c>
      <c r="G1277">
        <f t="shared" si="323"/>
        <v>0</v>
      </c>
      <c r="H1277">
        <f t="shared" si="323"/>
        <v>0</v>
      </c>
      <c r="I1277">
        <f t="shared" si="323"/>
        <v>3.3010499999999996</v>
      </c>
      <c r="J1277">
        <f t="shared" si="323"/>
        <v>2.2179199999999994</v>
      </c>
      <c r="L1277">
        <f t="shared" si="324"/>
        <v>0</v>
      </c>
      <c r="M1277" s="40">
        <f t="shared" si="325"/>
        <v>0</v>
      </c>
      <c r="N1277" s="40">
        <f t="shared" si="326"/>
        <v>0</v>
      </c>
      <c r="O1277" s="39">
        <f t="shared" si="327"/>
        <v>0</v>
      </c>
    </row>
    <row r="1278" spans="1:15">
      <c r="A1278">
        <v>8</v>
      </c>
      <c r="C1278">
        <f t="shared" si="323"/>
        <v>4.3194000000000008</v>
      </c>
      <c r="D1278">
        <f t="shared" si="323"/>
        <v>3.4041600000000005</v>
      </c>
      <c r="E1278">
        <f t="shared" si="323"/>
        <v>5.5347600000000003</v>
      </c>
      <c r="F1278">
        <f t="shared" si="323"/>
        <v>0</v>
      </c>
      <c r="G1278">
        <f t="shared" si="323"/>
        <v>0</v>
      </c>
      <c r="H1278">
        <f t="shared" si="323"/>
        <v>0</v>
      </c>
      <c r="I1278">
        <f t="shared" si="323"/>
        <v>3.4502499999999996</v>
      </c>
      <c r="J1278">
        <f t="shared" si="323"/>
        <v>2.4081599999999996</v>
      </c>
      <c r="L1278">
        <f t="shared" si="324"/>
        <v>0</v>
      </c>
      <c r="M1278" s="40">
        <f t="shared" si="325"/>
        <v>0</v>
      </c>
      <c r="N1278" s="40">
        <f t="shared" si="326"/>
        <v>0</v>
      </c>
      <c r="O1278" s="39">
        <f t="shared" si="327"/>
        <v>0</v>
      </c>
    </row>
    <row r="1279" spans="1:15">
      <c r="A1279">
        <v>9</v>
      </c>
      <c r="C1279">
        <f t="shared" si="323"/>
        <v>4.3366500000000006</v>
      </c>
      <c r="D1279">
        <f t="shared" si="323"/>
        <v>3.6405599999999998</v>
      </c>
      <c r="E1279">
        <f t="shared" si="323"/>
        <v>5.8027199999999999</v>
      </c>
      <c r="F1279">
        <f t="shared" si="323"/>
        <v>0</v>
      </c>
      <c r="G1279">
        <f t="shared" si="323"/>
        <v>0</v>
      </c>
      <c r="H1279">
        <f t="shared" si="323"/>
        <v>0</v>
      </c>
      <c r="I1279">
        <f t="shared" si="323"/>
        <v>3.6889699999999999</v>
      </c>
      <c r="J1279">
        <f t="shared" si="323"/>
        <v>2.5241599999999997</v>
      </c>
      <c r="L1279">
        <f t="shared" si="324"/>
        <v>0</v>
      </c>
      <c r="M1279" s="40">
        <f t="shared" si="325"/>
        <v>0</v>
      </c>
      <c r="N1279" s="40">
        <f t="shared" si="326"/>
        <v>0</v>
      </c>
      <c r="O1279" s="39">
        <f t="shared" si="327"/>
        <v>0</v>
      </c>
    </row>
    <row r="1280" spans="1:15">
      <c r="A1280">
        <v>10</v>
      </c>
      <c r="C1280">
        <f t="shared" si="323"/>
        <v>4.3952999999999998</v>
      </c>
      <c r="D1280">
        <f t="shared" si="323"/>
        <v>3.7311799999999997</v>
      </c>
      <c r="E1280">
        <f t="shared" si="323"/>
        <v>6.4310400000000003</v>
      </c>
      <c r="F1280">
        <f t="shared" si="323"/>
        <v>0</v>
      </c>
      <c r="G1280">
        <f t="shared" si="323"/>
        <v>0</v>
      </c>
      <c r="H1280">
        <f t="shared" si="323"/>
        <v>0</v>
      </c>
      <c r="I1280">
        <f t="shared" si="323"/>
        <v>3.8344399999999994</v>
      </c>
      <c r="J1280">
        <f t="shared" si="323"/>
        <v>2.7793599999999996</v>
      </c>
      <c r="L1280">
        <f t="shared" si="324"/>
        <v>0</v>
      </c>
      <c r="M1280" s="40">
        <f t="shared" si="325"/>
        <v>0</v>
      </c>
      <c r="N1280" s="40">
        <f t="shared" si="326"/>
        <v>0</v>
      </c>
      <c r="O1280" s="39">
        <f t="shared" si="327"/>
        <v>0</v>
      </c>
    </row>
    <row r="1281" spans="1:15">
      <c r="A1281">
        <v>11</v>
      </c>
      <c r="C1281">
        <f t="shared" si="323"/>
        <v>4.5436499999999995</v>
      </c>
      <c r="D1281">
        <f t="shared" si="323"/>
        <v>3.8336199999999998</v>
      </c>
      <c r="E1281">
        <f t="shared" si="323"/>
        <v>6.5511600000000012</v>
      </c>
      <c r="F1281">
        <f t="shared" si="323"/>
        <v>0</v>
      </c>
      <c r="G1281">
        <f t="shared" si="323"/>
        <v>0</v>
      </c>
      <c r="H1281">
        <f t="shared" si="323"/>
        <v>0</v>
      </c>
      <c r="I1281">
        <f t="shared" si="323"/>
        <v>3.89785</v>
      </c>
      <c r="J1281">
        <f t="shared" si="323"/>
        <v>2.8489599999999999</v>
      </c>
      <c r="L1281">
        <f t="shared" si="324"/>
        <v>0</v>
      </c>
      <c r="M1281" s="40">
        <f t="shared" si="325"/>
        <v>0</v>
      </c>
      <c r="N1281" s="40">
        <f t="shared" si="326"/>
        <v>0</v>
      </c>
      <c r="O1281" s="39">
        <f t="shared" si="327"/>
        <v>0</v>
      </c>
    </row>
    <row r="1282" spans="1:15">
      <c r="A1282">
        <v>12</v>
      </c>
      <c r="C1282">
        <f t="shared" si="323"/>
        <v>4.6920000000000002</v>
      </c>
      <c r="D1282">
        <f t="shared" si="323"/>
        <v>3.94</v>
      </c>
      <c r="E1282">
        <f t="shared" si="323"/>
        <v>6.6620400000000002</v>
      </c>
      <c r="F1282">
        <f t="shared" si="323"/>
        <v>0</v>
      </c>
      <c r="G1282">
        <f t="shared" si="323"/>
        <v>0</v>
      </c>
      <c r="H1282">
        <f t="shared" si="323"/>
        <v>0</v>
      </c>
      <c r="I1282">
        <f t="shared" si="323"/>
        <v>3.9612599999999998</v>
      </c>
      <c r="J1282">
        <f t="shared" si="323"/>
        <v>2.9139199999999996</v>
      </c>
      <c r="L1282">
        <f t="shared" si="324"/>
        <v>0</v>
      </c>
      <c r="M1282" s="40">
        <f t="shared" si="325"/>
        <v>0</v>
      </c>
      <c r="N1282" s="40">
        <f t="shared" si="326"/>
        <v>0</v>
      </c>
      <c r="O1282" s="39">
        <f t="shared" si="327"/>
        <v>0</v>
      </c>
    </row>
    <row r="1283" spans="1:15">
      <c r="A1283">
        <v>13</v>
      </c>
      <c r="C1283">
        <f t="shared" si="323"/>
        <v>4.8403499999999999</v>
      </c>
      <c r="D1283">
        <f t="shared" si="323"/>
        <v>4.0463800000000001</v>
      </c>
      <c r="E1283">
        <f t="shared" si="323"/>
        <v>6.7821600000000011</v>
      </c>
      <c r="F1283">
        <f t="shared" si="323"/>
        <v>0</v>
      </c>
      <c r="G1283">
        <f t="shared" si="323"/>
        <v>0</v>
      </c>
      <c r="H1283">
        <f t="shared" si="323"/>
        <v>0</v>
      </c>
      <c r="I1283">
        <f t="shared" si="323"/>
        <v>4.0283999999999995</v>
      </c>
      <c r="J1283">
        <f t="shared" si="323"/>
        <v>2.9835199999999999</v>
      </c>
      <c r="L1283">
        <f t="shared" ref="L1283:L1300" si="328">+L1251*L1217</f>
        <v>0</v>
      </c>
      <c r="M1283" s="40">
        <f t="shared" ref="M1283:M1300" si="329">+M1251*L1217</f>
        <v>0</v>
      </c>
      <c r="N1283" s="40">
        <f t="shared" ref="N1283:N1300" si="330">+N1251*L1217</f>
        <v>0</v>
      </c>
      <c r="O1283" s="39">
        <f t="shared" ref="O1283:O1300" si="331">+O1251*M1217/1000</f>
        <v>0</v>
      </c>
    </row>
    <row r="1284" spans="1:15">
      <c r="A1284">
        <v>14</v>
      </c>
      <c r="C1284">
        <f t="shared" si="323"/>
        <v>4.9886999999999997</v>
      </c>
      <c r="D1284">
        <f t="shared" si="323"/>
        <v>4.1527599999999998</v>
      </c>
      <c r="E1284">
        <f t="shared" si="323"/>
        <v>6.8930400000000001</v>
      </c>
      <c r="F1284">
        <f t="shared" si="323"/>
        <v>0</v>
      </c>
      <c r="G1284">
        <f t="shared" si="323"/>
        <v>0</v>
      </c>
      <c r="H1284">
        <f t="shared" si="323"/>
        <v>0</v>
      </c>
      <c r="I1284">
        <f t="shared" si="323"/>
        <v>4.0918099999999997</v>
      </c>
      <c r="J1284">
        <f t="shared" si="323"/>
        <v>3.0484800000000001</v>
      </c>
      <c r="L1284">
        <f t="shared" si="328"/>
        <v>0</v>
      </c>
      <c r="M1284" s="40">
        <f t="shared" si="329"/>
        <v>0</v>
      </c>
      <c r="N1284" s="40">
        <f t="shared" si="330"/>
        <v>0</v>
      </c>
      <c r="O1284" s="39">
        <f t="shared" si="331"/>
        <v>0</v>
      </c>
    </row>
    <row r="1285" spans="1:15">
      <c r="A1285">
        <v>15</v>
      </c>
      <c r="C1285">
        <f t="shared" si="323"/>
        <v>5.1370500000000003</v>
      </c>
      <c r="D1285">
        <f t="shared" si="323"/>
        <v>4.2591399999999995</v>
      </c>
      <c r="E1285">
        <f t="shared" si="323"/>
        <v>7.0131600000000009</v>
      </c>
      <c r="F1285">
        <f t="shared" si="323"/>
        <v>0</v>
      </c>
      <c r="G1285">
        <f t="shared" si="323"/>
        <v>0</v>
      </c>
      <c r="H1285">
        <f t="shared" si="323"/>
        <v>0</v>
      </c>
      <c r="I1285">
        <f t="shared" si="323"/>
        <v>4.1552199999999999</v>
      </c>
      <c r="J1285">
        <f t="shared" si="323"/>
        <v>3.11808</v>
      </c>
      <c r="L1285">
        <f t="shared" si="328"/>
        <v>0</v>
      </c>
      <c r="M1285" s="40">
        <f t="shared" si="329"/>
        <v>0</v>
      </c>
      <c r="N1285" s="40">
        <f t="shared" si="330"/>
        <v>0</v>
      </c>
      <c r="O1285" s="39">
        <f t="shared" si="331"/>
        <v>0</v>
      </c>
    </row>
    <row r="1286" spans="1:15">
      <c r="A1286">
        <v>16</v>
      </c>
      <c r="C1286">
        <f t="shared" si="323"/>
        <v>5.2578000000000005</v>
      </c>
      <c r="D1286">
        <f t="shared" si="323"/>
        <v>4.3497599999999998</v>
      </c>
      <c r="E1286">
        <f t="shared" si="323"/>
        <v>7.2072000000000012</v>
      </c>
      <c r="F1286">
        <f t="shared" si="323"/>
        <v>0</v>
      </c>
      <c r="G1286">
        <f t="shared" si="323"/>
        <v>0</v>
      </c>
      <c r="H1286">
        <f t="shared" si="323"/>
        <v>0</v>
      </c>
      <c r="I1286">
        <f t="shared" si="323"/>
        <v>4.2783099999999994</v>
      </c>
      <c r="J1286">
        <f t="shared" si="323"/>
        <v>3.2062399999999998</v>
      </c>
      <c r="L1286">
        <f t="shared" si="328"/>
        <v>0</v>
      </c>
      <c r="M1286" s="40">
        <f t="shared" si="329"/>
        <v>0</v>
      </c>
      <c r="N1286" s="40">
        <f t="shared" si="330"/>
        <v>0</v>
      </c>
      <c r="O1286" s="39">
        <f t="shared" si="331"/>
        <v>0</v>
      </c>
    </row>
    <row r="1287" spans="1:15">
      <c r="A1287">
        <v>17</v>
      </c>
      <c r="C1287">
        <f t="shared" ref="C1287:J1300" si="332">+C1221*C1254/1000</f>
        <v>5.3751000000000007</v>
      </c>
      <c r="D1287">
        <f t="shared" si="332"/>
        <v>4.4403800000000002</v>
      </c>
      <c r="E1287">
        <f t="shared" si="332"/>
        <v>7.3920000000000003</v>
      </c>
      <c r="F1287">
        <f t="shared" si="332"/>
        <v>0</v>
      </c>
      <c r="G1287">
        <f t="shared" si="332"/>
        <v>0</v>
      </c>
      <c r="H1287">
        <f t="shared" si="332"/>
        <v>0</v>
      </c>
      <c r="I1287">
        <f t="shared" si="332"/>
        <v>4.3976699999999997</v>
      </c>
      <c r="J1287">
        <f t="shared" si="332"/>
        <v>3.2944</v>
      </c>
      <c r="L1287">
        <f t="shared" si="328"/>
        <v>0</v>
      </c>
      <c r="M1287" s="40">
        <f t="shared" si="329"/>
        <v>0</v>
      </c>
      <c r="N1287" s="40">
        <f t="shared" si="330"/>
        <v>0</v>
      </c>
      <c r="O1287" s="39">
        <f t="shared" si="331"/>
        <v>0</v>
      </c>
    </row>
    <row r="1288" spans="1:15">
      <c r="A1288">
        <v>18</v>
      </c>
      <c r="C1288">
        <f t="shared" si="332"/>
        <v>5.4958500000000008</v>
      </c>
      <c r="D1288">
        <f t="shared" si="332"/>
        <v>4.5309999999999997</v>
      </c>
      <c r="E1288">
        <f t="shared" si="332"/>
        <v>7.5860399999999997</v>
      </c>
      <c r="F1288">
        <f t="shared" si="332"/>
        <v>0</v>
      </c>
      <c r="G1288">
        <f t="shared" si="332"/>
        <v>0</v>
      </c>
      <c r="H1288">
        <f t="shared" si="332"/>
        <v>0</v>
      </c>
      <c r="I1288">
        <f t="shared" si="332"/>
        <v>4.5170300000000001</v>
      </c>
      <c r="J1288">
        <f t="shared" si="332"/>
        <v>3.3825599999999998</v>
      </c>
      <c r="L1288">
        <f t="shared" si="328"/>
        <v>0</v>
      </c>
      <c r="M1288" s="40">
        <f t="shared" si="329"/>
        <v>0</v>
      </c>
      <c r="N1288" s="40">
        <f t="shared" si="330"/>
        <v>0</v>
      </c>
      <c r="O1288" s="39">
        <f t="shared" si="331"/>
        <v>0</v>
      </c>
    </row>
    <row r="1289" spans="1:15">
      <c r="A1289">
        <v>19</v>
      </c>
      <c r="C1289">
        <f t="shared" si="332"/>
        <v>5.6131499999999992</v>
      </c>
      <c r="D1289">
        <f t="shared" si="332"/>
        <v>4.6216200000000001</v>
      </c>
      <c r="E1289">
        <f t="shared" si="332"/>
        <v>7.7800800000000008</v>
      </c>
      <c r="F1289">
        <f t="shared" si="332"/>
        <v>0</v>
      </c>
      <c r="G1289">
        <f t="shared" si="332"/>
        <v>0</v>
      </c>
      <c r="H1289">
        <f t="shared" si="332"/>
        <v>0</v>
      </c>
      <c r="I1289">
        <f t="shared" si="332"/>
        <v>4.6363899999999996</v>
      </c>
      <c r="J1289">
        <f t="shared" si="332"/>
        <v>3.4707199999999996</v>
      </c>
      <c r="L1289">
        <f t="shared" si="328"/>
        <v>0</v>
      </c>
      <c r="M1289" s="40">
        <f t="shared" si="329"/>
        <v>0</v>
      </c>
      <c r="N1289" s="40">
        <f t="shared" si="330"/>
        <v>0</v>
      </c>
      <c r="O1289" s="39">
        <f t="shared" si="331"/>
        <v>0</v>
      </c>
    </row>
    <row r="1290" spans="1:15">
      <c r="A1290">
        <f>+A1289+1</f>
        <v>20</v>
      </c>
      <c r="C1290">
        <f t="shared" si="332"/>
        <v>5.7304499999999994</v>
      </c>
      <c r="D1290">
        <f t="shared" si="332"/>
        <v>4.7161800000000005</v>
      </c>
      <c r="E1290">
        <f t="shared" si="332"/>
        <v>7.9741200000000001</v>
      </c>
      <c r="F1290">
        <f t="shared" si="332"/>
        <v>0</v>
      </c>
      <c r="G1290">
        <f t="shared" si="332"/>
        <v>0</v>
      </c>
      <c r="H1290">
        <f t="shared" si="332"/>
        <v>0</v>
      </c>
      <c r="I1290">
        <f t="shared" si="332"/>
        <v>4.7557499999999999</v>
      </c>
      <c r="J1290">
        <f t="shared" si="332"/>
        <v>3.5588800000000003</v>
      </c>
      <c r="L1290">
        <f t="shared" si="328"/>
        <v>0</v>
      </c>
      <c r="M1290" s="40">
        <f t="shared" si="329"/>
        <v>0</v>
      </c>
      <c r="N1290" s="40">
        <f t="shared" si="330"/>
        <v>0</v>
      </c>
      <c r="O1290" s="39">
        <f t="shared" si="331"/>
        <v>0</v>
      </c>
    </row>
    <row r="1291" spans="1:15">
      <c r="A1291">
        <f t="shared" ref="A1291:A1300" si="333">+A1290+1</f>
        <v>21</v>
      </c>
      <c r="C1291">
        <f t="shared" si="332"/>
        <v>5.7304499999999994</v>
      </c>
      <c r="D1291">
        <f t="shared" si="332"/>
        <v>4.7161800000000005</v>
      </c>
      <c r="E1291">
        <f t="shared" si="332"/>
        <v>7.9741200000000001</v>
      </c>
      <c r="F1291">
        <f t="shared" si="332"/>
        <v>0</v>
      </c>
      <c r="G1291">
        <f t="shared" si="332"/>
        <v>0</v>
      </c>
      <c r="H1291">
        <f t="shared" si="332"/>
        <v>0</v>
      </c>
      <c r="I1291">
        <f t="shared" si="332"/>
        <v>4.7557499999999999</v>
      </c>
      <c r="J1291">
        <f t="shared" si="332"/>
        <v>3.5588800000000003</v>
      </c>
      <c r="L1291">
        <f t="shared" si="328"/>
        <v>0</v>
      </c>
      <c r="M1291" s="40">
        <f t="shared" si="329"/>
        <v>0</v>
      </c>
      <c r="N1291" s="40">
        <f t="shared" si="330"/>
        <v>0</v>
      </c>
      <c r="O1291" s="39">
        <f t="shared" si="331"/>
        <v>0</v>
      </c>
    </row>
    <row r="1292" spans="1:15">
      <c r="A1292">
        <f t="shared" si="333"/>
        <v>22</v>
      </c>
      <c r="C1292">
        <f t="shared" si="332"/>
        <v>5.7304499999999994</v>
      </c>
      <c r="D1292">
        <f t="shared" si="332"/>
        <v>4.7161800000000005</v>
      </c>
      <c r="E1292">
        <f t="shared" si="332"/>
        <v>7.9741200000000001</v>
      </c>
      <c r="F1292">
        <f t="shared" si="332"/>
        <v>0</v>
      </c>
      <c r="G1292">
        <f t="shared" si="332"/>
        <v>0</v>
      </c>
      <c r="H1292">
        <f t="shared" si="332"/>
        <v>0</v>
      </c>
      <c r="I1292">
        <f t="shared" si="332"/>
        <v>4.7557499999999999</v>
      </c>
      <c r="J1292">
        <f t="shared" si="332"/>
        <v>3.5588800000000003</v>
      </c>
      <c r="L1292">
        <f t="shared" si="328"/>
        <v>0</v>
      </c>
      <c r="M1292" s="40">
        <f t="shared" si="329"/>
        <v>0</v>
      </c>
      <c r="N1292" s="40">
        <f t="shared" si="330"/>
        <v>0</v>
      </c>
      <c r="O1292" s="39">
        <f t="shared" si="331"/>
        <v>0</v>
      </c>
    </row>
    <row r="1293" spans="1:15">
      <c r="A1293">
        <f t="shared" si="333"/>
        <v>23</v>
      </c>
      <c r="C1293">
        <f t="shared" si="332"/>
        <v>5.7304499999999994</v>
      </c>
      <c r="D1293">
        <f t="shared" si="332"/>
        <v>4.7161800000000005</v>
      </c>
      <c r="E1293">
        <f t="shared" si="332"/>
        <v>7.9741200000000001</v>
      </c>
      <c r="F1293">
        <f t="shared" si="332"/>
        <v>0</v>
      </c>
      <c r="G1293">
        <f t="shared" si="332"/>
        <v>0</v>
      </c>
      <c r="H1293">
        <f t="shared" si="332"/>
        <v>0</v>
      </c>
      <c r="I1293">
        <f t="shared" si="332"/>
        <v>4.7557499999999999</v>
      </c>
      <c r="J1293">
        <f t="shared" si="332"/>
        <v>3.5588800000000003</v>
      </c>
      <c r="L1293">
        <f t="shared" si="328"/>
        <v>0</v>
      </c>
      <c r="M1293" s="40">
        <f t="shared" si="329"/>
        <v>0</v>
      </c>
      <c r="N1293" s="40">
        <f t="shared" si="330"/>
        <v>0</v>
      </c>
      <c r="O1293" s="39">
        <f t="shared" si="331"/>
        <v>0</v>
      </c>
    </row>
    <row r="1294" spans="1:15">
      <c r="A1294">
        <f t="shared" si="333"/>
        <v>24</v>
      </c>
      <c r="C1294">
        <f t="shared" si="332"/>
        <v>5.7304499999999994</v>
      </c>
      <c r="D1294">
        <f t="shared" si="332"/>
        <v>4.7161800000000005</v>
      </c>
      <c r="E1294">
        <f t="shared" si="332"/>
        <v>7.9741200000000001</v>
      </c>
      <c r="F1294">
        <f t="shared" si="332"/>
        <v>0</v>
      </c>
      <c r="G1294">
        <f t="shared" si="332"/>
        <v>0</v>
      </c>
      <c r="H1294">
        <f t="shared" si="332"/>
        <v>0</v>
      </c>
      <c r="I1294">
        <f t="shared" si="332"/>
        <v>4.7557499999999999</v>
      </c>
      <c r="J1294">
        <f t="shared" si="332"/>
        <v>3.5588800000000003</v>
      </c>
      <c r="L1294">
        <f t="shared" si="328"/>
        <v>0</v>
      </c>
      <c r="M1294" s="40">
        <f t="shared" si="329"/>
        <v>0</v>
      </c>
      <c r="N1294" s="40">
        <f t="shared" si="330"/>
        <v>0</v>
      </c>
      <c r="O1294" s="39">
        <f t="shared" si="331"/>
        <v>0</v>
      </c>
    </row>
    <row r="1295" spans="1:15">
      <c r="A1295">
        <f t="shared" si="333"/>
        <v>25</v>
      </c>
      <c r="C1295">
        <f t="shared" si="332"/>
        <v>5.7304499999999994</v>
      </c>
      <c r="D1295">
        <f t="shared" si="332"/>
        <v>4.7161800000000005</v>
      </c>
      <c r="E1295">
        <f t="shared" si="332"/>
        <v>7.9741200000000001</v>
      </c>
      <c r="F1295">
        <f t="shared" si="332"/>
        <v>0</v>
      </c>
      <c r="G1295">
        <f t="shared" si="332"/>
        <v>0</v>
      </c>
      <c r="H1295">
        <f t="shared" si="332"/>
        <v>0</v>
      </c>
      <c r="I1295">
        <f t="shared" si="332"/>
        <v>4.7557499999999999</v>
      </c>
      <c r="J1295">
        <f t="shared" si="332"/>
        <v>3.5588800000000003</v>
      </c>
      <c r="L1295">
        <f t="shared" si="328"/>
        <v>0</v>
      </c>
      <c r="M1295" s="40">
        <f t="shared" si="329"/>
        <v>0</v>
      </c>
      <c r="N1295" s="40">
        <f t="shared" si="330"/>
        <v>0</v>
      </c>
      <c r="O1295" s="39">
        <f t="shared" si="331"/>
        <v>0</v>
      </c>
    </row>
    <row r="1296" spans="1:15">
      <c r="A1296">
        <f t="shared" si="333"/>
        <v>26</v>
      </c>
      <c r="C1296">
        <f t="shared" si="332"/>
        <v>5.7304499999999994</v>
      </c>
      <c r="D1296">
        <f t="shared" si="332"/>
        <v>4.7161800000000005</v>
      </c>
      <c r="E1296">
        <f t="shared" si="332"/>
        <v>7.9741200000000001</v>
      </c>
      <c r="F1296">
        <f t="shared" si="332"/>
        <v>0</v>
      </c>
      <c r="G1296">
        <f t="shared" si="332"/>
        <v>0</v>
      </c>
      <c r="H1296">
        <f t="shared" si="332"/>
        <v>0</v>
      </c>
      <c r="I1296">
        <f t="shared" si="332"/>
        <v>4.7557499999999999</v>
      </c>
      <c r="J1296">
        <f t="shared" si="332"/>
        <v>3.5588800000000003</v>
      </c>
      <c r="L1296">
        <f t="shared" si="328"/>
        <v>0</v>
      </c>
      <c r="M1296" s="40">
        <f t="shared" si="329"/>
        <v>0</v>
      </c>
      <c r="N1296" s="40">
        <f t="shared" si="330"/>
        <v>0</v>
      </c>
      <c r="O1296" s="39">
        <f t="shared" si="331"/>
        <v>0</v>
      </c>
    </row>
    <row r="1297" spans="1:19">
      <c r="A1297">
        <f t="shared" si="333"/>
        <v>27</v>
      </c>
      <c r="C1297">
        <f t="shared" si="332"/>
        <v>5.7304499999999994</v>
      </c>
      <c r="D1297">
        <f t="shared" si="332"/>
        <v>4.7161800000000005</v>
      </c>
      <c r="E1297">
        <f t="shared" si="332"/>
        <v>7.9741200000000001</v>
      </c>
      <c r="F1297">
        <f t="shared" si="332"/>
        <v>0</v>
      </c>
      <c r="G1297">
        <f t="shared" si="332"/>
        <v>0</v>
      </c>
      <c r="H1297">
        <f t="shared" si="332"/>
        <v>0</v>
      </c>
      <c r="I1297">
        <f t="shared" si="332"/>
        <v>4.7557499999999999</v>
      </c>
      <c r="J1297">
        <f t="shared" si="332"/>
        <v>3.5588800000000003</v>
      </c>
      <c r="L1297">
        <f t="shared" si="328"/>
        <v>0</v>
      </c>
      <c r="M1297" s="40">
        <f t="shared" si="329"/>
        <v>0</v>
      </c>
      <c r="N1297" s="40">
        <f t="shared" si="330"/>
        <v>0</v>
      </c>
      <c r="O1297" s="39">
        <f t="shared" si="331"/>
        <v>0</v>
      </c>
    </row>
    <row r="1298" spans="1:19">
      <c r="A1298">
        <f t="shared" si="333"/>
        <v>28</v>
      </c>
      <c r="C1298">
        <f t="shared" si="332"/>
        <v>5.7304499999999994</v>
      </c>
      <c r="D1298">
        <f t="shared" si="332"/>
        <v>4.7161800000000005</v>
      </c>
      <c r="E1298">
        <f t="shared" si="332"/>
        <v>7.9741200000000001</v>
      </c>
      <c r="F1298">
        <f t="shared" si="332"/>
        <v>0</v>
      </c>
      <c r="G1298">
        <f t="shared" si="332"/>
        <v>0</v>
      </c>
      <c r="H1298">
        <f t="shared" si="332"/>
        <v>0</v>
      </c>
      <c r="I1298">
        <f t="shared" si="332"/>
        <v>4.7557499999999999</v>
      </c>
      <c r="J1298">
        <f t="shared" si="332"/>
        <v>3.5588800000000003</v>
      </c>
      <c r="L1298">
        <f t="shared" si="328"/>
        <v>0</v>
      </c>
      <c r="M1298" s="40">
        <f t="shared" si="329"/>
        <v>0</v>
      </c>
      <c r="N1298" s="40">
        <f t="shared" si="330"/>
        <v>0</v>
      </c>
      <c r="O1298" s="39">
        <f t="shared" si="331"/>
        <v>0</v>
      </c>
    </row>
    <row r="1299" spans="1:19">
      <c r="A1299">
        <f t="shared" si="333"/>
        <v>29</v>
      </c>
      <c r="C1299">
        <f t="shared" si="332"/>
        <v>5.7304499999999994</v>
      </c>
      <c r="D1299">
        <f t="shared" si="332"/>
        <v>4.7161800000000005</v>
      </c>
      <c r="E1299">
        <f t="shared" si="332"/>
        <v>7.9741200000000001</v>
      </c>
      <c r="F1299">
        <f t="shared" si="332"/>
        <v>0</v>
      </c>
      <c r="G1299">
        <f t="shared" si="332"/>
        <v>0</v>
      </c>
      <c r="H1299">
        <f t="shared" si="332"/>
        <v>0</v>
      </c>
      <c r="I1299">
        <f t="shared" si="332"/>
        <v>4.7557499999999999</v>
      </c>
      <c r="J1299">
        <f t="shared" si="332"/>
        <v>3.5588800000000003</v>
      </c>
      <c r="L1299">
        <f t="shared" si="328"/>
        <v>0</v>
      </c>
      <c r="M1299" s="40">
        <f t="shared" si="329"/>
        <v>0</v>
      </c>
      <c r="N1299" s="40">
        <f t="shared" si="330"/>
        <v>0</v>
      </c>
      <c r="O1299" s="39">
        <f t="shared" si="331"/>
        <v>0</v>
      </c>
    </row>
    <row r="1300" spans="1:19">
      <c r="A1300">
        <f t="shared" si="333"/>
        <v>30</v>
      </c>
      <c r="C1300">
        <f t="shared" si="332"/>
        <v>5.7304499999999994</v>
      </c>
      <c r="D1300">
        <f t="shared" si="332"/>
        <v>4.7161800000000005</v>
      </c>
      <c r="E1300">
        <f t="shared" si="332"/>
        <v>7.9741200000000001</v>
      </c>
      <c r="F1300">
        <f t="shared" si="332"/>
        <v>0</v>
      </c>
      <c r="G1300">
        <f t="shared" si="332"/>
        <v>0</v>
      </c>
      <c r="H1300">
        <f t="shared" si="332"/>
        <v>0</v>
      </c>
      <c r="I1300">
        <f t="shared" si="332"/>
        <v>4.7557499999999999</v>
      </c>
      <c r="J1300">
        <f t="shared" si="332"/>
        <v>3.5588800000000003</v>
      </c>
      <c r="L1300">
        <f t="shared" si="328"/>
        <v>0</v>
      </c>
      <c r="M1300" s="40">
        <f t="shared" si="329"/>
        <v>0</v>
      </c>
      <c r="N1300" s="40">
        <f t="shared" si="330"/>
        <v>0</v>
      </c>
      <c r="O1300" s="39">
        <f t="shared" si="331"/>
        <v>0</v>
      </c>
    </row>
    <row r="1303" spans="1:19">
      <c r="A1303" t="s">
        <v>51</v>
      </c>
    </row>
    <row r="1304" spans="1:19">
      <c r="A1304">
        <v>1</v>
      </c>
      <c r="B1304">
        <v>1</v>
      </c>
      <c r="C1304">
        <f>+C1271*($B$105)^1</f>
        <v>4.1675999999999993</v>
      </c>
      <c r="D1304">
        <f t="shared" ref="D1304:J1304" si="334">+D1271*($B$105)^1</f>
        <v>3.3056600000000005</v>
      </c>
      <c r="E1304">
        <f t="shared" si="334"/>
        <v>4.19496</v>
      </c>
      <c r="F1304">
        <f t="shared" si="334"/>
        <v>0</v>
      </c>
      <c r="G1304">
        <f t="shared" si="334"/>
        <v>0</v>
      </c>
      <c r="H1304">
        <f t="shared" si="334"/>
        <v>0</v>
      </c>
      <c r="I1304">
        <f t="shared" si="334"/>
        <v>3.14066</v>
      </c>
      <c r="J1304">
        <f t="shared" si="334"/>
        <v>1.9627199999999998</v>
      </c>
      <c r="L1304">
        <f>+L1271*($B$105)^1</f>
        <v>0</v>
      </c>
      <c r="M1304">
        <f>+M1271*($B$105)^1</f>
        <v>0</v>
      </c>
      <c r="N1304">
        <f>+N1271*($B$105)^1</f>
        <v>0</v>
      </c>
      <c r="O1304">
        <f>+O1271*($B$105)^1</f>
        <v>0</v>
      </c>
      <c r="Q1304">
        <f>SUM(C1304:O1304)</f>
        <v>16.771599999999999</v>
      </c>
      <c r="R1304">
        <v>1</v>
      </c>
    </row>
    <row r="1305" spans="1:19">
      <c r="A1305">
        <v>2</v>
      </c>
      <c r="B1305">
        <f>+B1203</f>
        <v>0</v>
      </c>
      <c r="C1305">
        <f>+C1272*($B$106)^-1</f>
        <v>4.0242463958060286</v>
      </c>
      <c r="D1305">
        <f t="shared" ref="D1305:J1305" si="335">+D1272*($B$106)^-1</f>
        <v>3.1093615427822505</v>
      </c>
      <c r="E1305">
        <f t="shared" si="335"/>
        <v>3.9098296199213638</v>
      </c>
      <c r="F1305">
        <f t="shared" si="335"/>
        <v>0</v>
      </c>
      <c r="G1305">
        <f t="shared" si="335"/>
        <v>0</v>
      </c>
      <c r="H1305">
        <f t="shared" si="335"/>
        <v>0</v>
      </c>
      <c r="I1305">
        <f t="shared" si="335"/>
        <v>2.8423703426324654</v>
      </c>
      <c r="J1305">
        <f t="shared" si="335"/>
        <v>1.7722523871934095</v>
      </c>
      <c r="L1305">
        <f>+L1272*($B$106)^-1</f>
        <v>0</v>
      </c>
      <c r="M1305">
        <f>+M1272*($B$106)^-1</f>
        <v>0</v>
      </c>
      <c r="N1305">
        <f>+N1272*($B$106)^-1</f>
        <v>0</v>
      </c>
      <c r="O1305">
        <f>+O1272*($B$106)^-1</f>
        <v>0</v>
      </c>
      <c r="Q1305">
        <f t="shared" ref="Q1305:Q1333" si="336">SUM(C1305:O1305)</f>
        <v>15.658060288335518</v>
      </c>
      <c r="R1305">
        <v>2</v>
      </c>
    </row>
    <row r="1306" spans="1:19">
      <c r="A1306">
        <v>3</v>
      </c>
      <c r="B1306">
        <f>+B1305</f>
        <v>0</v>
      </c>
      <c r="C1306">
        <f>+C1273*($B$107)^-2</f>
        <v>3.4891509341859175</v>
      </c>
      <c r="D1306">
        <f t="shared" ref="D1306:J1306" si="337">+D1273*($B$107)^-2</f>
        <v>2.9971660168389973</v>
      </c>
      <c r="E1306">
        <f t="shared" si="337"/>
        <v>3.9598221724030549</v>
      </c>
      <c r="F1306">
        <f t="shared" si="337"/>
        <v>0</v>
      </c>
      <c r="G1306">
        <f t="shared" si="337"/>
        <v>0</v>
      </c>
      <c r="H1306">
        <f t="shared" si="337"/>
        <v>0</v>
      </c>
      <c r="I1306">
        <f t="shared" si="337"/>
        <v>2.955099544872323</v>
      </c>
      <c r="J1306">
        <f t="shared" si="337"/>
        <v>1.8258251049269265</v>
      </c>
      <c r="L1306">
        <f>+L1273*($B$107)^-2</f>
        <v>0</v>
      </c>
      <c r="M1306">
        <f>+M1273*($B$107)^-2</f>
        <v>0</v>
      </c>
      <c r="N1306">
        <f>+N1273*($B$107)^-2</f>
        <v>0</v>
      </c>
      <c r="O1306">
        <f>+O1273*($B$107)^-2</f>
        <v>0</v>
      </c>
      <c r="Q1306">
        <f t="shared" si="336"/>
        <v>15.227063773227217</v>
      </c>
      <c r="R1306">
        <v>3</v>
      </c>
    </row>
    <row r="1307" spans="1:19">
      <c r="A1307">
        <v>4</v>
      </c>
      <c r="B1307">
        <f t="shared" ref="B1307:B1315" si="338">+B1306</f>
        <v>0</v>
      </c>
      <c r="C1307">
        <f>+C1274*($B$108)^-3</f>
        <v>3.167316481599654</v>
      </c>
      <c r="D1307">
        <f t="shared" ref="D1307:J1307" si="339">+D1274*($B$108)^-3</f>
        <v>2.4922573127700796</v>
      </c>
      <c r="E1307">
        <f t="shared" si="339"/>
        <v>3.7070044677055374</v>
      </c>
      <c r="F1307">
        <f t="shared" si="339"/>
        <v>0</v>
      </c>
      <c r="G1307">
        <f t="shared" si="339"/>
        <v>0</v>
      </c>
      <c r="H1307">
        <f t="shared" si="339"/>
        <v>0</v>
      </c>
      <c r="I1307">
        <f t="shared" si="339"/>
        <v>2.625659460108698</v>
      </c>
      <c r="J1307">
        <f t="shared" si="339"/>
        <v>1.6521519571009615</v>
      </c>
      <c r="L1307">
        <f>+L1274*($B$108)^-3</f>
        <v>0</v>
      </c>
      <c r="M1307">
        <f>+M1274*($B$108)^-3</f>
        <v>0</v>
      </c>
      <c r="N1307">
        <f>+N1274*($B$108)^-3</f>
        <v>0</v>
      </c>
      <c r="O1307">
        <f>+O1274*($B$108)^-3</f>
        <v>0</v>
      </c>
      <c r="Q1307">
        <f t="shared" si="336"/>
        <v>13.644389679284931</v>
      </c>
      <c r="R1307">
        <v>4</v>
      </c>
      <c r="S1307" s="42">
        <f>SUM(Q1304:Q1307)</f>
        <v>61.301113740847669</v>
      </c>
    </row>
    <row r="1308" spans="1:19">
      <c r="A1308">
        <v>5</v>
      </c>
      <c r="B1308">
        <f t="shared" si="338"/>
        <v>0</v>
      </c>
      <c r="C1308">
        <f>+C1275*($B$109)^-4</f>
        <v>3.0074932554355982</v>
      </c>
      <c r="D1308">
        <f t="shared" ref="D1308:J1308" si="340">+D1275*($B$109)^-4</f>
        <v>2.3422157012184597</v>
      </c>
      <c r="E1308">
        <f t="shared" si="340"/>
        <v>3.6974252266863794</v>
      </c>
      <c r="F1308">
        <f t="shared" si="340"/>
        <v>0</v>
      </c>
      <c r="G1308">
        <f t="shared" si="340"/>
        <v>0</v>
      </c>
      <c r="H1308">
        <f t="shared" si="340"/>
        <v>0</v>
      </c>
      <c r="I1308">
        <f t="shared" si="340"/>
        <v>2.392131295081898</v>
      </c>
      <c r="J1308">
        <f t="shared" si="340"/>
        <v>1.5466691229179566</v>
      </c>
      <c r="L1308">
        <f>+L1275*($B$109)^-4</f>
        <v>0</v>
      </c>
      <c r="M1308">
        <f>+M1275*($B$109)^-4</f>
        <v>0</v>
      </c>
      <c r="N1308">
        <f>+N1275*($B$109)^-4</f>
        <v>0</v>
      </c>
      <c r="O1308">
        <f>+O1275*($B$109)^-4</f>
        <v>0</v>
      </c>
      <c r="Q1308">
        <f t="shared" si="336"/>
        <v>12.985934601340292</v>
      </c>
      <c r="R1308">
        <v>5</v>
      </c>
    </row>
    <row r="1309" spans="1:19">
      <c r="A1309">
        <v>6</v>
      </c>
      <c r="B1309">
        <f t="shared" si="338"/>
        <v>0</v>
      </c>
      <c r="C1309">
        <f>+C1276*($B$110)^-5</f>
        <v>2.7336179744013593</v>
      </c>
      <c r="D1309">
        <f t="shared" ref="D1309:J1309" si="341">+D1276*($B$110)^-5</f>
        <v>2.1898423354628656</v>
      </c>
      <c r="E1309">
        <f t="shared" si="341"/>
        <v>3.5012225608216765</v>
      </c>
      <c r="F1309">
        <f t="shared" si="341"/>
        <v>0</v>
      </c>
      <c r="G1309">
        <f t="shared" si="341"/>
        <v>0</v>
      </c>
      <c r="H1309">
        <f t="shared" si="341"/>
        <v>0</v>
      </c>
      <c r="I1309">
        <f t="shared" si="341"/>
        <v>2.258177392220567</v>
      </c>
      <c r="J1309">
        <f t="shared" si="341"/>
        <v>1.4345760231793556</v>
      </c>
      <c r="L1309">
        <f>+L1276*($B$110)^-5</f>
        <v>0</v>
      </c>
      <c r="M1309">
        <f>+M1276*($B$110)^-5</f>
        <v>0</v>
      </c>
      <c r="N1309">
        <f>+N1276*($B$110)^-5</f>
        <v>0</v>
      </c>
      <c r="O1309">
        <f>+O1276*($B$110)^-5</f>
        <v>0</v>
      </c>
      <c r="Q1309">
        <f t="shared" si="336"/>
        <v>12.117436286085825</v>
      </c>
      <c r="R1309">
        <v>6</v>
      </c>
      <c r="S1309">
        <f>SUM(Q1304:Q1309)</f>
        <v>86.404484628273778</v>
      </c>
    </row>
    <row r="1310" spans="1:19">
      <c r="A1310">
        <v>7</v>
      </c>
      <c r="B1310">
        <f t="shared" si="338"/>
        <v>0</v>
      </c>
      <c r="C1310">
        <f>+C1277*($B$110)^-6</f>
        <v>2.6101770361416103</v>
      </c>
      <c r="D1310">
        <f t="shared" ref="D1310:J1310" si="342">+D1277*($B$110)^-6</f>
        <v>2.0924629803424568</v>
      </c>
      <c r="E1310">
        <f t="shared" si="342"/>
        <v>3.3150015701775595</v>
      </c>
      <c r="F1310">
        <f t="shared" si="342"/>
        <v>0</v>
      </c>
      <c r="G1310">
        <f t="shared" si="342"/>
        <v>0</v>
      </c>
      <c r="H1310">
        <f t="shared" si="342"/>
        <v>0</v>
      </c>
      <c r="I1310">
        <f t="shared" si="342"/>
        <v>2.2219621706006656</v>
      </c>
      <c r="J1310">
        <f t="shared" si="342"/>
        <v>1.4928990283148174</v>
      </c>
      <c r="L1310">
        <f>+L1277*($B$110)^-6</f>
        <v>0</v>
      </c>
      <c r="M1310">
        <f>+M1277*($B$110)^-6</f>
        <v>0</v>
      </c>
      <c r="N1310">
        <f>+N1277*($B$110)^-6</f>
        <v>0</v>
      </c>
      <c r="O1310">
        <f>+O1277*($B$110)^-6</f>
        <v>0</v>
      </c>
      <c r="Q1310">
        <f t="shared" si="336"/>
        <v>11.732502785577109</v>
      </c>
      <c r="R1310">
        <v>7</v>
      </c>
    </row>
    <row r="1311" spans="1:19">
      <c r="A1311">
        <v>8</v>
      </c>
      <c r="B1311">
        <f t="shared" si="338"/>
        <v>0</v>
      </c>
      <c r="C1311">
        <f>+C1278*($B$110)^-7</f>
        <v>2.721794978589466</v>
      </c>
      <c r="D1311">
        <f t="shared" ref="D1311:J1311" si="343">+D1278*($B$110)^-7</f>
        <v>2.1450723698465333</v>
      </c>
      <c r="E1311">
        <f t="shared" si="343"/>
        <v>3.4876329989576864</v>
      </c>
      <c r="F1311">
        <f t="shared" si="343"/>
        <v>0</v>
      </c>
      <c r="G1311">
        <f t="shared" si="343"/>
        <v>0</v>
      </c>
      <c r="H1311">
        <f t="shared" si="343"/>
        <v>0</v>
      </c>
      <c r="I1311">
        <f t="shared" si="343"/>
        <v>2.1741151837936523</v>
      </c>
      <c r="J1311">
        <f t="shared" si="343"/>
        <v>1.5174602480992745</v>
      </c>
      <c r="L1311">
        <f>+L1278*($B$110)^-7</f>
        <v>0</v>
      </c>
      <c r="M1311">
        <f>+M1278*($B$110)^-7</f>
        <v>0</v>
      </c>
      <c r="N1311">
        <f>+N1278*($B$110)^-7</f>
        <v>0</v>
      </c>
      <c r="O1311">
        <f>+O1278*($B$110)^-7</f>
        <v>0</v>
      </c>
      <c r="Q1311">
        <f t="shared" si="336"/>
        <v>12.046075779286612</v>
      </c>
      <c r="R1311">
        <v>8</v>
      </c>
      <c r="S1311">
        <f>SUM(Q1304:Q1311)</f>
        <v>110.1830631931375</v>
      </c>
    </row>
    <row r="1312" spans="1:19">
      <c r="A1312">
        <v>9</v>
      </c>
      <c r="B1312">
        <f t="shared" si="338"/>
        <v>0</v>
      </c>
      <c r="C1312">
        <f>+C1279*($B$110)^-8</f>
        <v>2.5581958124345801</v>
      </c>
      <c r="D1312">
        <f t="shared" ref="D1312:J1312" si="344">+D1279*($B$110)^-8</f>
        <v>2.1475713619768331</v>
      </c>
      <c r="E1312">
        <f t="shared" si="344"/>
        <v>3.4230325261965766</v>
      </c>
      <c r="F1312">
        <f t="shared" si="344"/>
        <v>0</v>
      </c>
      <c r="G1312">
        <f t="shared" si="344"/>
        <v>0</v>
      </c>
      <c r="H1312">
        <f t="shared" si="344"/>
        <v>0</v>
      </c>
      <c r="I1312">
        <f t="shared" si="344"/>
        <v>2.1761284877029023</v>
      </c>
      <c r="J1312">
        <f t="shared" si="344"/>
        <v>1.4890054631835328</v>
      </c>
      <c r="L1312">
        <f>+L1279*($B$110)^-8</f>
        <v>0</v>
      </c>
      <c r="M1312">
        <f>+M1279*($B$110)^-8</f>
        <v>0</v>
      </c>
      <c r="N1312">
        <f>+N1279*($B$110)^-8</f>
        <v>0</v>
      </c>
      <c r="O1312">
        <f>+O1279*($B$110)^-8</f>
        <v>0</v>
      </c>
      <c r="Q1312">
        <f t="shared" si="336"/>
        <v>11.793933651494426</v>
      </c>
      <c r="R1312">
        <v>9</v>
      </c>
    </row>
    <row r="1313" spans="1:19">
      <c r="A1313">
        <v>10</v>
      </c>
      <c r="B1313">
        <f t="shared" si="338"/>
        <v>0</v>
      </c>
      <c r="C1313">
        <f>+C1280*($B$110)^-9</f>
        <v>2.4272547540488514</v>
      </c>
      <c r="D1313">
        <f t="shared" ref="D1313:J1313" si="345">+D1280*($B$110)^-9</f>
        <v>2.0605019892184817</v>
      </c>
      <c r="E1313">
        <f t="shared" si="345"/>
        <v>3.5514691633058781</v>
      </c>
      <c r="F1313">
        <f t="shared" si="345"/>
        <v>0</v>
      </c>
      <c r="G1313">
        <f t="shared" si="345"/>
        <v>0</v>
      </c>
      <c r="H1313">
        <f t="shared" si="345"/>
        <v>0</v>
      </c>
      <c r="I1313">
        <f t="shared" si="345"/>
        <v>2.1175261572850719</v>
      </c>
      <c r="J1313">
        <f t="shared" si="345"/>
        <v>1.5348701506639399</v>
      </c>
      <c r="L1313">
        <f>+L1280*($B$110)^-9</f>
        <v>0</v>
      </c>
      <c r="M1313">
        <f>+M1280*($B$110)^-9</f>
        <v>0</v>
      </c>
      <c r="N1313">
        <f>+N1280*($B$110)^-9</f>
        <v>0</v>
      </c>
      <c r="O1313">
        <f>+O1280*($B$110)^-9</f>
        <v>0</v>
      </c>
      <c r="Q1313">
        <f t="shared" si="336"/>
        <v>11.691622214522223</v>
      </c>
      <c r="R1313">
        <v>10</v>
      </c>
      <c r="S1313">
        <f>SUM(Q1304:Q1313)</f>
        <v>133.66861905915414</v>
      </c>
    </row>
    <row r="1314" spans="1:19">
      <c r="A1314">
        <v>11</v>
      </c>
      <c r="B1314">
        <f t="shared" si="338"/>
        <v>0</v>
      </c>
      <c r="C1314">
        <f>+C1281*($B$110)^-10</f>
        <v>2.3489789974319226</v>
      </c>
      <c r="D1314">
        <f t="shared" ref="D1314:J1314" si="346">+D1281*($B$110)^-10</f>
        <v>1.9819072472868655</v>
      </c>
      <c r="E1314">
        <f t="shared" si="346"/>
        <v>3.3868227633766064</v>
      </c>
      <c r="F1314">
        <f t="shared" si="346"/>
        <v>0</v>
      </c>
      <c r="G1314">
        <f t="shared" si="346"/>
        <v>0</v>
      </c>
      <c r="H1314">
        <f t="shared" si="346"/>
        <v>0</v>
      </c>
      <c r="I1314">
        <f t="shared" si="346"/>
        <v>2.0151129125570897</v>
      </c>
      <c r="J1314">
        <f t="shared" si="346"/>
        <v>1.4728571092675822</v>
      </c>
      <c r="L1314">
        <f>+L1281*($B$110)^-10</f>
        <v>0</v>
      </c>
      <c r="M1314">
        <f>+M1281*($B$110)^-10</f>
        <v>0</v>
      </c>
      <c r="N1314">
        <f>+N1281*($B$110)^-10</f>
        <v>0</v>
      </c>
      <c r="O1314">
        <f>+O1281*($B$110)^-10</f>
        <v>0</v>
      </c>
      <c r="Q1314">
        <f t="shared" si="336"/>
        <v>11.205679029920066</v>
      </c>
      <c r="R1314">
        <v>11</v>
      </c>
    </row>
    <row r="1315" spans="1:19">
      <c r="A1315">
        <v>12</v>
      </c>
      <c r="B1315">
        <f t="shared" si="338"/>
        <v>0</v>
      </c>
      <c r="C1315">
        <f>+C1282*($B$110)^-11</f>
        <v>2.2708042244138906</v>
      </c>
      <c r="D1315">
        <f t="shared" ref="D1315:J1315" si="347">+D1282*($B$110)^-11</f>
        <v>1.906856062274239</v>
      </c>
      <c r="E1315">
        <f t="shared" si="347"/>
        <v>3.2242516144958051</v>
      </c>
      <c r="F1315">
        <f t="shared" si="347"/>
        <v>0</v>
      </c>
      <c r="G1315">
        <f t="shared" si="347"/>
        <v>0</v>
      </c>
      <c r="H1315">
        <f t="shared" si="347"/>
        <v>0</v>
      </c>
      <c r="I1315">
        <f t="shared" si="347"/>
        <v>1.9171453414326018</v>
      </c>
      <c r="J1315">
        <f t="shared" si="347"/>
        <v>1.4102604104015608</v>
      </c>
      <c r="L1315">
        <f>+L1282*($B$110)^-11</f>
        <v>0</v>
      </c>
      <c r="M1315">
        <f>+M1282*($B$110)^-11</f>
        <v>0</v>
      </c>
      <c r="N1315">
        <f>+N1282*($B$110)^-11</f>
        <v>0</v>
      </c>
      <c r="O1315">
        <f>+O1282*($B$110)^-11</f>
        <v>0</v>
      </c>
      <c r="Q1315">
        <f t="shared" si="336"/>
        <v>10.729317653018098</v>
      </c>
      <c r="R1315">
        <v>12</v>
      </c>
      <c r="S1315" s="50">
        <f>SUM(Q1304:Q1315)</f>
        <v>155.6036157420923</v>
      </c>
    </row>
    <row r="1316" spans="1:19">
      <c r="A1316">
        <v>13</v>
      </c>
      <c r="C1316">
        <f>+C1283*($B$110)^-12</f>
        <v>2.1930366138561075</v>
      </c>
      <c r="D1316">
        <f t="shared" ref="D1316:J1316" si="348">+D1283*($B$110)^-12</f>
        <v>1.8333094700951538</v>
      </c>
      <c r="E1316">
        <f t="shared" si="348"/>
        <v>3.0728201888355886</v>
      </c>
      <c r="F1316">
        <f t="shared" si="348"/>
        <v>0</v>
      </c>
      <c r="G1316">
        <f t="shared" si="348"/>
        <v>0</v>
      </c>
      <c r="H1316">
        <f t="shared" si="348"/>
        <v>0</v>
      </c>
      <c r="I1316">
        <f t="shared" si="348"/>
        <v>1.8251632000284985</v>
      </c>
      <c r="J1316">
        <f t="shared" si="348"/>
        <v>1.3517552652539535</v>
      </c>
      <c r="L1316">
        <f>+L1283*($B$110)^-12</f>
        <v>0</v>
      </c>
      <c r="M1316">
        <f>+M1283*($B$110)^-12</f>
        <v>0</v>
      </c>
      <c r="N1316">
        <f>+N1283*($B$110)^-12</f>
        <v>0</v>
      </c>
      <c r="O1316">
        <f>+O1283*($B$110)^-12</f>
        <v>0</v>
      </c>
      <c r="Q1316">
        <f t="shared" si="336"/>
        <v>10.276084738069301</v>
      </c>
      <c r="R1316">
        <v>13</v>
      </c>
    </row>
    <row r="1317" spans="1:19">
      <c r="A1317">
        <v>14</v>
      </c>
      <c r="C1317">
        <f>+C1284*($B$110)^-13</f>
        <v>2.1159428365620965</v>
      </c>
      <c r="D1317">
        <f t="shared" ref="D1317:J1317" si="349">+D1284*($B$110)^-13</f>
        <v>1.7613812764771608</v>
      </c>
      <c r="E1317">
        <f t="shared" si="349"/>
        <v>2.9236632008611454</v>
      </c>
      <c r="F1317">
        <f t="shared" si="349"/>
        <v>0</v>
      </c>
      <c r="G1317">
        <f t="shared" si="349"/>
        <v>0</v>
      </c>
      <c r="H1317">
        <f t="shared" si="349"/>
        <v>0</v>
      </c>
      <c r="I1317">
        <f t="shared" si="349"/>
        <v>1.7355295083033961</v>
      </c>
      <c r="J1317">
        <f t="shared" si="349"/>
        <v>1.293004072885285</v>
      </c>
      <c r="L1317">
        <f>+L1284*($B$110)^-13</f>
        <v>0</v>
      </c>
      <c r="M1317">
        <f>+M1284*($B$110)^-13</f>
        <v>0</v>
      </c>
      <c r="N1317">
        <f>+N1284*($B$110)^-13</f>
        <v>0</v>
      </c>
      <c r="O1317">
        <f>+O1284*($B$110)^-13</f>
        <v>0</v>
      </c>
      <c r="Q1317">
        <f t="shared" si="336"/>
        <v>9.8295208950890842</v>
      </c>
      <c r="R1317">
        <v>14</v>
      </c>
    </row>
    <row r="1318" spans="1:19">
      <c r="A1318">
        <v>15</v>
      </c>
      <c r="C1318">
        <f>+C1285*($B$110)^-14</f>
        <v>2.0397538520488845</v>
      </c>
      <c r="D1318">
        <f t="shared" ref="D1318:J1318" si="350">+D1285*($B$110)^-14</f>
        <v>1.6911646219942349</v>
      </c>
      <c r="E1318">
        <f t="shared" si="350"/>
        <v>2.7846955207823858</v>
      </c>
      <c r="F1318">
        <f t="shared" si="350"/>
        <v>0</v>
      </c>
      <c r="G1318">
        <f t="shared" si="350"/>
        <v>0</v>
      </c>
      <c r="H1318">
        <f t="shared" si="350"/>
        <v>0</v>
      </c>
      <c r="I1318">
        <f t="shared" si="350"/>
        <v>1.6499014027721288</v>
      </c>
      <c r="J1318">
        <f t="shared" si="350"/>
        <v>1.2380871688997741</v>
      </c>
      <c r="L1318">
        <f>+L1285*($B$110)^-14</f>
        <v>0</v>
      </c>
      <c r="M1318">
        <f>+M1285*($B$110)^-14</f>
        <v>0</v>
      </c>
      <c r="N1318">
        <f>+N1285*($B$110)^-14</f>
        <v>0</v>
      </c>
      <c r="O1318">
        <f>+O1285*($B$110)^-14</f>
        <v>0</v>
      </c>
      <c r="Q1318">
        <f t="shared" si="336"/>
        <v>9.4036025664974083</v>
      </c>
      <c r="R1318">
        <v>15</v>
      </c>
    </row>
    <row r="1319" spans="1:19">
      <c r="A1319">
        <v>16</v>
      </c>
      <c r="C1319">
        <f>+C1286*($B$110)^-15</f>
        <v>1.954409016632173</v>
      </c>
      <c r="D1319">
        <f t="shared" ref="D1319:J1319" si="351">+D1286*($B$110)^-15</f>
        <v>1.6168759108726007</v>
      </c>
      <c r="E1319">
        <f t="shared" si="351"/>
        <v>2.6790324212924412</v>
      </c>
      <c r="F1319">
        <f t="shared" si="351"/>
        <v>0</v>
      </c>
      <c r="G1319">
        <f t="shared" si="351"/>
        <v>0</v>
      </c>
      <c r="H1319">
        <f t="shared" si="351"/>
        <v>0</v>
      </c>
      <c r="I1319">
        <f t="shared" si="351"/>
        <v>1.5903167940864222</v>
      </c>
      <c r="J1319">
        <f t="shared" si="351"/>
        <v>1.1918110931352919</v>
      </c>
      <c r="L1319">
        <f>+L1286*($B$110)^-15</f>
        <v>0</v>
      </c>
      <c r="M1319">
        <f>+M1286*($B$110)^-15</f>
        <v>0</v>
      </c>
      <c r="N1319">
        <f>+N1286*($B$110)^-15</f>
        <v>0</v>
      </c>
      <c r="O1319">
        <f>+O1286*($B$110)^-15</f>
        <v>0</v>
      </c>
      <c r="Q1319">
        <f t="shared" si="336"/>
        <v>9.0324452360189298</v>
      </c>
      <c r="R1319">
        <v>16</v>
      </c>
    </row>
    <row r="1320" spans="1:19">
      <c r="A1320">
        <v>17</v>
      </c>
      <c r="C1320">
        <f>+C1287*($B$110)^-16</f>
        <v>1.8704468428460648</v>
      </c>
      <c r="D1320">
        <f t="shared" ref="D1320:J1320" si="352">+D1287*($B$110)^-16</f>
        <v>1.545179578433296</v>
      </c>
      <c r="E1320">
        <f t="shared" si="352"/>
        <v>2.5722950386631154</v>
      </c>
      <c r="F1320">
        <f t="shared" si="352"/>
        <v>0</v>
      </c>
      <c r="G1320">
        <f t="shared" si="352"/>
        <v>0</v>
      </c>
      <c r="H1320">
        <f t="shared" si="352"/>
        <v>0</v>
      </c>
      <c r="I1320">
        <f t="shared" si="352"/>
        <v>1.5303171973319292</v>
      </c>
      <c r="J1320">
        <f t="shared" si="352"/>
        <v>1.1463972910405529</v>
      </c>
      <c r="L1320">
        <f>+L1287*($B$110)^-16</f>
        <v>0</v>
      </c>
      <c r="M1320">
        <f>+M1287*($B$110)^-16</f>
        <v>0</v>
      </c>
      <c r="N1320">
        <f>+N1287*($B$110)^-16</f>
        <v>0</v>
      </c>
      <c r="O1320">
        <f>+O1287*($B$110)^-16</f>
        <v>0</v>
      </c>
      <c r="Q1320">
        <f t="shared" si="336"/>
        <v>8.6646359483149595</v>
      </c>
      <c r="R1320">
        <v>17</v>
      </c>
    </row>
    <row r="1321" spans="1:19">
      <c r="A1321">
        <v>18</v>
      </c>
      <c r="C1321">
        <f>+C1288*($B$110)^-17</f>
        <v>1.7903631032719862</v>
      </c>
      <c r="D1321">
        <f t="shared" ref="D1321:J1321" si="353">+D1288*($B$110)^-17</f>
        <v>1.4760474214043993</v>
      </c>
      <c r="E1321">
        <f t="shared" si="353"/>
        <v>2.4712767116907148</v>
      </c>
      <c r="F1321">
        <f t="shared" si="353"/>
        <v>0</v>
      </c>
      <c r="G1321">
        <f t="shared" si="353"/>
        <v>0</v>
      </c>
      <c r="H1321">
        <f t="shared" si="353"/>
        <v>0</v>
      </c>
      <c r="I1321">
        <f t="shared" si="353"/>
        <v>1.4714964652187847</v>
      </c>
      <c r="J1321">
        <f t="shared" si="353"/>
        <v>1.1019242917116894</v>
      </c>
      <c r="L1321">
        <f>+L1288*($B$110)^-17</f>
        <v>0</v>
      </c>
      <c r="M1321">
        <f>+M1288*($B$110)^-17</f>
        <v>0</v>
      </c>
      <c r="N1321">
        <f>+N1288*($B$110)^-17</f>
        <v>0</v>
      </c>
      <c r="O1321">
        <f>+O1288*($B$110)^-17</f>
        <v>0</v>
      </c>
      <c r="Q1321">
        <f t="shared" si="336"/>
        <v>8.3111079932975738</v>
      </c>
      <c r="R1321">
        <v>18</v>
      </c>
      <c r="S1321" s="42">
        <f>SUM(Q1304:Q1321)</f>
        <v>211.12101311937954</v>
      </c>
    </row>
    <row r="1322" spans="1:19">
      <c r="A1322">
        <v>19</v>
      </c>
      <c r="C1322">
        <f>+C1289*($B$110)^-18</f>
        <v>1.7118287759271662</v>
      </c>
      <c r="D1322">
        <f t="shared" ref="D1322:J1322" si="354">+D1289*($B$110)^-18</f>
        <v>1.4094442705789996</v>
      </c>
      <c r="E1322">
        <f t="shared" si="354"/>
        <v>2.3726721756973235</v>
      </c>
      <c r="F1322">
        <f t="shared" si="354"/>
        <v>0</v>
      </c>
      <c r="G1322">
        <f t="shared" si="354"/>
        <v>0</v>
      </c>
      <c r="H1322">
        <f t="shared" si="354"/>
        <v>0</v>
      </c>
      <c r="I1322">
        <f t="shared" si="354"/>
        <v>1.413948641746783</v>
      </c>
      <c r="J1322">
        <f t="shared" si="354"/>
        <v>1.0584570818855605</v>
      </c>
      <c r="L1322">
        <f>+L1289*($B$110)^-18</f>
        <v>0</v>
      </c>
      <c r="M1322">
        <f>+M1289*($B$110)^-18</f>
        <v>0</v>
      </c>
      <c r="N1322">
        <f>+N1289*($B$110)^-18</f>
        <v>0</v>
      </c>
      <c r="O1322">
        <f>+O1289*($B$110)^-18</f>
        <v>0</v>
      </c>
      <c r="Q1322">
        <f t="shared" si="336"/>
        <v>7.966350945835833</v>
      </c>
      <c r="R1322">
        <v>19</v>
      </c>
      <c r="S1322">
        <f>SUM(Q1304:Q1322)</f>
        <v>219.08736406521538</v>
      </c>
    </row>
    <row r="1323" spans="1:19">
      <c r="A1323">
        <f>+A1322+1</f>
        <v>20</v>
      </c>
      <c r="C1323">
        <f t="shared" ref="C1323:O1333" si="355">+C1290*($B$110)^-(+$A1323-1)</f>
        <v>1.6360245957217592</v>
      </c>
      <c r="D1323">
        <f t="shared" si="355"/>
        <v>1.3464538522892702</v>
      </c>
      <c r="E1323">
        <f t="shared" si="355"/>
        <v>2.2765849888292884</v>
      </c>
      <c r="F1323">
        <f t="shared" si="355"/>
        <v>0</v>
      </c>
      <c r="G1323">
        <f t="shared" si="355"/>
        <v>0</v>
      </c>
      <c r="H1323">
        <f t="shared" si="355"/>
        <v>0</v>
      </c>
      <c r="I1323">
        <f t="shared" si="355"/>
        <v>1.3577509569237594</v>
      </c>
      <c r="J1323">
        <f t="shared" si="355"/>
        <v>1.016048515076871</v>
      </c>
      <c r="K1323">
        <f t="shared" si="355"/>
        <v>0</v>
      </c>
      <c r="L1323">
        <f t="shared" si="355"/>
        <v>0</v>
      </c>
      <c r="M1323">
        <f t="shared" si="355"/>
        <v>0</v>
      </c>
      <c r="N1323">
        <f t="shared" si="355"/>
        <v>0</v>
      </c>
      <c r="O1323">
        <f t="shared" si="355"/>
        <v>0</v>
      </c>
      <c r="Q1323">
        <f t="shared" si="336"/>
        <v>7.6328629088409485</v>
      </c>
      <c r="R1323">
        <f>+R1322+1</f>
        <v>20</v>
      </c>
      <c r="S1323">
        <f>SUM(Q1304:Q1323)</f>
        <v>226.72022697405635</v>
      </c>
    </row>
    <row r="1324" spans="1:19">
      <c r="A1324">
        <f t="shared" ref="A1324:A1333" si="356">+A1323+1</f>
        <v>21</v>
      </c>
      <c r="C1324">
        <f t="shared" si="355"/>
        <v>1.5315714245663352</v>
      </c>
      <c r="D1324">
        <f t="shared" si="355"/>
        <v>1.2604885342532017</v>
      </c>
      <c r="E1324">
        <f t="shared" si="355"/>
        <v>2.1312347770354694</v>
      </c>
      <c r="F1324">
        <f t="shared" si="355"/>
        <v>0</v>
      </c>
      <c r="G1324">
        <f t="shared" si="355"/>
        <v>0</v>
      </c>
      <c r="H1324">
        <f t="shared" si="355"/>
        <v>0</v>
      </c>
      <c r="I1324">
        <f t="shared" si="355"/>
        <v>1.271064367088335</v>
      </c>
      <c r="J1324">
        <f t="shared" si="355"/>
        <v>0.9511781642734235</v>
      </c>
      <c r="K1324">
        <f t="shared" si="355"/>
        <v>0</v>
      </c>
      <c r="L1324">
        <f t="shared" si="355"/>
        <v>0</v>
      </c>
      <c r="M1324">
        <f t="shared" si="355"/>
        <v>0</v>
      </c>
      <c r="N1324">
        <f t="shared" si="355"/>
        <v>0</v>
      </c>
      <c r="O1324">
        <f t="shared" si="355"/>
        <v>0</v>
      </c>
      <c r="Q1324">
        <f t="shared" si="336"/>
        <v>7.1455372672167643</v>
      </c>
      <c r="R1324">
        <f t="shared" ref="R1324:R1333" si="357">+R1323+1</f>
        <v>21</v>
      </c>
    </row>
    <row r="1325" spans="1:19">
      <c r="A1325">
        <f t="shared" si="356"/>
        <v>22</v>
      </c>
      <c r="C1325">
        <f t="shared" si="355"/>
        <v>1.4337871415150112</v>
      </c>
      <c r="D1325">
        <f t="shared" si="355"/>
        <v>1.1800117339947591</v>
      </c>
      <c r="E1325">
        <f t="shared" si="355"/>
        <v>1.9951645544237682</v>
      </c>
      <c r="F1325">
        <f t="shared" si="355"/>
        <v>0</v>
      </c>
      <c r="G1325">
        <f t="shared" si="355"/>
        <v>0</v>
      </c>
      <c r="H1325">
        <f t="shared" si="355"/>
        <v>0</v>
      </c>
      <c r="I1325">
        <f t="shared" si="355"/>
        <v>1.189912345149162</v>
      </c>
      <c r="J1325">
        <f t="shared" si="355"/>
        <v>0.89044950783881616</v>
      </c>
      <c r="K1325">
        <f t="shared" si="355"/>
        <v>0</v>
      </c>
      <c r="L1325">
        <f t="shared" si="355"/>
        <v>0</v>
      </c>
      <c r="M1325">
        <f t="shared" si="355"/>
        <v>0</v>
      </c>
      <c r="N1325">
        <f t="shared" si="355"/>
        <v>0</v>
      </c>
      <c r="O1325">
        <f t="shared" si="355"/>
        <v>0</v>
      </c>
      <c r="Q1325">
        <f t="shared" si="336"/>
        <v>6.6893252829215175</v>
      </c>
      <c r="R1325">
        <f t="shared" si="357"/>
        <v>22</v>
      </c>
    </row>
    <row r="1326" spans="1:19">
      <c r="A1326">
        <f t="shared" si="356"/>
        <v>23</v>
      </c>
      <c r="C1326">
        <f t="shared" si="355"/>
        <v>1.3422459665933451</v>
      </c>
      <c r="D1326">
        <f t="shared" si="355"/>
        <v>1.104673033134955</v>
      </c>
      <c r="E1326">
        <f t="shared" si="355"/>
        <v>1.867781833386789</v>
      </c>
      <c r="F1326">
        <f t="shared" si="355"/>
        <v>0</v>
      </c>
      <c r="G1326">
        <f t="shared" si="355"/>
        <v>0</v>
      </c>
      <c r="H1326">
        <f t="shared" si="355"/>
        <v>0</v>
      </c>
      <c r="I1326">
        <f t="shared" si="355"/>
        <v>1.1139415326241919</v>
      </c>
      <c r="J1326">
        <f t="shared" si="355"/>
        <v>0.83359811630669922</v>
      </c>
      <c r="K1326">
        <f t="shared" si="355"/>
        <v>0</v>
      </c>
      <c r="L1326">
        <f t="shared" si="355"/>
        <v>0</v>
      </c>
      <c r="M1326">
        <f t="shared" si="355"/>
        <v>0</v>
      </c>
      <c r="N1326">
        <f t="shared" si="355"/>
        <v>0</v>
      </c>
      <c r="O1326">
        <f t="shared" si="355"/>
        <v>0</v>
      </c>
      <c r="Q1326">
        <f t="shared" si="336"/>
        <v>6.2622404820459803</v>
      </c>
      <c r="R1326">
        <f t="shared" si="357"/>
        <v>23</v>
      </c>
    </row>
    <row r="1327" spans="1:19">
      <c r="A1327">
        <f t="shared" si="356"/>
        <v>24</v>
      </c>
      <c r="C1327">
        <f t="shared" si="355"/>
        <v>1.2565493040566795</v>
      </c>
      <c r="D1327">
        <f t="shared" si="355"/>
        <v>1.0341443860091322</v>
      </c>
      <c r="E1327">
        <f t="shared" si="355"/>
        <v>1.7485319541160729</v>
      </c>
      <c r="F1327">
        <f t="shared" si="355"/>
        <v>0</v>
      </c>
      <c r="G1327">
        <f t="shared" si="355"/>
        <v>0</v>
      </c>
      <c r="H1327">
        <f t="shared" si="355"/>
        <v>0</v>
      </c>
      <c r="I1327">
        <f t="shared" si="355"/>
        <v>1.0428211314587081</v>
      </c>
      <c r="J1327">
        <f t="shared" si="355"/>
        <v>0.7803764429008605</v>
      </c>
      <c r="K1327">
        <f t="shared" si="355"/>
        <v>0</v>
      </c>
      <c r="L1327">
        <f t="shared" si="355"/>
        <v>0</v>
      </c>
      <c r="M1327">
        <f t="shared" si="355"/>
        <v>0</v>
      </c>
      <c r="N1327">
        <f t="shared" si="355"/>
        <v>0</v>
      </c>
      <c r="O1327">
        <f t="shared" si="355"/>
        <v>0</v>
      </c>
      <c r="Q1327">
        <f t="shared" si="336"/>
        <v>5.8624232185414531</v>
      </c>
      <c r="R1327">
        <f t="shared" si="357"/>
        <v>24</v>
      </c>
    </row>
    <row r="1328" spans="1:19">
      <c r="A1328">
        <f t="shared" si="356"/>
        <v>25</v>
      </c>
      <c r="C1328">
        <f t="shared" si="355"/>
        <v>1.1763240067933713</v>
      </c>
      <c r="D1328">
        <f t="shared" si="355"/>
        <v>0.96811869126486805</v>
      </c>
      <c r="E1328">
        <f t="shared" si="355"/>
        <v>1.6368956694589709</v>
      </c>
      <c r="F1328">
        <f t="shared" si="355"/>
        <v>0</v>
      </c>
      <c r="G1328">
        <f t="shared" si="355"/>
        <v>0</v>
      </c>
      <c r="H1328">
        <f t="shared" si="355"/>
        <v>0</v>
      </c>
      <c r="I1328">
        <f t="shared" si="355"/>
        <v>0.97624146363855835</v>
      </c>
      <c r="J1328">
        <f t="shared" si="355"/>
        <v>0.73055274564768813</v>
      </c>
      <c r="K1328">
        <f t="shared" si="355"/>
        <v>0</v>
      </c>
      <c r="L1328">
        <f t="shared" si="355"/>
        <v>0</v>
      </c>
      <c r="M1328">
        <f t="shared" si="355"/>
        <v>0</v>
      </c>
      <c r="N1328">
        <f t="shared" si="355"/>
        <v>0</v>
      </c>
      <c r="O1328">
        <f t="shared" si="355"/>
        <v>0</v>
      </c>
      <c r="Q1328">
        <f t="shared" si="336"/>
        <v>5.4881325768034568</v>
      </c>
      <c r="R1328">
        <f t="shared" si="357"/>
        <v>25</v>
      </c>
      <c r="S1328" s="42">
        <f>SUM(Q1304:Q1328)</f>
        <v>258.1678858015855</v>
      </c>
    </row>
    <row r="1329" spans="1:19">
      <c r="A1329">
        <f t="shared" si="356"/>
        <v>26</v>
      </c>
      <c r="C1329">
        <f t="shared" si="355"/>
        <v>1.1012207515384493</v>
      </c>
      <c r="D1329">
        <f t="shared" si="355"/>
        <v>0.90630845465724419</v>
      </c>
      <c r="E1329">
        <f t="shared" si="355"/>
        <v>1.5323868839720756</v>
      </c>
      <c r="F1329">
        <f t="shared" si="355"/>
        <v>0</v>
      </c>
      <c r="G1329">
        <f t="shared" si="355"/>
        <v>0</v>
      </c>
      <c r="H1329">
        <f t="shared" si="355"/>
        <v>0</v>
      </c>
      <c r="I1329">
        <f t="shared" si="355"/>
        <v>0.91391262276592244</v>
      </c>
      <c r="J1329">
        <f t="shared" si="355"/>
        <v>0.68391007830714112</v>
      </c>
      <c r="K1329">
        <f t="shared" si="355"/>
        <v>0</v>
      </c>
      <c r="L1329">
        <f t="shared" si="355"/>
        <v>0</v>
      </c>
      <c r="M1329">
        <f t="shared" si="355"/>
        <v>0</v>
      </c>
      <c r="N1329">
        <f t="shared" si="355"/>
        <v>0</v>
      </c>
      <c r="O1329">
        <f t="shared" si="355"/>
        <v>0</v>
      </c>
      <c r="Q1329">
        <f t="shared" si="336"/>
        <v>5.1377387912408325</v>
      </c>
      <c r="R1329">
        <f t="shared" si="357"/>
        <v>26</v>
      </c>
    </row>
    <row r="1330" spans="1:19">
      <c r="A1330">
        <f t="shared" si="356"/>
        <v>27</v>
      </c>
      <c r="C1330">
        <f t="shared" si="355"/>
        <v>1.0309125178229255</v>
      </c>
      <c r="D1330">
        <f t="shared" si="355"/>
        <v>0.848444537218914</v>
      </c>
      <c r="E1330">
        <f t="shared" si="355"/>
        <v>1.4345505373264138</v>
      </c>
      <c r="F1330">
        <f t="shared" si="355"/>
        <v>0</v>
      </c>
      <c r="G1330">
        <f t="shared" si="355"/>
        <v>0</v>
      </c>
      <c r="H1330">
        <f t="shared" si="355"/>
        <v>0</v>
      </c>
      <c r="I1330">
        <f t="shared" si="355"/>
        <v>0.85556321172619576</v>
      </c>
      <c r="J1330">
        <f t="shared" si="355"/>
        <v>0.64024534572846004</v>
      </c>
      <c r="K1330">
        <f t="shared" si="355"/>
        <v>0</v>
      </c>
      <c r="L1330">
        <f t="shared" si="355"/>
        <v>0</v>
      </c>
      <c r="M1330">
        <f t="shared" si="355"/>
        <v>0</v>
      </c>
      <c r="N1330">
        <f t="shared" si="355"/>
        <v>0</v>
      </c>
      <c r="O1330">
        <f t="shared" si="355"/>
        <v>0</v>
      </c>
      <c r="Q1330">
        <f t="shared" si="336"/>
        <v>4.8097161498229095</v>
      </c>
      <c r="R1330">
        <f t="shared" si="357"/>
        <v>27</v>
      </c>
    </row>
    <row r="1331" spans="1:19">
      <c r="A1331">
        <f t="shared" si="356"/>
        <v>28</v>
      </c>
      <c r="C1331">
        <f t="shared" si="355"/>
        <v>0.96509316403569145</v>
      </c>
      <c r="D1331">
        <f t="shared" si="355"/>
        <v>0.79427498335416036</v>
      </c>
      <c r="E1331">
        <f t="shared" si="355"/>
        <v>1.3429606228481688</v>
      </c>
      <c r="F1331">
        <f t="shared" si="355"/>
        <v>0</v>
      </c>
      <c r="G1331">
        <f t="shared" si="355"/>
        <v>0</v>
      </c>
      <c r="H1331">
        <f t="shared" si="355"/>
        <v>0</v>
      </c>
      <c r="I1331">
        <f t="shared" si="355"/>
        <v>0.80093916094944384</v>
      </c>
      <c r="J1331">
        <f t="shared" si="355"/>
        <v>0.59936841951737518</v>
      </c>
      <c r="K1331">
        <f t="shared" si="355"/>
        <v>0</v>
      </c>
      <c r="L1331">
        <f t="shared" si="355"/>
        <v>0</v>
      </c>
      <c r="M1331">
        <f t="shared" si="355"/>
        <v>0</v>
      </c>
      <c r="N1331">
        <f t="shared" si="355"/>
        <v>0</v>
      </c>
      <c r="O1331">
        <f t="shared" si="355"/>
        <v>0</v>
      </c>
      <c r="Q1331">
        <f t="shared" si="336"/>
        <v>4.5026363507048401</v>
      </c>
      <c r="R1331">
        <f t="shared" si="357"/>
        <v>28</v>
      </c>
    </row>
    <row r="1332" spans="1:19">
      <c r="A1332">
        <f t="shared" si="356"/>
        <v>29</v>
      </c>
      <c r="C1332">
        <f t="shared" si="355"/>
        <v>0.90347609439776388</v>
      </c>
      <c r="D1332">
        <f t="shared" si="355"/>
        <v>0.74356392375412872</v>
      </c>
      <c r="E1332">
        <f t="shared" si="355"/>
        <v>1.2572183325670929</v>
      </c>
      <c r="F1332">
        <f t="shared" si="355"/>
        <v>0</v>
      </c>
      <c r="G1332">
        <f t="shared" si="355"/>
        <v>0</v>
      </c>
      <c r="H1332">
        <f t="shared" si="355"/>
        <v>0</v>
      </c>
      <c r="I1332">
        <f t="shared" si="355"/>
        <v>0.74980262212080473</v>
      </c>
      <c r="J1332">
        <f t="shared" si="355"/>
        <v>0.56110131016417808</v>
      </c>
      <c r="K1332">
        <f t="shared" si="355"/>
        <v>0</v>
      </c>
      <c r="L1332">
        <f t="shared" si="355"/>
        <v>0</v>
      </c>
      <c r="M1332">
        <f t="shared" si="355"/>
        <v>0</v>
      </c>
      <c r="N1332">
        <f t="shared" si="355"/>
        <v>0</v>
      </c>
      <c r="O1332">
        <f t="shared" si="355"/>
        <v>0</v>
      </c>
      <c r="Q1332">
        <f t="shared" si="336"/>
        <v>4.2151622830039681</v>
      </c>
      <c r="R1332">
        <f t="shared" si="357"/>
        <v>29</v>
      </c>
    </row>
    <row r="1333" spans="1:19">
      <c r="A1333">
        <f t="shared" si="356"/>
        <v>30</v>
      </c>
      <c r="C1333">
        <f t="shared" si="355"/>
        <v>0.84579301104452687</v>
      </c>
      <c r="D1333">
        <f t="shared" si="355"/>
        <v>0.69609054835623341</v>
      </c>
      <c r="E1333">
        <f t="shared" si="355"/>
        <v>1.1769503206956493</v>
      </c>
      <c r="F1333">
        <f t="shared" si="355"/>
        <v>0</v>
      </c>
      <c r="G1333">
        <f t="shared" si="355"/>
        <v>0</v>
      </c>
      <c r="H1333">
        <f t="shared" si="355"/>
        <v>0</v>
      </c>
      <c r="I1333">
        <f t="shared" si="355"/>
        <v>0.70193093252275285</v>
      </c>
      <c r="J1333">
        <f t="shared" si="355"/>
        <v>0.52527739202787682</v>
      </c>
      <c r="K1333">
        <f t="shared" si="355"/>
        <v>0</v>
      </c>
      <c r="L1333">
        <f t="shared" si="355"/>
        <v>0</v>
      </c>
      <c r="M1333">
        <f t="shared" si="355"/>
        <v>0</v>
      </c>
      <c r="N1333">
        <f t="shared" si="355"/>
        <v>0</v>
      </c>
      <c r="O1333">
        <f t="shared" si="355"/>
        <v>0</v>
      </c>
      <c r="Q1333">
        <f t="shared" si="336"/>
        <v>3.9460422046470391</v>
      </c>
      <c r="R1333">
        <f t="shared" si="357"/>
        <v>30</v>
      </c>
      <c r="S1333" s="42">
        <f>SUM(Q1304:Q1333)</f>
        <v>280.7791815810051</v>
      </c>
    </row>
  </sheetData>
  <mergeCells count="45">
    <mergeCell ref="B1:F1"/>
    <mergeCell ref="G1:I1"/>
    <mergeCell ref="C4:E4"/>
    <mergeCell ref="F4:H4"/>
    <mergeCell ref="I4:J4"/>
    <mergeCell ref="B300:F300"/>
    <mergeCell ref="G300:I300"/>
    <mergeCell ref="C303:E303"/>
    <mergeCell ref="F303:H303"/>
    <mergeCell ref="I303:J303"/>
    <mergeCell ref="B150:F150"/>
    <mergeCell ref="G150:I150"/>
    <mergeCell ref="C153:E153"/>
    <mergeCell ref="F153:H153"/>
    <mergeCell ref="I153:J153"/>
    <mergeCell ref="B600:F600"/>
    <mergeCell ref="G600:I600"/>
    <mergeCell ref="C603:E603"/>
    <mergeCell ref="F603:H603"/>
    <mergeCell ref="I603:J603"/>
    <mergeCell ref="B450:F450"/>
    <mergeCell ref="G450:I450"/>
    <mergeCell ref="C453:E453"/>
    <mergeCell ref="F453:H453"/>
    <mergeCell ref="I453:J453"/>
    <mergeCell ref="B900:F900"/>
    <mergeCell ref="G900:I900"/>
    <mergeCell ref="C903:E903"/>
    <mergeCell ref="F903:H903"/>
    <mergeCell ref="I903:J903"/>
    <mergeCell ref="B750:F750"/>
    <mergeCell ref="G750:I750"/>
    <mergeCell ref="C753:E753"/>
    <mergeCell ref="F753:H753"/>
    <mergeCell ref="I753:J753"/>
    <mergeCell ref="B1200:F1200"/>
    <mergeCell ref="G1200:I1200"/>
    <mergeCell ref="C1203:E1203"/>
    <mergeCell ref="F1203:H1203"/>
    <mergeCell ref="I1203:J1203"/>
    <mergeCell ref="B1050:F1050"/>
    <mergeCell ref="G1050:I1050"/>
    <mergeCell ref="C1053:E1053"/>
    <mergeCell ref="F1053:H1053"/>
    <mergeCell ref="I1053:J1053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and Input</vt:lpstr>
      <vt:lpstr>Calculated Results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Bodanis</dc:creator>
  <cp:lastModifiedBy>leslie</cp:lastModifiedBy>
  <cp:lastPrinted>2009-01-31T20:18:03Z</cp:lastPrinted>
  <dcterms:created xsi:type="dcterms:W3CDTF">2007-02-05T14:07:15Z</dcterms:created>
  <dcterms:modified xsi:type="dcterms:W3CDTF">2009-01-31T20:20:24Z</dcterms:modified>
</cp:coreProperties>
</file>