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sidential Load Forecast" sheetId="1" r:id="rId1"/>
    <sheet name="GS &lt; 50 Load Forecast" sheetId="2" r:id="rId2"/>
    <sheet name="GS 1000 to 4999 kW LoadForecast" sheetId="3" r:id="rId3"/>
  </sheets>
  <externalReferences>
    <externalReference r:id="rId6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1">'GS &lt; 50 Load Forecast'!$N$134:$R$146</definedName>
    <definedName name="_xlnm.Print_Area" localSheetId="2">'GS 1000 to 4999 kW LoadForecast'!$N$134:$R$146</definedName>
    <definedName name="_xlnm.Print_Area" localSheetId="0">'Residential Load Forecast'!$N$134:$R$146</definedName>
  </definedNames>
  <calcPr fullCalcOnLoad="1"/>
</workbook>
</file>

<file path=xl/sharedStrings.xml><?xml version="1.0" encoding="utf-8"?>
<sst xmlns="http://schemas.openxmlformats.org/spreadsheetml/2006/main" count="225" uniqueCount="44">
  <si>
    <t>Billed kWh</t>
  </si>
  <si>
    <t>Heating Degree Days</t>
  </si>
  <si>
    <t>Cooling Degree Days</t>
  </si>
  <si>
    <t>Ontario Real GDP Monthly %</t>
  </si>
  <si>
    <t>Number of Days in Month</t>
  </si>
  <si>
    <t>Spring Fall Flag</t>
  </si>
  <si>
    <t>Customers Count</t>
  </si>
  <si>
    <t>Number of Peak Hours</t>
  </si>
  <si>
    <t>Blackout Flag</t>
  </si>
  <si>
    <t xml:space="preserve">Predicted Purchases </t>
  </si>
  <si>
    <t>Variances (kWh)</t>
  </si>
  <si>
    <t>% Variance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</si>
  <si>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</si>
  <si>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</si>
  <si>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</si>
  <si>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</si>
  <si>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</si>
  <si>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</si>
  <si>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</si>
  <si>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</si>
  <si>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</si>
  <si>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</si>
  <si>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</si>
  <si>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</si>
  <si>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</si>
  <si>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</si>
  <si>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</si>
  <si>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</si>
  <si>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</si>
  <si>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</si>
  <si>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</si>
  <si>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</si>
  <si>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</si>
  <si>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</si>
  <si>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</si>
  <si>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</si>
  <si>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Weatther Normal</t>
  </si>
  <si>
    <t>Total to 2008</t>
  </si>
  <si>
    <t>Check totals above sould be zero</t>
  </si>
  <si>
    <t>Statistical Result</t>
  </si>
  <si>
    <t>F- Test</t>
  </si>
  <si>
    <t>T- Stat by Coefficient</t>
  </si>
  <si>
    <t>Values</t>
  </si>
  <si>
    <t>Coefficients by Variable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</si>
</sst>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%;\(0.0%\)"/>
    <numFmt numFmtId="167" formatCode="#,##0;\(#,##0\)"/>
    <numFmt numFmtId="168" formatCode="#,##0.0000;\(#,##0.0000\)"/>
    <numFmt numFmtId="169" formatCode="0.0000"/>
    <numFmt numFmtId="170" formatCode="#,##0.0000"/>
    <numFmt numFmtId="171" formatCode="0.0000%"/>
    <numFmt numFmtId="172" formatCode="#,##0.0000_);\(#,##0.0000\)"/>
    <numFmt numFmtId="173" formatCode="_(* #,##0_);_(* \(#,##0\);_(* &quot;-&quot;??_);_(@_)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8.5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7" fontId="0" fillId="0" borderId="0" xfId="0" applyNumberFormat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Alignment="1">
      <alignment horizontal="center"/>
    </xf>
    <xf numFmtId="165" fontId="4" fillId="0" borderId="0" xfId="0" applyNumberFormat="1" applyFont="1" applyAlignment="1">
      <alignment horizontal="center"/>
    </xf>
    <xf numFmtId="3" fontId="0" fillId="2" borderId="0" xfId="0" applyNumberFormat="1" applyFill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2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73" fontId="0" fillId="0" borderId="0" xfId="15" applyNumberFormat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0" fillId="2" borderId="0" xfId="15" applyNumberForma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37" fontId="0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3" xfId="0" applyBorder="1" applyAlignment="1">
      <alignment/>
    </xf>
    <xf numFmtId="10" fontId="0" fillId="0" borderId="3" xfId="21" applyNumberFormat="1" applyFill="1" applyBorder="1" applyAlignment="1">
      <alignment/>
    </xf>
    <xf numFmtId="43" fontId="0" fillId="0" borderId="3" xfId="15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0" borderId="5" xfId="21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10" fontId="0" fillId="0" borderId="6" xfId="21" applyNumberFormat="1" applyFill="1" applyBorder="1" applyAlignment="1">
      <alignment/>
    </xf>
    <xf numFmtId="0" fontId="4" fillId="4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Fill="1" applyBorder="1" applyAlignment="1">
      <alignment/>
    </xf>
    <xf numFmtId="43" fontId="0" fillId="0" borderId="6" xfId="15" applyNumberFormat="1" applyFill="1" applyBorder="1" applyAlignment="1">
      <alignment/>
    </xf>
    <xf numFmtId="0" fontId="0" fillId="0" borderId="6" xfId="0" applyBorder="1" applyAlignment="1">
      <alignment/>
    </xf>
    <xf numFmtId="43" fontId="0" fillId="0" borderId="6" xfId="15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 quotePrefix="1">
      <alignment horizontal="left"/>
    </xf>
    <xf numFmtId="43" fontId="0" fillId="0" borderId="3" xfId="15" applyFill="1" applyBorder="1" applyAlignment="1">
      <alignment/>
    </xf>
    <xf numFmtId="43" fontId="0" fillId="0" borderId="6" xfId="15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164" fontId="0" fillId="0" borderId="6" xfId="21" applyNumberFormat="1" applyFill="1" applyBorder="1" applyAlignment="1">
      <alignment/>
    </xf>
    <xf numFmtId="43" fontId="0" fillId="0" borderId="5" xfId="15" applyFill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ferraro\Local%20Settings\Temporary%20Internet%20Files\OLKB\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65"/>
  <sheetViews>
    <sheetView tabSelected="1" workbookViewId="0" topLeftCell="A1">
      <pane xSplit="1" ySplit="2" topLeftCell="M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61" sqref="Q161"/>
    </sheetView>
  </sheetViews>
  <sheetFormatPr defaultColWidth="9.140625" defaultRowHeight="12.75"/>
  <cols>
    <col min="1" max="1" width="11.8515625" style="1" customWidth="1"/>
    <col min="2" max="2" width="18.00390625" style="12" customWidth="1"/>
    <col min="3" max="3" width="11.7109375" style="8" customWidth="1"/>
    <col min="4" max="4" width="13.421875" style="8" customWidth="1"/>
    <col min="5" max="5" width="12.140625" style="33" bestFit="1" customWidth="1"/>
    <col min="6" max="6" width="10.140625" style="8" customWidth="1"/>
    <col min="7" max="8" width="12.421875" style="8" customWidth="1"/>
    <col min="9" max="9" width="13.00390625" style="8" customWidth="1"/>
    <col min="10" max="10" width="10.57421875" style="8" customWidth="1"/>
    <col min="11" max="11" width="15.421875" style="8" bestFit="1" customWidth="1"/>
    <col min="12" max="12" width="17.00390625" style="8" customWidth="1"/>
    <col min="13" max="13" width="12.421875" style="8" customWidth="1"/>
    <col min="14" max="14" width="25.8515625" style="0" bestFit="1" customWidth="1"/>
    <col min="15" max="15" width="18.00390625" style="0" customWidth="1"/>
    <col min="16" max="16" width="19.7109375" style="0" customWidth="1"/>
    <col min="17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12" customWidth="1"/>
    <col min="27" max="27" width="11.28125" style="12" customWidth="1"/>
    <col min="28" max="28" width="11.57421875" style="12" customWidth="1"/>
    <col min="29" max="29" width="9.28125" style="12" customWidth="1"/>
    <col min="30" max="30" width="9.140625" style="12" customWidth="1"/>
    <col min="31" max="31" width="11.7109375" style="12" bestFit="1" customWidth="1"/>
    <col min="32" max="32" width="10.7109375" style="12" bestFit="1" customWidth="1"/>
    <col min="33" max="34" width="9.140625" style="12" customWidth="1"/>
  </cols>
  <sheetData>
    <row r="2" spans="2:28" ht="42" customHeight="1" thickBot="1">
      <c r="B2" s="2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Z2" s="5"/>
      <c r="AA2" s="5"/>
      <c r="AB2" s="5"/>
    </row>
    <row r="3" spans="1:10" ht="12.75" hidden="1">
      <c r="A3" s="6">
        <v>33239</v>
      </c>
      <c r="B3" s="7"/>
      <c r="C3" s="8">
        <v>750.4</v>
      </c>
      <c r="D3" s="8">
        <v>0</v>
      </c>
      <c r="E3" s="9">
        <v>87.8872194398071</v>
      </c>
      <c r="F3" s="10"/>
      <c r="G3" s="10"/>
      <c r="H3" s="10"/>
      <c r="I3" s="11"/>
      <c r="J3" s="10"/>
    </row>
    <row r="4" spans="1:10" ht="12.75" hidden="1">
      <c r="A4" s="6">
        <v>33270</v>
      </c>
      <c r="B4" s="7"/>
      <c r="C4" s="8">
        <v>589.1</v>
      </c>
      <c r="D4" s="8">
        <v>0</v>
      </c>
      <c r="E4" s="9">
        <v>87.59970320905214</v>
      </c>
      <c r="F4" s="10"/>
      <c r="G4" s="10"/>
      <c r="H4" s="10"/>
      <c r="I4" s="11"/>
      <c r="J4" s="10"/>
    </row>
    <row r="5" spans="1:10" ht="12.75" hidden="1">
      <c r="A5" s="6">
        <v>33298</v>
      </c>
      <c r="B5" s="7"/>
      <c r="C5" s="8">
        <v>532.2</v>
      </c>
      <c r="D5" s="8">
        <v>0</v>
      </c>
      <c r="E5" s="9">
        <v>87.31218697829718</v>
      </c>
      <c r="F5" s="10"/>
      <c r="G5" s="10"/>
      <c r="H5" s="10"/>
      <c r="I5" s="11"/>
      <c r="J5" s="10"/>
    </row>
    <row r="6" spans="1:10" ht="12.75" hidden="1">
      <c r="A6" s="6">
        <v>33329</v>
      </c>
      <c r="B6" s="7"/>
      <c r="C6" s="8">
        <v>297.6</v>
      </c>
      <c r="D6" s="8">
        <v>0.5</v>
      </c>
      <c r="E6" s="9">
        <v>87.02467074754222</v>
      </c>
      <c r="F6" s="10"/>
      <c r="G6" s="10"/>
      <c r="H6" s="10"/>
      <c r="I6" s="11"/>
      <c r="J6" s="10"/>
    </row>
    <row r="7" spans="1:10" ht="12.75" hidden="1">
      <c r="A7" s="6">
        <v>33359</v>
      </c>
      <c r="B7" s="7"/>
      <c r="C7" s="8">
        <v>0</v>
      </c>
      <c r="D7" s="8">
        <v>0</v>
      </c>
      <c r="E7" s="9">
        <v>86.73715451678726</v>
      </c>
      <c r="F7" s="10"/>
      <c r="G7" s="10"/>
      <c r="H7" s="10"/>
      <c r="I7" s="11"/>
      <c r="J7" s="10"/>
    </row>
    <row r="8" spans="1:10" ht="12.75" hidden="1">
      <c r="A8" s="6">
        <v>33390</v>
      </c>
      <c r="B8" s="7"/>
      <c r="C8" s="8">
        <v>21.4</v>
      </c>
      <c r="D8" s="8">
        <v>61.8</v>
      </c>
      <c r="E8" s="9">
        <v>86.4496382860323</v>
      </c>
      <c r="F8" s="10"/>
      <c r="G8" s="10"/>
      <c r="H8" s="13"/>
      <c r="I8" s="11"/>
      <c r="J8" s="10"/>
    </row>
    <row r="9" spans="1:12" ht="12.75" hidden="1">
      <c r="A9" s="6">
        <v>33420</v>
      </c>
      <c r="B9" s="7"/>
      <c r="C9" s="8">
        <v>5.4</v>
      </c>
      <c r="D9" s="8">
        <v>95.7</v>
      </c>
      <c r="E9" s="9">
        <v>86.16212205527734</v>
      </c>
      <c r="F9" s="10"/>
      <c r="G9" s="10"/>
      <c r="H9" s="10"/>
      <c r="I9" s="11"/>
      <c r="J9" s="10"/>
      <c r="L9" s="11"/>
    </row>
    <row r="10" spans="1:10" ht="12.75" hidden="1">
      <c r="A10" s="6">
        <v>33451</v>
      </c>
      <c r="B10" s="7"/>
      <c r="C10" s="8">
        <v>2.7</v>
      </c>
      <c r="D10" s="8">
        <v>85.5</v>
      </c>
      <c r="E10" s="9">
        <v>85.87460582452238</v>
      </c>
      <c r="F10" s="10"/>
      <c r="G10" s="10"/>
      <c r="H10" s="10"/>
      <c r="I10" s="11"/>
      <c r="J10" s="10"/>
    </row>
    <row r="11" spans="1:10" ht="12.75" hidden="1">
      <c r="A11" s="6">
        <v>33482</v>
      </c>
      <c r="B11" s="7"/>
      <c r="C11" s="8">
        <v>130.3</v>
      </c>
      <c r="D11" s="8">
        <v>21.3</v>
      </c>
      <c r="E11" s="9">
        <v>85.58708959376742</v>
      </c>
      <c r="F11" s="10"/>
      <c r="G11" s="10"/>
      <c r="H11" s="10"/>
      <c r="I11" s="11"/>
      <c r="J11" s="10"/>
    </row>
    <row r="12" spans="1:10" ht="12.75" hidden="1">
      <c r="A12" s="6">
        <v>33512</v>
      </c>
      <c r="B12" s="7"/>
      <c r="C12" s="8">
        <v>241.8</v>
      </c>
      <c r="D12" s="8">
        <v>0</v>
      </c>
      <c r="E12" s="9">
        <v>85.29957336301246</v>
      </c>
      <c r="F12" s="10"/>
      <c r="G12" s="10"/>
      <c r="H12" s="10"/>
      <c r="I12" s="11"/>
      <c r="J12" s="10"/>
    </row>
    <row r="13" spans="1:10" ht="12.75" hidden="1">
      <c r="A13" s="6">
        <v>33543</v>
      </c>
      <c r="B13" s="7"/>
      <c r="C13" s="8">
        <v>467.6</v>
      </c>
      <c r="D13" s="8">
        <v>0</v>
      </c>
      <c r="E13" s="9">
        <v>85.0120571322575</v>
      </c>
      <c r="F13" s="10"/>
      <c r="G13" s="10"/>
      <c r="H13" s="10"/>
      <c r="I13" s="11"/>
      <c r="J13" s="10"/>
    </row>
    <row r="14" spans="1:10" ht="12.75" hidden="1">
      <c r="A14" s="6">
        <v>33573</v>
      </c>
      <c r="B14" s="7"/>
      <c r="C14" s="8">
        <v>600.1</v>
      </c>
      <c r="D14" s="8">
        <v>0</v>
      </c>
      <c r="E14" s="14">
        <v>84.72454090150252</v>
      </c>
      <c r="F14" s="10"/>
      <c r="G14" s="10"/>
      <c r="H14" s="10"/>
      <c r="I14" s="11"/>
      <c r="J14" s="10"/>
    </row>
    <row r="15" spans="1:10" ht="12.75" hidden="1">
      <c r="A15" s="6">
        <v>33604</v>
      </c>
      <c r="B15" s="7"/>
      <c r="C15" s="8">
        <v>688.8</v>
      </c>
      <c r="D15" s="8">
        <v>0</v>
      </c>
      <c r="E15" s="9">
        <v>84.78714524207014</v>
      </c>
      <c r="F15" s="10"/>
      <c r="G15" s="10"/>
      <c r="H15" s="10"/>
      <c r="I15" s="11"/>
      <c r="J15" s="10"/>
    </row>
    <row r="16" spans="1:10" ht="12.75" hidden="1">
      <c r="A16" s="6">
        <v>33635</v>
      </c>
      <c r="B16" s="7"/>
      <c r="C16" s="8">
        <v>625.4</v>
      </c>
      <c r="D16" s="8">
        <v>0</v>
      </c>
      <c r="E16" s="9">
        <v>84.84974958263776</v>
      </c>
      <c r="F16" s="10"/>
      <c r="G16" s="10"/>
      <c r="H16" s="10"/>
      <c r="I16" s="11"/>
      <c r="J16" s="10"/>
    </row>
    <row r="17" spans="1:10" ht="12.75" hidden="1">
      <c r="A17" s="6">
        <v>33664</v>
      </c>
      <c r="B17" s="7"/>
      <c r="C17" s="8">
        <v>578.7</v>
      </c>
      <c r="D17" s="8">
        <v>0</v>
      </c>
      <c r="E17" s="9">
        <v>84.91235392320537</v>
      </c>
      <c r="F17" s="10"/>
      <c r="G17" s="10"/>
      <c r="H17" s="10"/>
      <c r="I17" s="11"/>
      <c r="J17" s="10"/>
    </row>
    <row r="18" spans="1:10" ht="12.75" hidden="1">
      <c r="A18" s="6">
        <v>33695</v>
      </c>
      <c r="B18" s="7"/>
      <c r="C18" s="8">
        <v>379.4</v>
      </c>
      <c r="D18" s="8">
        <v>0</v>
      </c>
      <c r="E18" s="9">
        <v>84.97495826377299</v>
      </c>
      <c r="F18" s="10"/>
      <c r="G18" s="10"/>
      <c r="H18" s="10"/>
      <c r="I18" s="11"/>
      <c r="J18" s="10"/>
    </row>
    <row r="19" spans="1:10" ht="12.75" hidden="1">
      <c r="A19" s="6">
        <v>33725</v>
      </c>
      <c r="B19" s="7"/>
      <c r="C19" s="8">
        <v>160.9</v>
      </c>
      <c r="D19" s="8">
        <v>4</v>
      </c>
      <c r="E19" s="9">
        <v>85.03756260434061</v>
      </c>
      <c r="F19" s="10"/>
      <c r="G19" s="10"/>
      <c r="H19" s="10"/>
      <c r="I19" s="11"/>
      <c r="J19" s="10"/>
    </row>
    <row r="20" spans="1:10" ht="12.75" hidden="1">
      <c r="A20" s="6">
        <v>33756</v>
      </c>
      <c r="B20" s="7"/>
      <c r="C20" s="8">
        <v>69.1</v>
      </c>
      <c r="D20" s="8">
        <v>15.8</v>
      </c>
      <c r="E20" s="9">
        <v>85.10016694490822</v>
      </c>
      <c r="F20" s="10"/>
      <c r="G20" s="10"/>
      <c r="H20" s="10"/>
      <c r="I20" s="11"/>
      <c r="J20" s="10"/>
    </row>
    <row r="21" spans="1:10" ht="12.75" hidden="1">
      <c r="A21" s="6">
        <v>33786</v>
      </c>
      <c r="B21" s="7"/>
      <c r="C21" s="8">
        <v>25.9</v>
      </c>
      <c r="D21" s="8">
        <v>23.4</v>
      </c>
      <c r="E21" s="9">
        <v>85.16277128547584</v>
      </c>
      <c r="F21" s="10"/>
      <c r="G21" s="10"/>
      <c r="H21" s="10"/>
      <c r="I21" s="11"/>
      <c r="J21" s="10"/>
    </row>
    <row r="22" spans="1:10" ht="12.75" hidden="1">
      <c r="A22" s="6">
        <v>33817</v>
      </c>
      <c r="B22" s="7"/>
      <c r="C22" s="8">
        <v>40.1</v>
      </c>
      <c r="D22" s="8">
        <v>20.5</v>
      </c>
      <c r="E22" s="9">
        <v>85.22537562604346</v>
      </c>
      <c r="F22" s="10"/>
      <c r="G22" s="10"/>
      <c r="H22" s="10"/>
      <c r="I22" s="11"/>
      <c r="J22" s="10"/>
    </row>
    <row r="23" spans="1:10" ht="12.75" hidden="1">
      <c r="A23" s="6">
        <v>33848</v>
      </c>
      <c r="B23" s="7"/>
      <c r="C23" s="8">
        <v>113.3</v>
      </c>
      <c r="D23" s="8">
        <v>13</v>
      </c>
      <c r="E23" s="9">
        <v>85.28797996661108</v>
      </c>
      <c r="F23" s="10"/>
      <c r="G23" s="10"/>
      <c r="H23" s="10"/>
      <c r="I23" s="11"/>
      <c r="J23" s="10"/>
    </row>
    <row r="24" spans="1:10" ht="12.75" hidden="1">
      <c r="A24" s="6">
        <v>33878</v>
      </c>
      <c r="B24" s="7"/>
      <c r="C24" s="8">
        <v>339.1</v>
      </c>
      <c r="D24" s="8">
        <v>0</v>
      </c>
      <c r="E24" s="9">
        <v>85.35058430717869</v>
      </c>
      <c r="F24" s="10"/>
      <c r="G24" s="10"/>
      <c r="H24" s="10"/>
      <c r="I24" s="11"/>
      <c r="J24" s="10"/>
    </row>
    <row r="25" spans="1:10" ht="12.75" hidden="1">
      <c r="A25" s="6">
        <v>33909</v>
      </c>
      <c r="B25" s="7"/>
      <c r="C25" s="8">
        <v>455.2</v>
      </c>
      <c r="D25" s="8">
        <v>0</v>
      </c>
      <c r="E25" s="9">
        <v>85.41318864774631</v>
      </c>
      <c r="F25" s="10"/>
      <c r="G25" s="10"/>
      <c r="H25" s="10"/>
      <c r="I25" s="11"/>
      <c r="J25" s="10"/>
    </row>
    <row r="26" spans="1:10" ht="12.75" hidden="1">
      <c r="A26" s="6">
        <v>33939</v>
      </c>
      <c r="B26" s="7"/>
      <c r="C26" s="8">
        <v>627.7</v>
      </c>
      <c r="D26" s="8">
        <v>0</v>
      </c>
      <c r="E26" s="14">
        <v>85.47579298831387</v>
      </c>
      <c r="F26" s="10"/>
      <c r="G26" s="10"/>
      <c r="H26" s="10"/>
      <c r="I26" s="11"/>
      <c r="J26" s="10"/>
    </row>
    <row r="27" spans="1:10" ht="12.75" hidden="1">
      <c r="A27" s="6">
        <v>33970</v>
      </c>
      <c r="B27" s="7"/>
      <c r="C27" s="8">
        <v>687.2</v>
      </c>
      <c r="D27" s="8">
        <v>0</v>
      </c>
      <c r="E27" s="9">
        <v>85.54535336672232</v>
      </c>
      <c r="F27" s="10"/>
      <c r="G27" s="10"/>
      <c r="H27" s="10"/>
      <c r="I27" s="11"/>
      <c r="J27" s="10"/>
    </row>
    <row r="28" spans="1:10" ht="12.75" hidden="1">
      <c r="A28" s="6">
        <v>34001</v>
      </c>
      <c r="B28" s="7"/>
      <c r="C28" s="8">
        <v>738.1</v>
      </c>
      <c r="D28" s="8">
        <v>0</v>
      </c>
      <c r="E28" s="9">
        <v>85.61491374513078</v>
      </c>
      <c r="F28" s="10"/>
      <c r="G28" s="10"/>
      <c r="H28" s="10"/>
      <c r="I28" s="11"/>
      <c r="J28" s="10"/>
    </row>
    <row r="29" spans="1:10" ht="12.75" hidden="1">
      <c r="A29" s="6">
        <v>34029</v>
      </c>
      <c r="B29" s="7"/>
      <c r="C29" s="8">
        <v>632</v>
      </c>
      <c r="D29" s="8">
        <v>0</v>
      </c>
      <c r="E29" s="9">
        <v>85.68447412353923</v>
      </c>
      <c r="F29" s="10"/>
      <c r="G29" s="10"/>
      <c r="H29" s="10"/>
      <c r="I29" s="11"/>
      <c r="J29" s="10"/>
    </row>
    <row r="30" spans="1:10" ht="12.75" hidden="1">
      <c r="A30" s="6">
        <v>34060</v>
      </c>
      <c r="B30" s="7"/>
      <c r="C30" s="8">
        <v>343.4</v>
      </c>
      <c r="D30" s="8">
        <v>0</v>
      </c>
      <c r="E30" s="9">
        <v>85.75403450194769</v>
      </c>
      <c r="F30" s="10"/>
      <c r="G30" s="10"/>
      <c r="H30" s="10"/>
      <c r="I30" s="11"/>
      <c r="J30" s="10"/>
    </row>
    <row r="31" spans="1:10" ht="12.75" hidden="1">
      <c r="A31" s="6">
        <v>34090</v>
      </c>
      <c r="B31" s="7"/>
      <c r="C31" s="8">
        <v>176.6</v>
      </c>
      <c r="D31" s="8">
        <v>1.5</v>
      </c>
      <c r="E31" s="9">
        <v>85.82359488035614</v>
      </c>
      <c r="F31" s="10"/>
      <c r="G31" s="10"/>
      <c r="H31" s="10"/>
      <c r="I31" s="11"/>
      <c r="J31" s="10"/>
    </row>
    <row r="32" spans="1:10" ht="12.75" hidden="1">
      <c r="A32" s="6">
        <v>34121</v>
      </c>
      <c r="B32" s="7"/>
      <c r="C32" s="8">
        <v>47.3</v>
      </c>
      <c r="D32" s="8">
        <v>26.2</v>
      </c>
      <c r="E32" s="9">
        <v>85.8931552587646</v>
      </c>
      <c r="F32" s="10"/>
      <c r="G32" s="10"/>
      <c r="H32" s="10"/>
      <c r="I32" s="11"/>
      <c r="J32" s="10"/>
    </row>
    <row r="33" spans="1:10" ht="12.75" hidden="1">
      <c r="A33" s="6">
        <v>34151</v>
      </c>
      <c r="B33" s="7"/>
      <c r="C33" s="8">
        <v>2.9</v>
      </c>
      <c r="D33" s="8">
        <v>97.1</v>
      </c>
      <c r="E33" s="9">
        <v>85.96271563717305</v>
      </c>
      <c r="F33" s="10"/>
      <c r="G33" s="10"/>
      <c r="H33" s="10"/>
      <c r="I33" s="11"/>
      <c r="J33" s="10"/>
    </row>
    <row r="34" spans="1:10" ht="12.75" hidden="1">
      <c r="A34" s="6">
        <v>34182</v>
      </c>
      <c r="B34" s="7"/>
      <c r="C34" s="8">
        <v>7.5</v>
      </c>
      <c r="D34" s="8">
        <v>93.8</v>
      </c>
      <c r="E34" s="9">
        <v>86.0322760155815</v>
      </c>
      <c r="F34" s="10"/>
      <c r="G34" s="10"/>
      <c r="H34" s="10"/>
      <c r="I34" s="11"/>
      <c r="J34" s="10"/>
    </row>
    <row r="35" spans="1:10" ht="12.75" hidden="1">
      <c r="A35" s="6">
        <v>34213</v>
      </c>
      <c r="B35" s="7"/>
      <c r="C35" s="8">
        <v>156.4</v>
      </c>
      <c r="D35" s="8">
        <v>4</v>
      </c>
      <c r="E35" s="9">
        <v>86.10183639398996</v>
      </c>
      <c r="F35" s="10"/>
      <c r="G35" s="10"/>
      <c r="H35" s="10"/>
      <c r="I35" s="11"/>
      <c r="J35" s="10"/>
    </row>
    <row r="36" spans="1:10" ht="12.75" hidden="1">
      <c r="A36" s="6">
        <v>34243</v>
      </c>
      <c r="B36" s="7"/>
      <c r="C36" s="8">
        <v>335.9</v>
      </c>
      <c r="D36" s="8">
        <v>1</v>
      </c>
      <c r="E36" s="9">
        <v>86.17139677239841</v>
      </c>
      <c r="F36" s="10"/>
      <c r="G36" s="10"/>
      <c r="H36" s="10"/>
      <c r="I36" s="11"/>
      <c r="J36" s="10"/>
    </row>
    <row r="37" spans="1:10" ht="12.75" hidden="1">
      <c r="A37" s="6">
        <v>34274</v>
      </c>
      <c r="B37" s="7"/>
      <c r="C37" s="8">
        <v>463.5</v>
      </c>
      <c r="D37" s="8">
        <v>0</v>
      </c>
      <c r="E37" s="9">
        <v>86.24095715080686</v>
      </c>
      <c r="F37" s="10"/>
      <c r="G37" s="10"/>
      <c r="H37" s="10"/>
      <c r="I37" s="11"/>
      <c r="J37" s="10"/>
    </row>
    <row r="38" spans="1:10" ht="12.75" hidden="1">
      <c r="A38" s="6">
        <v>34304</v>
      </c>
      <c r="B38" s="7"/>
      <c r="C38" s="8">
        <v>649.6</v>
      </c>
      <c r="D38" s="8">
        <v>0</v>
      </c>
      <c r="E38" s="14">
        <v>86.31051752921536</v>
      </c>
      <c r="F38" s="10"/>
      <c r="G38" s="10"/>
      <c r="H38" s="10"/>
      <c r="I38" s="11"/>
      <c r="J38" s="10"/>
    </row>
    <row r="39" spans="1:10" ht="12.75" hidden="1">
      <c r="A39" s="6">
        <v>34335</v>
      </c>
      <c r="B39" s="7"/>
      <c r="C39" s="8">
        <v>0</v>
      </c>
      <c r="D39" s="8">
        <v>0</v>
      </c>
      <c r="E39" s="9">
        <v>86.73483583750696</v>
      </c>
      <c r="F39" s="10"/>
      <c r="G39" s="10"/>
      <c r="H39" s="10"/>
      <c r="I39" s="11"/>
      <c r="J39" s="10"/>
    </row>
    <row r="40" spans="1:10" ht="12.75" hidden="1">
      <c r="A40" s="6">
        <v>34366</v>
      </c>
      <c r="B40" s="7"/>
      <c r="C40" s="8">
        <v>619.1</v>
      </c>
      <c r="D40" s="8">
        <v>0</v>
      </c>
      <c r="E40" s="9">
        <v>87.15915414579857</v>
      </c>
      <c r="F40" s="10"/>
      <c r="G40" s="10"/>
      <c r="H40" s="10"/>
      <c r="I40" s="11"/>
      <c r="J40" s="10"/>
    </row>
    <row r="41" spans="1:10" ht="12.75" hidden="1">
      <c r="A41" s="6">
        <v>34394</v>
      </c>
      <c r="B41" s="7"/>
      <c r="C41" s="8">
        <v>0</v>
      </c>
      <c r="D41" s="8">
        <v>0</v>
      </c>
      <c r="E41" s="9">
        <v>87.58347245409017</v>
      </c>
      <c r="F41" s="10"/>
      <c r="G41" s="10"/>
      <c r="H41" s="10"/>
      <c r="I41" s="11"/>
      <c r="J41" s="10"/>
    </row>
    <row r="42" spans="1:10" ht="12.75" hidden="1">
      <c r="A42" s="6">
        <v>34425</v>
      </c>
      <c r="B42" s="7"/>
      <c r="C42" s="8">
        <v>0</v>
      </c>
      <c r="D42" s="8">
        <v>0</v>
      </c>
      <c r="E42" s="9">
        <v>88.00779076238177</v>
      </c>
      <c r="F42" s="10"/>
      <c r="G42" s="10"/>
      <c r="H42" s="10"/>
      <c r="I42" s="11"/>
      <c r="J42" s="10"/>
    </row>
    <row r="43" spans="1:10" ht="12.75" hidden="1">
      <c r="A43" s="6">
        <v>34455</v>
      </c>
      <c r="B43" s="7"/>
      <c r="C43" s="8">
        <v>0</v>
      </c>
      <c r="D43" s="8">
        <v>0</v>
      </c>
      <c r="E43" s="9">
        <v>88.43210907067338</v>
      </c>
      <c r="F43" s="10"/>
      <c r="G43" s="10"/>
      <c r="H43" s="10"/>
      <c r="I43" s="11"/>
      <c r="J43" s="10"/>
    </row>
    <row r="44" spans="1:10" ht="12.75" hidden="1">
      <c r="A44" s="6">
        <v>34486</v>
      </c>
      <c r="B44" s="7"/>
      <c r="C44" s="8">
        <v>0</v>
      </c>
      <c r="D44" s="8">
        <v>0</v>
      </c>
      <c r="E44" s="9">
        <v>88.85642737896498</v>
      </c>
      <c r="F44" s="10"/>
      <c r="G44" s="10"/>
      <c r="H44" s="10"/>
      <c r="I44" s="11"/>
      <c r="J44" s="10"/>
    </row>
    <row r="45" spans="1:10" ht="12.75" hidden="1">
      <c r="A45" s="6">
        <v>34516</v>
      </c>
      <c r="B45" s="7"/>
      <c r="C45" s="8">
        <v>0</v>
      </c>
      <c r="D45" s="8">
        <v>0</v>
      </c>
      <c r="E45" s="9">
        <v>89.28074568725658</v>
      </c>
      <c r="F45" s="10"/>
      <c r="G45" s="10"/>
      <c r="H45" s="10"/>
      <c r="I45" s="11"/>
      <c r="J45" s="10"/>
    </row>
    <row r="46" spans="1:10" ht="12.75" hidden="1">
      <c r="A46" s="6">
        <v>34547</v>
      </c>
      <c r="B46" s="7"/>
      <c r="C46" s="8">
        <v>0</v>
      </c>
      <c r="D46" s="8">
        <v>0</v>
      </c>
      <c r="E46" s="9">
        <v>89.70506399554819</v>
      </c>
      <c r="F46" s="10"/>
      <c r="G46" s="10"/>
      <c r="H46" s="10"/>
      <c r="I46" s="11"/>
      <c r="J46" s="10"/>
    </row>
    <row r="47" spans="1:10" ht="12.75" hidden="1">
      <c r="A47" s="6">
        <v>34578</v>
      </c>
      <c r="B47" s="7"/>
      <c r="C47" s="8">
        <v>0</v>
      </c>
      <c r="D47" s="8">
        <v>0</v>
      </c>
      <c r="E47" s="9">
        <v>90.12938230383979</v>
      </c>
      <c r="F47" s="10"/>
      <c r="G47" s="10"/>
      <c r="H47" s="10"/>
      <c r="I47" s="11"/>
      <c r="J47" s="10"/>
    </row>
    <row r="48" spans="1:10" ht="12.75" hidden="1">
      <c r="A48" s="6">
        <v>34608</v>
      </c>
      <c r="B48" s="7"/>
      <c r="C48" s="8">
        <v>0</v>
      </c>
      <c r="D48" s="8">
        <v>0</v>
      </c>
      <c r="E48" s="9">
        <v>90.5537006121314</v>
      </c>
      <c r="F48" s="10"/>
      <c r="G48" s="10"/>
      <c r="H48" s="10"/>
      <c r="I48" s="11"/>
      <c r="J48" s="10"/>
    </row>
    <row r="49" spans="1:10" ht="12.75" hidden="1">
      <c r="A49" s="6">
        <v>34639</v>
      </c>
      <c r="B49" s="7"/>
      <c r="C49" s="8">
        <v>0</v>
      </c>
      <c r="D49" s="8">
        <v>0</v>
      </c>
      <c r="E49" s="9">
        <v>90.978018920423</v>
      </c>
      <c r="F49" s="10"/>
      <c r="G49" s="10"/>
      <c r="H49" s="10"/>
      <c r="I49" s="11"/>
      <c r="J49" s="10"/>
    </row>
    <row r="50" spans="1:10" ht="12.75" hidden="1">
      <c r="A50" s="6">
        <v>34669</v>
      </c>
      <c r="B50" s="7"/>
      <c r="C50" s="8">
        <v>0</v>
      </c>
      <c r="D50" s="8">
        <v>0</v>
      </c>
      <c r="E50" s="14">
        <v>91.40233722871453</v>
      </c>
      <c r="F50" s="10"/>
      <c r="G50" s="10"/>
      <c r="H50" s="10"/>
      <c r="I50" s="11"/>
      <c r="J50" s="10"/>
    </row>
    <row r="51" spans="1:10" ht="12.75" hidden="1">
      <c r="A51" s="6">
        <v>34700</v>
      </c>
      <c r="B51" s="7"/>
      <c r="C51" s="8">
        <v>667.5</v>
      </c>
      <c r="D51" s="8">
        <v>0</v>
      </c>
      <c r="E51" s="9">
        <v>91.67130402522724</v>
      </c>
      <c r="F51" s="10"/>
      <c r="G51" s="10"/>
      <c r="H51" s="10"/>
      <c r="I51" s="11"/>
      <c r="J51" s="10"/>
    </row>
    <row r="52" spans="1:10" ht="12.75" hidden="1">
      <c r="A52" s="6">
        <v>34731</v>
      </c>
      <c r="B52" s="7"/>
      <c r="C52" s="8">
        <v>735.3</v>
      </c>
      <c r="D52" s="8">
        <v>0</v>
      </c>
      <c r="E52" s="9">
        <v>91.94027082173994</v>
      </c>
      <c r="F52" s="10"/>
      <c r="G52" s="10"/>
      <c r="H52" s="10"/>
      <c r="I52" s="11"/>
      <c r="J52" s="10"/>
    </row>
    <row r="53" spans="1:10" ht="12.75" hidden="1">
      <c r="A53" s="6">
        <v>34759</v>
      </c>
      <c r="B53" s="7"/>
      <c r="C53" s="8">
        <v>523.7</v>
      </c>
      <c r="D53" s="8">
        <v>0</v>
      </c>
      <c r="E53" s="9">
        <v>92.20923761825264</v>
      </c>
      <c r="F53" s="10"/>
      <c r="G53" s="10"/>
      <c r="H53" s="10"/>
      <c r="I53" s="11"/>
      <c r="J53" s="10"/>
    </row>
    <row r="54" spans="1:10" ht="12.75" hidden="1">
      <c r="A54" s="6">
        <v>34790</v>
      </c>
      <c r="B54" s="7"/>
      <c r="C54" s="8">
        <v>434.4</v>
      </c>
      <c r="D54" s="8">
        <v>0</v>
      </c>
      <c r="E54" s="9">
        <v>92.47820441476534</v>
      </c>
      <c r="F54" s="10"/>
      <c r="G54" s="10"/>
      <c r="H54" s="10"/>
      <c r="I54" s="11"/>
      <c r="J54" s="10"/>
    </row>
    <row r="55" spans="1:10" ht="12.75" hidden="1">
      <c r="A55" s="6">
        <v>34820</v>
      </c>
      <c r="B55" s="7"/>
      <c r="C55" s="8">
        <v>171.9</v>
      </c>
      <c r="D55" s="8">
        <v>1.7</v>
      </c>
      <c r="E55" s="9">
        <v>92.74717121127804</v>
      </c>
      <c r="F55" s="10"/>
      <c r="G55" s="10"/>
      <c r="H55" s="10"/>
      <c r="I55" s="11"/>
      <c r="J55" s="10"/>
    </row>
    <row r="56" spans="1:10" ht="12.75" hidden="1">
      <c r="A56" s="6">
        <v>34851</v>
      </c>
      <c r="B56" s="7"/>
      <c r="C56" s="8">
        <v>25.9</v>
      </c>
      <c r="D56" s="8">
        <v>70.8</v>
      </c>
      <c r="E56" s="9">
        <v>93.01613800779074</v>
      </c>
      <c r="F56" s="10"/>
      <c r="G56" s="10"/>
      <c r="H56" s="10"/>
      <c r="I56" s="11"/>
      <c r="J56" s="10"/>
    </row>
    <row r="57" spans="1:10" ht="12.75" hidden="1">
      <c r="A57" s="6">
        <v>34881</v>
      </c>
      <c r="B57" s="7"/>
      <c r="C57" s="8">
        <v>17.3</v>
      </c>
      <c r="D57" s="8">
        <v>105.9</v>
      </c>
      <c r="E57" s="9">
        <v>93.28510480430344</v>
      </c>
      <c r="F57" s="10"/>
      <c r="G57" s="10"/>
      <c r="H57" s="10"/>
      <c r="I57" s="11"/>
      <c r="J57" s="10"/>
    </row>
    <row r="58" spans="1:10" ht="12.75" hidden="1">
      <c r="A58" s="6">
        <v>34912</v>
      </c>
      <c r="B58" s="7"/>
      <c r="C58" s="8">
        <v>4.3</v>
      </c>
      <c r="D58" s="8">
        <v>101.9</v>
      </c>
      <c r="E58" s="9">
        <v>93.55407160081614</v>
      </c>
      <c r="F58" s="10"/>
      <c r="G58" s="10"/>
      <c r="H58" s="10"/>
      <c r="I58" s="11"/>
      <c r="J58" s="10"/>
    </row>
    <row r="59" spans="1:10" ht="12.75" hidden="1">
      <c r="A59" s="6">
        <v>34943</v>
      </c>
      <c r="B59" s="7"/>
      <c r="C59" s="8">
        <v>143.6</v>
      </c>
      <c r="D59" s="8">
        <v>10.8</v>
      </c>
      <c r="E59" s="9">
        <v>93.82303839732884</v>
      </c>
      <c r="F59" s="10"/>
      <c r="G59" s="10"/>
      <c r="H59" s="10"/>
      <c r="I59" s="11"/>
      <c r="J59" s="10"/>
    </row>
    <row r="60" spans="1:10" ht="12.75" hidden="1">
      <c r="A60" s="6">
        <v>34973</v>
      </c>
      <c r="B60" s="7"/>
      <c r="C60" s="8">
        <v>245.5</v>
      </c>
      <c r="D60" s="8">
        <v>0</v>
      </c>
      <c r="E60" s="9">
        <v>94.09200519384154</v>
      </c>
      <c r="F60" s="10"/>
      <c r="G60" s="10"/>
      <c r="H60" s="10"/>
      <c r="I60" s="11"/>
      <c r="J60" s="10"/>
    </row>
    <row r="61" spans="1:10" ht="12.75" hidden="1">
      <c r="A61" s="6">
        <v>35004</v>
      </c>
      <c r="B61" s="7"/>
      <c r="C61" s="8">
        <v>539.2</v>
      </c>
      <c r="D61" s="8">
        <v>0</v>
      </c>
      <c r="E61" s="9">
        <v>94.36097199035424</v>
      </c>
      <c r="F61" s="10"/>
      <c r="G61" s="10"/>
      <c r="H61" s="10"/>
      <c r="I61" s="11"/>
      <c r="J61" s="10"/>
    </row>
    <row r="62" spans="1:10" ht="12.75" hidden="1">
      <c r="A62" s="6">
        <v>35034</v>
      </c>
      <c r="B62" s="7"/>
      <c r="C62" s="8">
        <v>741.3</v>
      </c>
      <c r="D62" s="8">
        <v>0</v>
      </c>
      <c r="E62" s="14">
        <v>94.62993878686702</v>
      </c>
      <c r="F62" s="10"/>
      <c r="G62" s="10"/>
      <c r="H62" s="10"/>
      <c r="I62" s="11"/>
      <c r="J62" s="10"/>
    </row>
    <row r="63" spans="1:13" ht="12.75" hidden="1">
      <c r="A63" s="6">
        <v>35065</v>
      </c>
      <c r="B63" s="15"/>
      <c r="C63" s="8">
        <v>789.4</v>
      </c>
      <c r="D63" s="8">
        <v>0</v>
      </c>
      <c r="E63" s="9">
        <v>94.71572992023745</v>
      </c>
      <c r="F63" s="16"/>
      <c r="G63" s="16"/>
      <c r="H63" s="17"/>
      <c r="I63" s="10"/>
      <c r="J63" s="16"/>
      <c r="K63" s="16"/>
      <c r="L63" s="16"/>
      <c r="M63" s="18"/>
    </row>
    <row r="64" spans="1:13" ht="12.75" hidden="1">
      <c r="A64" s="6">
        <v>35096</v>
      </c>
      <c r="B64" s="15"/>
      <c r="C64" s="8">
        <v>712.6</v>
      </c>
      <c r="D64" s="8">
        <v>0</v>
      </c>
      <c r="E64" s="9">
        <v>94.80152105360789</v>
      </c>
      <c r="F64" s="16"/>
      <c r="G64" s="16"/>
      <c r="H64" s="17"/>
      <c r="I64" s="10"/>
      <c r="J64" s="16"/>
      <c r="K64" s="16"/>
      <c r="L64" s="16"/>
      <c r="M64" s="18"/>
    </row>
    <row r="65" spans="1:13" ht="12.75" hidden="1">
      <c r="A65" s="6">
        <v>35125</v>
      </c>
      <c r="B65" s="15"/>
      <c r="C65" s="8">
        <v>670.4</v>
      </c>
      <c r="D65" s="8">
        <v>0</v>
      </c>
      <c r="E65" s="9">
        <v>94.88731218697832</v>
      </c>
      <c r="F65" s="16"/>
      <c r="G65" s="16"/>
      <c r="H65" s="17"/>
      <c r="I65" s="10"/>
      <c r="J65" s="16"/>
      <c r="K65" s="16"/>
      <c r="L65" s="16"/>
      <c r="M65" s="18"/>
    </row>
    <row r="66" spans="1:13" ht="12.75" hidden="1">
      <c r="A66" s="6">
        <v>35156</v>
      </c>
      <c r="B66" s="15"/>
      <c r="C66" s="8">
        <v>421.9</v>
      </c>
      <c r="D66" s="8">
        <v>0</v>
      </c>
      <c r="E66" s="9">
        <v>94.97310332034876</v>
      </c>
      <c r="F66" s="16"/>
      <c r="G66" s="16"/>
      <c r="H66" s="17"/>
      <c r="I66" s="10"/>
      <c r="J66" s="16"/>
      <c r="K66" s="16"/>
      <c r="L66" s="16"/>
      <c r="M66" s="18"/>
    </row>
    <row r="67" spans="1:13" ht="12.75" hidden="1">
      <c r="A67" s="6">
        <v>35186</v>
      </c>
      <c r="B67" s="15"/>
      <c r="C67" s="8">
        <v>216.1</v>
      </c>
      <c r="D67" s="8">
        <v>10</v>
      </c>
      <c r="E67" s="9">
        <v>95.05889445371919</v>
      </c>
      <c r="F67" s="16"/>
      <c r="G67" s="16"/>
      <c r="H67" s="17"/>
      <c r="I67" s="10"/>
      <c r="J67" s="16"/>
      <c r="K67" s="16"/>
      <c r="L67" s="16"/>
      <c r="M67" s="18"/>
    </row>
    <row r="68" spans="1:13" ht="12.75" hidden="1">
      <c r="A68" s="6">
        <v>35217</v>
      </c>
      <c r="B68" s="15"/>
      <c r="C68" s="8">
        <v>29.4</v>
      </c>
      <c r="D68" s="8">
        <v>38.6</v>
      </c>
      <c r="E68" s="9">
        <v>95.14468558708963</v>
      </c>
      <c r="F68" s="16"/>
      <c r="G68" s="16"/>
      <c r="H68" s="17"/>
      <c r="I68" s="10"/>
      <c r="J68" s="16"/>
      <c r="K68" s="16"/>
      <c r="L68" s="16"/>
      <c r="M68" s="18"/>
    </row>
    <row r="69" spans="1:13" ht="12.75" hidden="1">
      <c r="A69" s="6">
        <v>35247</v>
      </c>
      <c r="B69" s="15"/>
      <c r="C69" s="8">
        <v>18.9</v>
      </c>
      <c r="D69" s="8">
        <v>41.9</v>
      </c>
      <c r="E69" s="9">
        <v>95.23047672046006</v>
      </c>
      <c r="F69" s="16"/>
      <c r="G69" s="16"/>
      <c r="H69" s="17"/>
      <c r="I69" s="10"/>
      <c r="J69" s="16"/>
      <c r="K69" s="16"/>
      <c r="L69" s="16"/>
      <c r="M69" s="18"/>
    </row>
    <row r="70" spans="1:13" ht="12.75" hidden="1">
      <c r="A70" s="6">
        <v>35278</v>
      </c>
      <c r="B70" s="15"/>
      <c r="C70" s="8">
        <v>6.2</v>
      </c>
      <c r="D70" s="8">
        <v>55.2</v>
      </c>
      <c r="E70" s="9">
        <v>95.3162678538305</v>
      </c>
      <c r="F70" s="16"/>
      <c r="G70" s="16"/>
      <c r="H70" s="17"/>
      <c r="I70" s="10"/>
      <c r="J70" s="16"/>
      <c r="K70" s="16"/>
      <c r="L70" s="16"/>
      <c r="M70" s="18"/>
    </row>
    <row r="71" spans="1:13" ht="12.75" hidden="1">
      <c r="A71" s="6">
        <v>35309</v>
      </c>
      <c r="B71" s="15"/>
      <c r="C71" s="8">
        <v>102.2</v>
      </c>
      <c r="D71" s="8">
        <v>12.6</v>
      </c>
      <c r="E71" s="9">
        <v>95.40205898720093</v>
      </c>
      <c r="F71" s="16"/>
      <c r="G71" s="16"/>
      <c r="H71" s="17"/>
      <c r="I71" s="10"/>
      <c r="J71" s="16"/>
      <c r="K71" s="16"/>
      <c r="L71" s="16"/>
      <c r="M71" s="18"/>
    </row>
    <row r="72" spans="1:13" ht="12.75" hidden="1">
      <c r="A72" s="6">
        <v>35339</v>
      </c>
      <c r="B72" s="15"/>
      <c r="C72" s="8">
        <v>301.4</v>
      </c>
      <c r="D72" s="8">
        <v>0</v>
      </c>
      <c r="E72" s="9">
        <v>95.48785012057137</v>
      </c>
      <c r="F72" s="16"/>
      <c r="G72" s="16"/>
      <c r="H72" s="17"/>
      <c r="I72" s="10"/>
      <c r="J72" s="16"/>
      <c r="K72" s="16"/>
      <c r="L72" s="16"/>
      <c r="M72" s="18"/>
    </row>
    <row r="73" spans="1:13" ht="12.75" hidden="1">
      <c r="A73" s="6">
        <v>35370</v>
      </c>
      <c r="B73" s="15"/>
      <c r="C73" s="8">
        <v>548.1</v>
      </c>
      <c r="D73" s="8">
        <v>0</v>
      </c>
      <c r="E73" s="9">
        <v>95.5736412539418</v>
      </c>
      <c r="F73" s="16"/>
      <c r="G73" s="16"/>
      <c r="H73" s="17"/>
      <c r="I73" s="10"/>
      <c r="J73" s="16"/>
      <c r="K73" s="16"/>
      <c r="L73" s="16"/>
      <c r="M73" s="18"/>
    </row>
    <row r="74" spans="1:13" ht="12.75" hidden="1">
      <c r="A74" s="6">
        <v>35400</v>
      </c>
      <c r="B74" s="15"/>
      <c r="C74" s="8">
        <v>596.5</v>
      </c>
      <c r="D74" s="8">
        <v>0</v>
      </c>
      <c r="E74" s="14">
        <v>95.65943238731221</v>
      </c>
      <c r="F74" s="16"/>
      <c r="G74" s="16"/>
      <c r="H74" s="17"/>
      <c r="I74" s="10"/>
      <c r="J74" s="16"/>
      <c r="K74" s="16"/>
      <c r="L74" s="16"/>
      <c r="M74" s="18"/>
    </row>
    <row r="75" spans="1:13" ht="12.75" hidden="1">
      <c r="A75" s="6">
        <v>35431</v>
      </c>
      <c r="B75" s="15"/>
      <c r="C75" s="8">
        <v>777.9</v>
      </c>
      <c r="D75" s="8">
        <v>0</v>
      </c>
      <c r="E75" s="9">
        <v>96.0211463550362</v>
      </c>
      <c r="F75" s="16">
        <v>31</v>
      </c>
      <c r="G75" s="16">
        <v>0</v>
      </c>
      <c r="H75" s="17"/>
      <c r="I75" s="19">
        <v>197.5</v>
      </c>
      <c r="J75" s="16">
        <v>0</v>
      </c>
      <c r="K75" s="16">
        <f aca="true" t="shared" si="0" ref="K75:K108">$O$125+C75*$O$126+D75*$O$127+E75*$O$128+F75*$O$129+G75*$O$130+H75*$O$131+I75*$O$132+J75*$O$133</f>
        <v>-26402467.09824812</v>
      </c>
      <c r="L75" s="16"/>
      <c r="M75" s="18"/>
    </row>
    <row r="76" spans="1:13" ht="12.75" hidden="1">
      <c r="A76" s="6">
        <v>35462</v>
      </c>
      <c r="B76" s="15"/>
      <c r="C76" s="8">
        <v>615</v>
      </c>
      <c r="D76" s="8">
        <v>0</v>
      </c>
      <c r="E76" s="9">
        <v>96.38286032276018</v>
      </c>
      <c r="F76" s="16">
        <v>29</v>
      </c>
      <c r="G76" s="16">
        <v>0</v>
      </c>
      <c r="H76" s="17"/>
      <c r="I76" s="19">
        <v>193.4</v>
      </c>
      <c r="J76" s="16">
        <v>0</v>
      </c>
      <c r="K76" s="16">
        <f t="shared" si="0"/>
        <v>-29003063.427472632</v>
      </c>
      <c r="L76" s="16"/>
      <c r="M76" s="18"/>
    </row>
    <row r="77" spans="1:13" ht="12.75" hidden="1">
      <c r="A77" s="6">
        <v>35490</v>
      </c>
      <c r="B77" s="15"/>
      <c r="C77" s="8">
        <v>619.1</v>
      </c>
      <c r="D77" s="8">
        <v>0</v>
      </c>
      <c r="E77" s="9">
        <v>96.74457429048417</v>
      </c>
      <c r="F77" s="16">
        <v>31</v>
      </c>
      <c r="G77" s="16">
        <v>1</v>
      </c>
      <c r="H77" s="17"/>
      <c r="I77" s="19">
        <v>186.7</v>
      </c>
      <c r="J77" s="16">
        <v>0</v>
      </c>
      <c r="K77" s="16">
        <f t="shared" si="0"/>
        <v>-29622548.50552623</v>
      </c>
      <c r="L77" s="16"/>
      <c r="M77" s="18"/>
    </row>
    <row r="78" spans="1:13" ht="12.75" hidden="1">
      <c r="A78" s="6">
        <v>35521</v>
      </c>
      <c r="B78" s="15"/>
      <c r="C78" s="8">
        <v>391.9</v>
      </c>
      <c r="D78" s="8">
        <v>0</v>
      </c>
      <c r="E78" s="9">
        <v>97.10628825820815</v>
      </c>
      <c r="F78" s="16">
        <v>30</v>
      </c>
      <c r="G78" s="16">
        <v>1</v>
      </c>
      <c r="H78" s="17"/>
      <c r="I78" s="19">
        <v>184.3</v>
      </c>
      <c r="J78" s="16">
        <v>0</v>
      </c>
      <c r="K78" s="16">
        <f t="shared" si="0"/>
        <v>-31945675.670975752</v>
      </c>
      <c r="L78" s="16"/>
      <c r="M78" s="18"/>
    </row>
    <row r="79" spans="1:13" ht="12.75" hidden="1">
      <c r="A79" s="6">
        <v>35551</v>
      </c>
      <c r="B79" s="15"/>
      <c r="C79" s="8">
        <v>289</v>
      </c>
      <c r="D79" s="8">
        <v>0</v>
      </c>
      <c r="E79" s="9">
        <v>97.46800222593214</v>
      </c>
      <c r="F79" s="16">
        <v>31</v>
      </c>
      <c r="G79" s="16">
        <v>1</v>
      </c>
      <c r="H79" s="17"/>
      <c r="I79" s="19">
        <v>175.5</v>
      </c>
      <c r="J79" s="16">
        <v>0</v>
      </c>
      <c r="K79" s="16">
        <f t="shared" si="0"/>
        <v>-32535440.74686598</v>
      </c>
      <c r="L79" s="16"/>
      <c r="M79" s="18"/>
    </row>
    <row r="80" spans="1:13" ht="12.75" hidden="1">
      <c r="A80" s="6">
        <v>35582</v>
      </c>
      <c r="B80" s="15"/>
      <c r="C80" s="8">
        <v>30.4</v>
      </c>
      <c r="D80" s="8">
        <v>50.4</v>
      </c>
      <c r="E80" s="9">
        <v>97.82971619365613</v>
      </c>
      <c r="F80" s="16">
        <v>30</v>
      </c>
      <c r="G80" s="16">
        <v>0</v>
      </c>
      <c r="H80" s="17"/>
      <c r="I80" s="19">
        <v>229.5</v>
      </c>
      <c r="J80" s="16">
        <v>0</v>
      </c>
      <c r="K80" s="16">
        <f t="shared" si="0"/>
        <v>-30764203.641052388</v>
      </c>
      <c r="L80" s="16"/>
      <c r="M80" s="18"/>
    </row>
    <row r="81" spans="1:13" ht="12.75" hidden="1">
      <c r="A81" s="6">
        <v>35612</v>
      </c>
      <c r="B81" s="15"/>
      <c r="C81" s="8">
        <v>22.1</v>
      </c>
      <c r="D81" s="8">
        <v>59.8</v>
      </c>
      <c r="E81" s="9">
        <v>98.19143016138011</v>
      </c>
      <c r="F81" s="16">
        <v>31</v>
      </c>
      <c r="G81" s="16">
        <v>0</v>
      </c>
      <c r="H81" s="17"/>
      <c r="I81" s="19">
        <v>230.3</v>
      </c>
      <c r="J81" s="16">
        <v>0</v>
      </c>
      <c r="K81" s="16">
        <f t="shared" si="0"/>
        <v>-30250474.44439169</v>
      </c>
      <c r="L81" s="16"/>
      <c r="M81" s="18"/>
    </row>
    <row r="82" spans="1:13" ht="12.75" hidden="1">
      <c r="A82" s="6">
        <v>35643</v>
      </c>
      <c r="B82" s="15"/>
      <c r="C82" s="8">
        <v>49.4</v>
      </c>
      <c r="D82" s="8">
        <v>21.9</v>
      </c>
      <c r="E82" s="9">
        <v>98.5531441291041</v>
      </c>
      <c r="F82" s="16">
        <v>31</v>
      </c>
      <c r="G82" s="16">
        <v>0</v>
      </c>
      <c r="H82" s="17"/>
      <c r="I82" s="19">
        <v>192.4</v>
      </c>
      <c r="J82" s="16">
        <v>0</v>
      </c>
      <c r="K82" s="16">
        <f t="shared" si="0"/>
        <v>-32138775.997503072</v>
      </c>
      <c r="L82" s="16"/>
      <c r="M82" s="18"/>
    </row>
    <row r="83" spans="1:13" ht="12.75" hidden="1">
      <c r="A83" s="6">
        <v>35674</v>
      </c>
      <c r="B83" s="15"/>
      <c r="C83" s="8">
        <v>115.2</v>
      </c>
      <c r="D83" s="8">
        <v>5.4</v>
      </c>
      <c r="E83" s="9">
        <v>98.91485809682808</v>
      </c>
      <c r="F83" s="16">
        <v>30</v>
      </c>
      <c r="G83" s="16">
        <v>1</v>
      </c>
      <c r="H83" s="17"/>
      <c r="I83" s="19">
        <v>189.4</v>
      </c>
      <c r="J83" s="16">
        <v>0</v>
      </c>
      <c r="K83" s="16">
        <f t="shared" si="0"/>
        <v>-34098350.730290875</v>
      </c>
      <c r="L83" s="16"/>
      <c r="M83" s="18"/>
    </row>
    <row r="84" spans="1:13" ht="12.75" hidden="1">
      <c r="A84" s="6">
        <v>35704</v>
      </c>
      <c r="B84" s="15"/>
      <c r="C84" s="8">
        <v>288.9</v>
      </c>
      <c r="D84" s="8">
        <v>1.6</v>
      </c>
      <c r="E84" s="9">
        <v>99.27657206455207</v>
      </c>
      <c r="F84" s="16">
        <v>31</v>
      </c>
      <c r="G84" s="16">
        <v>1</v>
      </c>
      <c r="H84" s="17"/>
      <c r="I84" s="19">
        <v>189</v>
      </c>
      <c r="J84" s="16">
        <v>0</v>
      </c>
      <c r="K84" s="16">
        <f t="shared" si="0"/>
        <v>-32518515.799021028</v>
      </c>
      <c r="L84" s="16"/>
      <c r="M84" s="18"/>
    </row>
    <row r="85" spans="1:13" ht="12.75" hidden="1">
      <c r="A85" s="6">
        <v>35735</v>
      </c>
      <c r="B85" s="15"/>
      <c r="C85" s="8">
        <v>471.4</v>
      </c>
      <c r="D85" s="8">
        <v>0</v>
      </c>
      <c r="E85" s="9">
        <v>99.63828603227606</v>
      </c>
      <c r="F85" s="16">
        <v>30</v>
      </c>
      <c r="G85" s="16">
        <v>1</v>
      </c>
      <c r="H85" s="17"/>
      <c r="I85" s="19">
        <v>203.4</v>
      </c>
      <c r="J85" s="16">
        <v>0</v>
      </c>
      <c r="K85" s="16">
        <f t="shared" si="0"/>
        <v>-31406301.824968837</v>
      </c>
      <c r="L85" s="16"/>
      <c r="M85" s="18"/>
    </row>
    <row r="86" spans="1:13" ht="12.75" hidden="1">
      <c r="A86" s="6">
        <v>35765</v>
      </c>
      <c r="B86" s="15"/>
      <c r="C86" s="8">
        <v>630.7</v>
      </c>
      <c r="D86" s="8">
        <v>0</v>
      </c>
      <c r="E86" s="14">
        <v>100</v>
      </c>
      <c r="F86" s="16">
        <v>31</v>
      </c>
      <c r="G86" s="16">
        <v>0</v>
      </c>
      <c r="H86" s="17"/>
      <c r="I86" s="19">
        <v>203.5</v>
      </c>
      <c r="J86" s="16">
        <v>0</v>
      </c>
      <c r="K86" s="16">
        <f t="shared" si="0"/>
        <v>-28444405.757623147</v>
      </c>
      <c r="L86" s="16"/>
      <c r="M86" s="18"/>
    </row>
    <row r="87" spans="1:13" ht="12.75" hidden="1">
      <c r="A87" s="6">
        <v>35796</v>
      </c>
      <c r="B87" s="15"/>
      <c r="C87" s="8">
        <v>652.8</v>
      </c>
      <c r="D87" s="8">
        <v>0</v>
      </c>
      <c r="E87" s="9">
        <v>100.40113151548877</v>
      </c>
      <c r="F87" s="16">
        <v>31</v>
      </c>
      <c r="G87" s="16">
        <v>0</v>
      </c>
      <c r="H87" s="17"/>
      <c r="I87" s="19">
        <v>207.8</v>
      </c>
      <c r="J87" s="16">
        <v>0</v>
      </c>
      <c r="K87" s="16">
        <f t="shared" si="0"/>
        <v>-28237603.5005617</v>
      </c>
      <c r="L87" s="16"/>
      <c r="M87" s="18"/>
    </row>
    <row r="88" spans="1:13" ht="12.75" hidden="1">
      <c r="A88" s="6">
        <v>35827</v>
      </c>
      <c r="B88" s="15"/>
      <c r="C88" s="8">
        <v>547.1</v>
      </c>
      <c r="D88" s="8">
        <v>0</v>
      </c>
      <c r="E88" s="9">
        <v>100.80226303097754</v>
      </c>
      <c r="F88" s="16">
        <v>28</v>
      </c>
      <c r="G88" s="16">
        <v>0</v>
      </c>
      <c r="H88" s="17"/>
      <c r="I88" s="19">
        <v>204</v>
      </c>
      <c r="J88" s="16">
        <v>0</v>
      </c>
      <c r="K88" s="16">
        <f t="shared" si="0"/>
        <v>-31081394.148404136</v>
      </c>
      <c r="L88" s="16"/>
      <c r="M88" s="18"/>
    </row>
    <row r="89" spans="1:13" ht="12.75" hidden="1">
      <c r="A89" s="6">
        <v>35855</v>
      </c>
      <c r="B89" s="15"/>
      <c r="C89" s="8">
        <v>505.1</v>
      </c>
      <c r="D89" s="8">
        <v>0</v>
      </c>
      <c r="E89" s="9">
        <v>101.20339454646631</v>
      </c>
      <c r="F89" s="16">
        <v>31</v>
      </c>
      <c r="G89" s="16">
        <v>1</v>
      </c>
      <c r="H89" s="17"/>
      <c r="I89" s="19">
        <v>200.3</v>
      </c>
      <c r="J89" s="16">
        <v>0</v>
      </c>
      <c r="K89" s="16">
        <f t="shared" si="0"/>
        <v>-31258090.650340512</v>
      </c>
      <c r="L89" s="16"/>
      <c r="M89" s="18"/>
    </row>
    <row r="90" spans="1:13" ht="12.75" hidden="1">
      <c r="A90" s="6">
        <v>35886</v>
      </c>
      <c r="B90" s="15"/>
      <c r="C90" s="8">
        <v>312</v>
      </c>
      <c r="D90" s="8">
        <v>0</v>
      </c>
      <c r="E90" s="9">
        <v>101.60452606195508</v>
      </c>
      <c r="F90" s="16">
        <v>30</v>
      </c>
      <c r="G90" s="16">
        <v>1</v>
      </c>
      <c r="H90" s="17"/>
      <c r="I90" s="19">
        <v>186.5</v>
      </c>
      <c r="J90" s="16">
        <v>0</v>
      </c>
      <c r="K90" s="16">
        <f t="shared" si="0"/>
        <v>-33908777.05615425</v>
      </c>
      <c r="L90" s="16"/>
      <c r="M90" s="18"/>
    </row>
    <row r="91" spans="1:13" ht="12.75" hidden="1">
      <c r="A91" s="6">
        <v>35916</v>
      </c>
      <c r="B91" s="15"/>
      <c r="C91" s="8">
        <v>77.1</v>
      </c>
      <c r="D91" s="8">
        <v>16.8</v>
      </c>
      <c r="E91" s="9">
        <v>102.00565757744386</v>
      </c>
      <c r="F91" s="16">
        <v>31</v>
      </c>
      <c r="G91" s="16">
        <v>1</v>
      </c>
      <c r="H91" s="17"/>
      <c r="I91" s="19">
        <v>205.1</v>
      </c>
      <c r="J91" s="16">
        <v>0</v>
      </c>
      <c r="K91" s="16">
        <f t="shared" si="0"/>
        <v>-34009620.900774054</v>
      </c>
      <c r="L91" s="16"/>
      <c r="M91" s="18"/>
    </row>
    <row r="92" spans="1:13" ht="12.75" hidden="1">
      <c r="A92" s="6">
        <v>35947</v>
      </c>
      <c r="B92" s="15"/>
      <c r="C92" s="8">
        <v>66.7</v>
      </c>
      <c r="D92" s="8">
        <v>63.7</v>
      </c>
      <c r="E92" s="9">
        <v>102.40678909293263</v>
      </c>
      <c r="F92" s="16">
        <v>30</v>
      </c>
      <c r="G92" s="16">
        <v>0</v>
      </c>
      <c r="H92" s="17"/>
      <c r="I92" s="19">
        <v>232.5</v>
      </c>
      <c r="J92" s="16">
        <v>0</v>
      </c>
      <c r="K92" s="16">
        <f t="shared" si="0"/>
        <v>-31907215.977067314</v>
      </c>
      <c r="L92" s="16"/>
      <c r="M92" s="18"/>
    </row>
    <row r="93" spans="1:13" ht="12.75" hidden="1">
      <c r="A93" s="6">
        <v>35977</v>
      </c>
      <c r="B93" s="15"/>
      <c r="C93" s="8">
        <v>6.9</v>
      </c>
      <c r="D93" s="8">
        <v>64.8</v>
      </c>
      <c r="E93" s="9">
        <v>102.8079206084214</v>
      </c>
      <c r="F93" s="16">
        <v>31</v>
      </c>
      <c r="G93" s="16">
        <v>0</v>
      </c>
      <c r="H93" s="17"/>
      <c r="I93" s="19">
        <v>231.7</v>
      </c>
      <c r="J93" s="16">
        <v>0</v>
      </c>
      <c r="K93" s="16">
        <f t="shared" si="0"/>
        <v>-31851292.71808944</v>
      </c>
      <c r="L93" s="16"/>
      <c r="M93" s="18"/>
    </row>
    <row r="94" spans="1:13" ht="12.75" hidden="1">
      <c r="A94" s="6">
        <v>36008</v>
      </c>
      <c r="B94" s="15"/>
      <c r="C94" s="8">
        <v>12.1</v>
      </c>
      <c r="D94" s="8">
        <v>83.1</v>
      </c>
      <c r="E94" s="9">
        <v>103.20905212391017</v>
      </c>
      <c r="F94" s="16">
        <v>31</v>
      </c>
      <c r="G94" s="16">
        <v>0</v>
      </c>
      <c r="H94" s="17"/>
      <c r="I94" s="19">
        <v>234.8</v>
      </c>
      <c r="J94" s="16">
        <v>0</v>
      </c>
      <c r="K94" s="16">
        <f t="shared" si="0"/>
        <v>-31731870.926623292</v>
      </c>
      <c r="L94" s="16"/>
      <c r="M94" s="18"/>
    </row>
    <row r="95" spans="1:13" ht="12.75" hidden="1">
      <c r="A95" s="6">
        <v>36039</v>
      </c>
      <c r="B95" s="15"/>
      <c r="C95" s="8">
        <v>63</v>
      </c>
      <c r="D95" s="8">
        <v>26</v>
      </c>
      <c r="E95" s="9">
        <v>103.61018363939894</v>
      </c>
      <c r="F95" s="16">
        <v>30</v>
      </c>
      <c r="G95" s="16">
        <v>1</v>
      </c>
      <c r="H95" s="17"/>
      <c r="I95" s="19">
        <v>213.8</v>
      </c>
      <c r="J95" s="16">
        <v>0</v>
      </c>
      <c r="K95" s="16">
        <f t="shared" si="0"/>
        <v>-34820015.05674432</v>
      </c>
      <c r="L95" s="16"/>
      <c r="M95" s="18"/>
    </row>
    <row r="96" spans="1:13" ht="12.75" hidden="1">
      <c r="A96" s="6">
        <v>36069</v>
      </c>
      <c r="B96" s="15"/>
      <c r="C96" s="8">
        <v>257.6</v>
      </c>
      <c r="D96" s="8">
        <v>0</v>
      </c>
      <c r="E96" s="9">
        <v>104.01131515488771</v>
      </c>
      <c r="F96" s="16">
        <v>31</v>
      </c>
      <c r="G96" s="16">
        <v>1</v>
      </c>
      <c r="H96" s="17"/>
      <c r="I96" s="19">
        <v>190</v>
      </c>
      <c r="J96" s="16">
        <v>0</v>
      </c>
      <c r="K96" s="16">
        <f t="shared" si="0"/>
        <v>-34311383.223700345</v>
      </c>
      <c r="L96" s="16"/>
      <c r="M96" s="18"/>
    </row>
    <row r="97" spans="1:13" ht="12.75" hidden="1">
      <c r="A97" s="6">
        <v>36100</v>
      </c>
      <c r="B97" s="15"/>
      <c r="C97" s="8">
        <v>440.1</v>
      </c>
      <c r="D97" s="8">
        <v>0</v>
      </c>
      <c r="E97" s="9">
        <v>104.41244667037648</v>
      </c>
      <c r="F97" s="16">
        <v>30</v>
      </c>
      <c r="G97" s="16">
        <v>1</v>
      </c>
      <c r="H97" s="17"/>
      <c r="I97" s="19">
        <v>201.7</v>
      </c>
      <c r="J97" s="16">
        <v>0</v>
      </c>
      <c r="K97" s="16">
        <f t="shared" si="0"/>
        <v>-33332568.5374078</v>
      </c>
      <c r="L97" s="16"/>
      <c r="M97" s="18"/>
    </row>
    <row r="98" spans="1:13" ht="12.75" hidden="1">
      <c r="A98" s="6">
        <v>36130</v>
      </c>
      <c r="B98" s="15"/>
      <c r="C98" s="8">
        <v>572.1</v>
      </c>
      <c r="D98" s="8">
        <v>0</v>
      </c>
      <c r="E98" s="14">
        <v>104.81357818586534</v>
      </c>
      <c r="F98" s="16">
        <v>31</v>
      </c>
      <c r="G98" s="16">
        <v>0</v>
      </c>
      <c r="H98" s="17"/>
      <c r="I98" s="19">
        <v>222.3</v>
      </c>
      <c r="J98" s="16">
        <v>0</v>
      </c>
      <c r="K98" s="16">
        <f t="shared" si="0"/>
        <v>-29599241.343320772</v>
      </c>
      <c r="L98" s="16"/>
      <c r="M98" s="18"/>
    </row>
    <row r="99" spans="1:13" ht="12.75" hidden="1">
      <c r="A99" s="6">
        <v>36161</v>
      </c>
      <c r="B99" s="15"/>
      <c r="C99" s="8">
        <v>789.6</v>
      </c>
      <c r="D99" s="8">
        <v>0</v>
      </c>
      <c r="E99" s="9">
        <v>105.46976442218514</v>
      </c>
      <c r="F99" s="16">
        <v>31</v>
      </c>
      <c r="G99" s="16">
        <v>0</v>
      </c>
      <c r="H99" s="17"/>
      <c r="I99" s="19">
        <v>226.6</v>
      </c>
      <c r="J99" s="16">
        <v>0</v>
      </c>
      <c r="K99" s="16">
        <f t="shared" si="0"/>
        <v>-28214494.454797003</v>
      </c>
      <c r="L99" s="16"/>
      <c r="M99" s="18"/>
    </row>
    <row r="100" spans="1:13" ht="12.75" hidden="1">
      <c r="A100" s="6">
        <v>36192</v>
      </c>
      <c r="B100" s="15"/>
      <c r="C100" s="8">
        <v>578.4</v>
      </c>
      <c r="D100" s="8">
        <v>0</v>
      </c>
      <c r="E100" s="9">
        <v>106.12595065850493</v>
      </c>
      <c r="F100" s="16">
        <v>28</v>
      </c>
      <c r="G100" s="16">
        <v>0</v>
      </c>
      <c r="H100" s="17"/>
      <c r="I100" s="19">
        <v>213.6</v>
      </c>
      <c r="J100" s="16">
        <v>0</v>
      </c>
      <c r="K100" s="16">
        <f t="shared" si="0"/>
        <v>-32261165.493711315</v>
      </c>
      <c r="L100" s="16"/>
      <c r="M100" s="18"/>
    </row>
    <row r="101" spans="1:13" ht="12.75" hidden="1">
      <c r="A101" s="6">
        <v>36220</v>
      </c>
      <c r="B101" s="15"/>
      <c r="C101" s="8">
        <v>592.5</v>
      </c>
      <c r="D101" s="8">
        <v>0</v>
      </c>
      <c r="E101" s="9">
        <v>106.78213689482473</v>
      </c>
      <c r="F101" s="16">
        <v>31</v>
      </c>
      <c r="G101" s="16">
        <v>1</v>
      </c>
      <c r="H101" s="17"/>
      <c r="I101" s="19">
        <v>212.1</v>
      </c>
      <c r="J101" s="16">
        <v>0</v>
      </c>
      <c r="K101" s="16">
        <f t="shared" si="0"/>
        <v>-32059051.050781958</v>
      </c>
      <c r="L101" s="16"/>
      <c r="M101" s="18"/>
    </row>
    <row r="102" spans="1:13" ht="12.75" hidden="1">
      <c r="A102" s="6">
        <v>36251</v>
      </c>
      <c r="B102" s="15"/>
      <c r="C102" s="8">
        <v>332.6</v>
      </c>
      <c r="D102" s="8">
        <v>0</v>
      </c>
      <c r="E102" s="9">
        <v>107.43832313114453</v>
      </c>
      <c r="F102" s="16">
        <v>30</v>
      </c>
      <c r="G102" s="16">
        <v>1</v>
      </c>
      <c r="H102" s="17"/>
      <c r="I102" s="19">
        <v>195.7</v>
      </c>
      <c r="J102" s="16">
        <v>0</v>
      </c>
      <c r="K102" s="16">
        <f t="shared" si="0"/>
        <v>-35352259.760953516</v>
      </c>
      <c r="L102" s="16"/>
      <c r="M102" s="18"/>
    </row>
    <row r="103" spans="1:13" ht="12.75" hidden="1">
      <c r="A103" s="6">
        <v>36281</v>
      </c>
      <c r="B103" s="15"/>
      <c r="C103" s="8">
        <v>126.7</v>
      </c>
      <c r="D103" s="8">
        <v>10.5</v>
      </c>
      <c r="E103" s="9">
        <v>108.09450936746433</v>
      </c>
      <c r="F103" s="16">
        <v>31</v>
      </c>
      <c r="G103" s="16">
        <v>1</v>
      </c>
      <c r="H103" s="17"/>
      <c r="I103" s="19">
        <v>210.4</v>
      </c>
      <c r="J103" s="16">
        <v>0</v>
      </c>
      <c r="K103" s="16">
        <f t="shared" si="0"/>
        <v>-35563037.9777175</v>
      </c>
      <c r="L103" s="16"/>
      <c r="M103" s="18"/>
    </row>
    <row r="104" spans="1:13" ht="12.75" hidden="1">
      <c r="A104" s="6">
        <v>36312</v>
      </c>
      <c r="B104" s="15"/>
      <c r="C104" s="8">
        <v>44.4</v>
      </c>
      <c r="D104" s="8">
        <v>76.5</v>
      </c>
      <c r="E104" s="9">
        <v>108.75069560378412</v>
      </c>
      <c r="F104" s="16">
        <v>30</v>
      </c>
      <c r="G104" s="16">
        <v>0</v>
      </c>
      <c r="H104" s="17"/>
      <c r="I104" s="19">
        <v>248.7</v>
      </c>
      <c r="J104" s="16">
        <v>0</v>
      </c>
      <c r="K104" s="16">
        <f t="shared" si="0"/>
        <v>-33420956.50086783</v>
      </c>
      <c r="L104" s="16"/>
      <c r="M104" s="18"/>
    </row>
    <row r="105" spans="1:13" ht="12.75" hidden="1">
      <c r="A105" s="6">
        <v>36342</v>
      </c>
      <c r="B105" s="15"/>
      <c r="C105" s="8">
        <v>3.2</v>
      </c>
      <c r="D105" s="8">
        <v>138.9</v>
      </c>
      <c r="E105" s="9">
        <v>109.40688184010392</v>
      </c>
      <c r="F105" s="16">
        <v>31</v>
      </c>
      <c r="G105" s="16">
        <v>0</v>
      </c>
      <c r="H105" s="17"/>
      <c r="I105" s="19">
        <v>255.9</v>
      </c>
      <c r="J105" s="16">
        <v>0</v>
      </c>
      <c r="K105" s="16">
        <f t="shared" si="0"/>
        <v>-32694397.46682006</v>
      </c>
      <c r="L105" s="16"/>
      <c r="M105" s="18"/>
    </row>
    <row r="106" spans="1:13" ht="12.75" hidden="1">
      <c r="A106" s="6">
        <v>36373</v>
      </c>
      <c r="B106" s="15"/>
      <c r="C106" s="8">
        <v>28.8</v>
      </c>
      <c r="D106" s="8">
        <v>30.9</v>
      </c>
      <c r="E106" s="9">
        <v>110.06306807642372</v>
      </c>
      <c r="F106" s="16">
        <v>31</v>
      </c>
      <c r="G106" s="16">
        <v>0</v>
      </c>
      <c r="H106" s="17"/>
      <c r="I106" s="19">
        <v>230.5</v>
      </c>
      <c r="J106" s="16">
        <v>0</v>
      </c>
      <c r="K106" s="16">
        <f t="shared" si="0"/>
        <v>-34408915.888597056</v>
      </c>
      <c r="L106" s="16"/>
      <c r="M106" s="18"/>
    </row>
    <row r="107" spans="1:13" ht="12.75" hidden="1">
      <c r="A107" s="6">
        <v>36404</v>
      </c>
      <c r="B107" s="15"/>
      <c r="C107" s="8">
        <v>88.9</v>
      </c>
      <c r="D107" s="8">
        <v>27.7</v>
      </c>
      <c r="E107" s="9">
        <v>110.71925431274352</v>
      </c>
      <c r="F107" s="16">
        <v>30</v>
      </c>
      <c r="G107" s="16">
        <v>1</v>
      </c>
      <c r="H107" s="17"/>
      <c r="I107" s="19">
        <v>228.6</v>
      </c>
      <c r="J107" s="16">
        <v>0</v>
      </c>
      <c r="K107" s="16">
        <f t="shared" si="0"/>
        <v>-36398212.56252426</v>
      </c>
      <c r="L107" s="16"/>
      <c r="M107" s="18"/>
    </row>
    <row r="108" spans="1:13" ht="12.75" hidden="1">
      <c r="A108" s="6">
        <v>36434</v>
      </c>
      <c r="B108" s="15"/>
      <c r="C108" s="8">
        <v>319</v>
      </c>
      <c r="D108" s="8">
        <v>0</v>
      </c>
      <c r="E108" s="9">
        <v>111.37544054906331</v>
      </c>
      <c r="F108" s="16">
        <v>31</v>
      </c>
      <c r="G108" s="16">
        <v>1</v>
      </c>
      <c r="H108" s="17"/>
      <c r="I108" s="19">
        <v>197.7</v>
      </c>
      <c r="J108" s="16">
        <v>0</v>
      </c>
      <c r="K108" s="16">
        <f t="shared" si="0"/>
        <v>-36087844.878582224</v>
      </c>
      <c r="L108" s="16"/>
      <c r="M108" s="18"/>
    </row>
    <row r="109" spans="1:14" ht="12.75" hidden="1">
      <c r="A109" s="6">
        <v>36465</v>
      </c>
      <c r="B109" s="15"/>
      <c r="C109" s="8">
        <v>405.1</v>
      </c>
      <c r="D109" s="8">
        <v>0</v>
      </c>
      <c r="E109" s="9">
        <v>112.03162678538311</v>
      </c>
      <c r="F109" s="16">
        <v>30</v>
      </c>
      <c r="G109" s="16">
        <v>1</v>
      </c>
      <c r="H109" s="17"/>
      <c r="I109" s="19">
        <v>218.7</v>
      </c>
      <c r="J109" s="16">
        <v>0</v>
      </c>
      <c r="K109" s="16">
        <f>$O$125+C109*$O$126+D109*$O$127+E109*$O$128+F109*$O$129+G109*$O$130+H109*$O$131+I109*$O$132+J109*$O$133</f>
        <v>-35384955.0398575</v>
      </c>
      <c r="L109" s="16"/>
      <c r="M109" s="18"/>
      <c r="N109" t="s">
        <v>12</v>
      </c>
    </row>
    <row r="110" spans="1:13" ht="13.5" hidden="1" thickBot="1">
      <c r="A110" s="6">
        <v>36495</v>
      </c>
      <c r="B110" s="15"/>
      <c r="C110" s="8">
        <v>623.7</v>
      </c>
      <c r="D110" s="8">
        <v>0</v>
      </c>
      <c r="E110" s="14">
        <v>112.68781302170287</v>
      </c>
      <c r="F110" s="16">
        <v>31</v>
      </c>
      <c r="G110" s="16">
        <v>0</v>
      </c>
      <c r="H110" s="17"/>
      <c r="I110" s="19">
        <v>230.4</v>
      </c>
      <c r="J110" s="16">
        <v>0</v>
      </c>
      <c r="K110" s="16">
        <f aca="true" t="shared" si="1" ref="K110:K140">$O$125+C110*$O$126+D110*$O$127+E110*$O$128+F110*$O$129+G110*$O$130+H110*$O$131+I110*$O$132+J110*$O$133</f>
        <v>-31596048.88029605</v>
      </c>
      <c r="L110" s="16"/>
      <c r="M110" s="18"/>
    </row>
    <row r="111" spans="1:15" ht="12.75">
      <c r="A111" s="6">
        <v>36526</v>
      </c>
      <c r="B111" s="15">
        <v>32726606.753321424</v>
      </c>
      <c r="C111" s="8">
        <v>773</v>
      </c>
      <c r="D111" s="8">
        <v>0</v>
      </c>
      <c r="E111" s="9">
        <v>113.21879057688743</v>
      </c>
      <c r="F111" s="16">
        <v>31</v>
      </c>
      <c r="G111" s="16">
        <v>0</v>
      </c>
      <c r="H111" s="17">
        <v>36647</v>
      </c>
      <c r="I111" s="19">
        <v>231.9</v>
      </c>
      <c r="J111" s="16">
        <v>0</v>
      </c>
      <c r="K111" s="16">
        <f t="shared" si="1"/>
        <v>31998127.322249807</v>
      </c>
      <c r="L111" s="16"/>
      <c r="M111" s="18"/>
      <c r="N111" s="20" t="s">
        <v>13</v>
      </c>
      <c r="O111" s="20"/>
    </row>
    <row r="112" spans="1:15" ht="12.75">
      <c r="A112" s="6">
        <v>36557</v>
      </c>
      <c r="B112" s="15">
        <v>28763176.601970494</v>
      </c>
      <c r="C112" s="8">
        <v>643.8</v>
      </c>
      <c r="D112" s="8">
        <v>0</v>
      </c>
      <c r="E112" s="9">
        <v>113.74976813207199</v>
      </c>
      <c r="F112" s="16">
        <v>28</v>
      </c>
      <c r="G112" s="16">
        <v>0</v>
      </c>
      <c r="H112" s="17">
        <v>36705</v>
      </c>
      <c r="I112" s="19">
        <v>222.2</v>
      </c>
      <c r="J112" s="16">
        <v>0</v>
      </c>
      <c r="K112" s="16">
        <f t="shared" si="1"/>
        <v>28779874.102792054</v>
      </c>
      <c r="L112" s="16"/>
      <c r="M112" s="18"/>
      <c r="N112" s="21" t="s">
        <v>14</v>
      </c>
      <c r="O112" s="21">
        <v>0.6106233322495553</v>
      </c>
    </row>
    <row r="113" spans="1:15" ht="12.75">
      <c r="A113" s="6">
        <v>36586</v>
      </c>
      <c r="B113" s="15">
        <v>27544281.513772447</v>
      </c>
      <c r="C113" s="8">
        <v>446.9</v>
      </c>
      <c r="D113" s="8">
        <v>0</v>
      </c>
      <c r="E113" s="9">
        <v>114.28074568725656</v>
      </c>
      <c r="F113" s="16">
        <v>31</v>
      </c>
      <c r="G113" s="16">
        <v>1</v>
      </c>
      <c r="H113" s="17">
        <v>36840</v>
      </c>
      <c r="I113" s="19">
        <v>211.1</v>
      </c>
      <c r="J113" s="16">
        <v>0</v>
      </c>
      <c r="K113" s="16">
        <f t="shared" si="1"/>
        <v>27438977.96953965</v>
      </c>
      <c r="L113" s="16"/>
      <c r="M113" s="18"/>
      <c r="N113" s="21" t="s">
        <v>15</v>
      </c>
      <c r="O113" s="21">
        <v>0.37286085388755086</v>
      </c>
    </row>
    <row r="114" spans="1:15" ht="12.75">
      <c r="A114" s="6">
        <v>36617</v>
      </c>
      <c r="B114" s="15">
        <v>24754534.79022012</v>
      </c>
      <c r="C114" s="8">
        <v>358.3</v>
      </c>
      <c r="D114" s="8">
        <v>0</v>
      </c>
      <c r="E114" s="9">
        <v>114.81172324244112</v>
      </c>
      <c r="F114" s="16">
        <v>30</v>
      </c>
      <c r="G114" s="16">
        <v>1</v>
      </c>
      <c r="H114" s="17">
        <v>36881</v>
      </c>
      <c r="I114" s="19">
        <v>212.1</v>
      </c>
      <c r="J114" s="16">
        <v>0</v>
      </c>
      <c r="K114" s="16">
        <f t="shared" si="1"/>
        <v>26185112.444191337</v>
      </c>
      <c r="L114" s="16"/>
      <c r="M114" s="18"/>
      <c r="N114" s="21" t="s">
        <v>16</v>
      </c>
      <c r="O114" s="21">
        <v>0.32218294309058526</v>
      </c>
    </row>
    <row r="115" spans="1:15" ht="12.75">
      <c r="A115" s="6">
        <v>36647</v>
      </c>
      <c r="B115" s="15">
        <v>25194440.938979488</v>
      </c>
      <c r="C115" s="8">
        <v>152.4</v>
      </c>
      <c r="D115" s="8">
        <v>18.7</v>
      </c>
      <c r="E115" s="9">
        <v>115.34270079762568</v>
      </c>
      <c r="F115" s="16">
        <v>31</v>
      </c>
      <c r="G115" s="16">
        <v>1</v>
      </c>
      <c r="H115" s="17">
        <v>36974</v>
      </c>
      <c r="I115" s="19">
        <v>222.8</v>
      </c>
      <c r="J115" s="16">
        <v>0</v>
      </c>
      <c r="K115" s="16">
        <f t="shared" si="1"/>
        <v>26024110.808435682</v>
      </c>
      <c r="L115" s="16"/>
      <c r="M115" s="18"/>
      <c r="N115" s="21" t="s">
        <v>17</v>
      </c>
      <c r="O115" s="21">
        <v>3467431.551450625</v>
      </c>
    </row>
    <row r="116" spans="1:15" ht="13.5" thickBot="1">
      <c r="A116" s="6">
        <v>36678</v>
      </c>
      <c r="B116" s="15">
        <v>25917605.569274064</v>
      </c>
      <c r="C116" s="8">
        <v>41.1</v>
      </c>
      <c r="D116" s="8">
        <v>35.4</v>
      </c>
      <c r="E116" s="9">
        <v>115.87367835281024</v>
      </c>
      <c r="F116" s="16">
        <v>30</v>
      </c>
      <c r="G116" s="16">
        <v>0</v>
      </c>
      <c r="H116" s="17">
        <v>37069</v>
      </c>
      <c r="I116" s="19">
        <v>246.9</v>
      </c>
      <c r="J116" s="16">
        <v>0</v>
      </c>
      <c r="K116" s="16">
        <f t="shared" si="1"/>
        <v>27306629.13453357</v>
      </c>
      <c r="L116" s="16"/>
      <c r="M116" s="18"/>
      <c r="N116" s="22" t="s">
        <v>18</v>
      </c>
      <c r="O116" s="22">
        <v>108</v>
      </c>
    </row>
    <row r="117" spans="1:13" ht="12.75">
      <c r="A117" s="6">
        <v>36708</v>
      </c>
      <c r="B117" s="15">
        <v>28454092.305656534</v>
      </c>
      <c r="C117" s="8">
        <v>18.6</v>
      </c>
      <c r="D117" s="8">
        <v>44.8</v>
      </c>
      <c r="E117" s="9">
        <v>116.40465590799481</v>
      </c>
      <c r="F117" s="16">
        <v>31</v>
      </c>
      <c r="G117" s="16">
        <v>0</v>
      </c>
      <c r="H117" s="17">
        <v>37154</v>
      </c>
      <c r="I117" s="19">
        <v>227.8</v>
      </c>
      <c r="J117" s="16">
        <v>0</v>
      </c>
      <c r="K117" s="16">
        <f t="shared" si="1"/>
        <v>26881920.91417477</v>
      </c>
      <c r="L117" s="16"/>
      <c r="M117" s="18"/>
    </row>
    <row r="118" spans="1:14" ht="13.5" thickBot="1">
      <c r="A118" s="6">
        <v>36739</v>
      </c>
      <c r="B118" s="15">
        <v>28100599.234752603</v>
      </c>
      <c r="C118" s="8">
        <v>29.7</v>
      </c>
      <c r="D118" s="8">
        <v>46.3</v>
      </c>
      <c r="E118" s="9">
        <v>116.93563346317937</v>
      </c>
      <c r="F118" s="16">
        <v>31</v>
      </c>
      <c r="G118" s="16">
        <v>0</v>
      </c>
      <c r="H118" s="17">
        <v>37248</v>
      </c>
      <c r="I118" s="19">
        <v>252.1</v>
      </c>
      <c r="J118" s="16">
        <v>0</v>
      </c>
      <c r="K118" s="16">
        <f t="shared" si="1"/>
        <v>28078501.525143508</v>
      </c>
      <c r="L118" s="16"/>
      <c r="M118" s="18"/>
      <c r="N118" t="s">
        <v>19</v>
      </c>
    </row>
    <row r="119" spans="1:19" ht="12.75">
      <c r="A119" s="6">
        <v>36770</v>
      </c>
      <c r="B119" s="15">
        <v>25857547.210863505</v>
      </c>
      <c r="C119" s="8">
        <v>134</v>
      </c>
      <c r="D119" s="8">
        <v>23.8</v>
      </c>
      <c r="E119" s="9">
        <v>117.46661101836393</v>
      </c>
      <c r="F119" s="16">
        <v>30</v>
      </c>
      <c r="G119" s="16">
        <v>1</v>
      </c>
      <c r="H119" s="17">
        <v>37336</v>
      </c>
      <c r="I119" s="19">
        <v>252.8</v>
      </c>
      <c r="J119" s="16">
        <v>0</v>
      </c>
      <c r="K119" s="16">
        <f t="shared" si="1"/>
        <v>26608597.10203577</v>
      </c>
      <c r="L119" s="16"/>
      <c r="M119" s="18"/>
      <c r="N119" s="23"/>
      <c r="O119" s="23" t="s">
        <v>20</v>
      </c>
      <c r="P119" s="23" t="s">
        <v>21</v>
      </c>
      <c r="Q119" s="23" t="s">
        <v>22</v>
      </c>
      <c r="R119" s="23" t="s">
        <v>23</v>
      </c>
      <c r="S119" s="23" t="s">
        <v>24</v>
      </c>
    </row>
    <row r="120" spans="1:19" ht="12.75">
      <c r="A120" s="6">
        <v>36800</v>
      </c>
      <c r="B120" s="15">
        <v>26676671.158679366</v>
      </c>
      <c r="C120" s="8">
        <v>251.6</v>
      </c>
      <c r="D120" s="8">
        <v>0</v>
      </c>
      <c r="E120" s="9">
        <v>117.9975885735485</v>
      </c>
      <c r="F120" s="16">
        <v>31</v>
      </c>
      <c r="G120" s="16">
        <v>1</v>
      </c>
      <c r="H120" s="17">
        <v>37441</v>
      </c>
      <c r="I120" s="19">
        <v>207.4</v>
      </c>
      <c r="J120" s="16">
        <v>0</v>
      </c>
      <c r="K120" s="16">
        <f t="shared" si="1"/>
        <v>25749459.638410978</v>
      </c>
      <c r="L120" s="16"/>
      <c r="M120" s="18"/>
      <c r="N120" s="21" t="s">
        <v>25</v>
      </c>
      <c r="O120" s="21">
        <v>8</v>
      </c>
      <c r="P120" s="21">
        <v>707675022559039.8</v>
      </c>
      <c r="Q120" s="21">
        <v>88459377819879.97</v>
      </c>
      <c r="R120" s="21">
        <v>7.3574630055561885</v>
      </c>
      <c r="S120" s="21">
        <v>1.2169496900151148E-07</v>
      </c>
    </row>
    <row r="121" spans="1:19" ht="12.75">
      <c r="A121" s="6">
        <v>36831</v>
      </c>
      <c r="B121" s="15">
        <v>28869598.59764116</v>
      </c>
      <c r="C121" s="8">
        <v>470.9</v>
      </c>
      <c r="D121" s="8">
        <v>0</v>
      </c>
      <c r="E121" s="9">
        <v>118.52856612873306</v>
      </c>
      <c r="F121" s="16">
        <v>30</v>
      </c>
      <c r="G121" s="16">
        <v>1</v>
      </c>
      <c r="H121" s="17">
        <v>37502</v>
      </c>
      <c r="I121" s="19">
        <v>235.8</v>
      </c>
      <c r="J121" s="16">
        <v>0</v>
      </c>
      <c r="K121" s="16">
        <f t="shared" si="1"/>
        <v>27809935.418485045</v>
      </c>
      <c r="L121" s="16"/>
      <c r="M121" s="18"/>
      <c r="N121" s="21" t="s">
        <v>26</v>
      </c>
      <c r="O121" s="21">
        <v>99</v>
      </c>
      <c r="P121" s="21">
        <v>1190285074835533.5</v>
      </c>
      <c r="Q121" s="21">
        <v>12023081563995.287</v>
      </c>
      <c r="R121" s="21"/>
      <c r="S121" s="21"/>
    </row>
    <row r="122" spans="1:19" ht="13.5" thickBot="1">
      <c r="A122" s="6">
        <v>36861</v>
      </c>
      <c r="B122" s="15">
        <v>33254214.9918897</v>
      </c>
      <c r="C122" s="8">
        <v>826.5</v>
      </c>
      <c r="D122" s="8">
        <v>0</v>
      </c>
      <c r="E122" s="14">
        <v>119.05954368391765</v>
      </c>
      <c r="F122" s="16">
        <v>31</v>
      </c>
      <c r="G122" s="16">
        <v>0</v>
      </c>
      <c r="H122" s="17">
        <v>37549</v>
      </c>
      <c r="I122" s="19">
        <v>242.3</v>
      </c>
      <c r="J122" s="16">
        <v>0</v>
      </c>
      <c r="K122" s="16">
        <f t="shared" si="1"/>
        <v>32365891.605343744</v>
      </c>
      <c r="L122" s="16"/>
      <c r="M122" s="18"/>
      <c r="N122" s="22" t="s">
        <v>27</v>
      </c>
      <c r="O122" s="22">
        <v>107</v>
      </c>
      <c r="P122" s="22">
        <v>1897960097394573.2</v>
      </c>
      <c r="Q122" s="22"/>
      <c r="R122" s="22"/>
      <c r="S122" s="22"/>
    </row>
    <row r="123" spans="1:13" ht="13.5" thickBot="1">
      <c r="A123" s="6">
        <v>36892</v>
      </c>
      <c r="B123" s="15">
        <v>33785498.943687014</v>
      </c>
      <c r="C123" s="8">
        <v>715</v>
      </c>
      <c r="D123" s="8">
        <v>0</v>
      </c>
      <c r="E123" s="9">
        <v>119.2334446299388</v>
      </c>
      <c r="F123" s="16">
        <v>31</v>
      </c>
      <c r="G123" s="16">
        <v>0</v>
      </c>
      <c r="H123" s="17">
        <v>37612</v>
      </c>
      <c r="I123" s="19">
        <v>236.8</v>
      </c>
      <c r="J123" s="16">
        <v>0</v>
      </c>
      <c r="K123" s="16">
        <f t="shared" si="1"/>
        <v>31433543.021713696</v>
      </c>
      <c r="L123" s="16"/>
      <c r="M123" s="18"/>
    </row>
    <row r="124" spans="1:22" ht="12.75">
      <c r="A124" s="6">
        <v>36925</v>
      </c>
      <c r="B124" s="15">
        <v>29751223.80148439</v>
      </c>
      <c r="C124" s="8">
        <v>620.2</v>
      </c>
      <c r="D124" s="8">
        <v>0</v>
      </c>
      <c r="E124" s="9">
        <v>119.40734557595995</v>
      </c>
      <c r="F124" s="16">
        <v>29</v>
      </c>
      <c r="G124" s="16">
        <v>0</v>
      </c>
      <c r="H124" s="17">
        <v>37671</v>
      </c>
      <c r="I124" s="19">
        <v>228.1</v>
      </c>
      <c r="J124" s="16">
        <v>0</v>
      </c>
      <c r="K124" s="16">
        <f t="shared" si="1"/>
        <v>29223927.239202294</v>
      </c>
      <c r="L124" s="16"/>
      <c r="M124" s="18"/>
      <c r="N124" s="23"/>
      <c r="O124" s="23" t="s">
        <v>28</v>
      </c>
      <c r="P124" s="23" t="s">
        <v>17</v>
      </c>
      <c r="Q124" s="23" t="s">
        <v>29</v>
      </c>
      <c r="R124" s="23" t="s">
        <v>30</v>
      </c>
      <c r="S124" s="23" t="s">
        <v>31</v>
      </c>
      <c r="T124" s="23" t="s">
        <v>32</v>
      </c>
      <c r="U124" s="23" t="s">
        <v>33</v>
      </c>
      <c r="V124" s="23" t="s">
        <v>34</v>
      </c>
    </row>
    <row r="125" spans="1:22" ht="12.75">
      <c r="A125" s="6">
        <v>36958</v>
      </c>
      <c r="B125" s="15">
        <v>29271429.832569957</v>
      </c>
      <c r="C125" s="8">
        <v>618.7</v>
      </c>
      <c r="D125" s="8">
        <v>0</v>
      </c>
      <c r="E125" s="9">
        <v>119.5812465219811</v>
      </c>
      <c r="F125" s="16">
        <v>31</v>
      </c>
      <c r="G125" s="16">
        <v>1</v>
      </c>
      <c r="H125" s="17">
        <v>37740</v>
      </c>
      <c r="I125" s="19">
        <v>224.2</v>
      </c>
      <c r="J125" s="16">
        <v>0</v>
      </c>
      <c r="K125" s="16">
        <f t="shared" si="1"/>
        <v>28882332.556871895</v>
      </c>
      <c r="L125" s="16"/>
      <c r="M125" s="18"/>
      <c r="N125" s="21" t="s">
        <v>35</v>
      </c>
      <c r="O125" s="21">
        <v>-26688992.326612756</v>
      </c>
      <c r="P125" s="21">
        <v>14809421.487335408</v>
      </c>
      <c r="Q125" s="21">
        <v>-1.8021630587958088</v>
      </c>
      <c r="R125" s="21">
        <v>0.07456296357883843</v>
      </c>
      <c r="S125" s="21">
        <v>-56074096.72433882</v>
      </c>
      <c r="T125" s="21">
        <v>2696112.0711133108</v>
      </c>
      <c r="U125" s="21">
        <v>-56074096.72433882</v>
      </c>
      <c r="V125" s="21">
        <v>2696112.0711133108</v>
      </c>
    </row>
    <row r="126" spans="1:22" ht="12.75">
      <c r="A126" s="6">
        <v>36991</v>
      </c>
      <c r="B126" s="15">
        <v>25646197.585708056</v>
      </c>
      <c r="C126" s="8">
        <v>324.6</v>
      </c>
      <c r="D126" s="8">
        <v>0</v>
      </c>
      <c r="E126" s="9">
        <v>119.75514746800225</v>
      </c>
      <c r="F126" s="16">
        <v>30</v>
      </c>
      <c r="G126" s="16">
        <v>1</v>
      </c>
      <c r="H126" s="17">
        <v>37772</v>
      </c>
      <c r="I126" s="19">
        <v>210.2</v>
      </c>
      <c r="J126" s="16">
        <v>0</v>
      </c>
      <c r="K126" s="16">
        <f t="shared" si="1"/>
        <v>25701025.028520145</v>
      </c>
      <c r="L126" s="16"/>
      <c r="M126" s="18"/>
      <c r="N126" s="21" t="s">
        <v>1</v>
      </c>
      <c r="O126" s="21">
        <v>6477.79050920683</v>
      </c>
      <c r="P126" s="21">
        <v>1991.9506983845986</v>
      </c>
      <c r="Q126" s="21">
        <v>3.251983352027783</v>
      </c>
      <c r="R126" s="21">
        <v>0.00156742734367509</v>
      </c>
      <c r="S126" s="21">
        <v>2525.3282690571327</v>
      </c>
      <c r="T126" s="21">
        <v>10430.252749356529</v>
      </c>
      <c r="U126" s="21">
        <v>2525.3282690571327</v>
      </c>
      <c r="V126" s="21">
        <v>10430.252749356529</v>
      </c>
    </row>
    <row r="127" spans="1:22" ht="12.75">
      <c r="A127" s="6">
        <v>37024</v>
      </c>
      <c r="B127" s="15">
        <v>25973403.894382853</v>
      </c>
      <c r="C127" s="8">
        <v>140.3</v>
      </c>
      <c r="D127" s="8">
        <v>7.7</v>
      </c>
      <c r="E127" s="9">
        <v>119.9290484140234</v>
      </c>
      <c r="F127" s="16">
        <v>31</v>
      </c>
      <c r="G127" s="16">
        <v>1</v>
      </c>
      <c r="H127" s="17">
        <v>37849</v>
      </c>
      <c r="I127" s="19">
        <v>224.7</v>
      </c>
      <c r="J127" s="16">
        <v>0</v>
      </c>
      <c r="K127" s="16">
        <f t="shared" si="1"/>
        <v>25906662.983323112</v>
      </c>
      <c r="L127" s="16"/>
      <c r="M127" s="18"/>
      <c r="N127" s="21" t="s">
        <v>2</v>
      </c>
      <c r="O127" s="21">
        <v>4284.010542120305</v>
      </c>
      <c r="P127" s="21">
        <v>21850.085041426493</v>
      </c>
      <c r="Q127" s="21">
        <v>0.1960637926121601</v>
      </c>
      <c r="R127" s="21">
        <v>0.8449621244105822</v>
      </c>
      <c r="S127" s="21">
        <v>-39071.297468431454</v>
      </c>
      <c r="T127" s="21">
        <v>47639.31855267206</v>
      </c>
      <c r="U127" s="21">
        <v>-39071.297468431454</v>
      </c>
      <c r="V127" s="21">
        <v>47639.31855267206</v>
      </c>
    </row>
    <row r="128" spans="1:22" ht="12.75">
      <c r="A128" s="6">
        <v>37057</v>
      </c>
      <c r="B128" s="15">
        <v>29185215.2530888</v>
      </c>
      <c r="C128" s="8">
        <v>47</v>
      </c>
      <c r="D128" s="8">
        <v>62.4</v>
      </c>
      <c r="E128" s="9">
        <v>120.10294936004455</v>
      </c>
      <c r="F128" s="16">
        <v>30</v>
      </c>
      <c r="G128" s="16">
        <v>0</v>
      </c>
      <c r="H128" s="17">
        <v>37914</v>
      </c>
      <c r="I128" s="19">
        <v>267.8</v>
      </c>
      <c r="J128" s="16">
        <v>0</v>
      </c>
      <c r="K128" s="16">
        <f t="shared" si="1"/>
        <v>28431623.29415001</v>
      </c>
      <c r="L128" s="16"/>
      <c r="M128" s="18"/>
      <c r="N128" s="21" t="s">
        <v>3</v>
      </c>
      <c r="O128" s="21">
        <v>-344301.1513394732</v>
      </c>
      <c r="P128" s="21">
        <v>308089.2799373932</v>
      </c>
      <c r="Q128" s="21">
        <v>-1.1175369406213633</v>
      </c>
      <c r="R128" s="21">
        <v>0.266469491219019</v>
      </c>
      <c r="S128" s="21">
        <v>-955617.1073693977</v>
      </c>
      <c r="T128" s="21">
        <v>267014.80469045124</v>
      </c>
      <c r="U128" s="21">
        <v>-955617.1073693977</v>
      </c>
      <c r="V128" s="21">
        <v>267014.80469045124</v>
      </c>
    </row>
    <row r="129" spans="1:22" ht="12.75">
      <c r="A129" s="6">
        <v>37090</v>
      </c>
      <c r="B129" s="15">
        <v>32453259.16698159</v>
      </c>
      <c r="C129" s="8">
        <v>22.3</v>
      </c>
      <c r="D129" s="8">
        <v>65.7</v>
      </c>
      <c r="E129" s="9">
        <v>120.2768503060657</v>
      </c>
      <c r="F129" s="16">
        <v>31</v>
      </c>
      <c r="G129" s="16">
        <v>0</v>
      </c>
      <c r="H129" s="17">
        <v>37975</v>
      </c>
      <c r="I129" s="19">
        <v>264</v>
      </c>
      <c r="J129" s="16">
        <v>0</v>
      </c>
      <c r="K129" s="16">
        <f t="shared" si="1"/>
        <v>28766251.265106995</v>
      </c>
      <c r="L129" s="16"/>
      <c r="M129" s="18"/>
      <c r="N129" s="21" t="s">
        <v>4</v>
      </c>
      <c r="O129" s="21">
        <v>614228.2283937796</v>
      </c>
      <c r="P129" s="21">
        <v>419173.04231416766</v>
      </c>
      <c r="Q129" s="21">
        <v>1.465333326310186</v>
      </c>
      <c r="R129" s="21">
        <v>0.14599878028280555</v>
      </c>
      <c r="S129" s="21">
        <v>-217502.00628471782</v>
      </c>
      <c r="T129" s="21">
        <v>1445958.4630722771</v>
      </c>
      <c r="U129" s="21">
        <v>-217502.00628471782</v>
      </c>
      <c r="V129" s="21">
        <v>1445958.4630722771</v>
      </c>
    </row>
    <row r="130" spans="1:22" ht="12.75">
      <c r="A130" s="6">
        <v>37123</v>
      </c>
      <c r="B130" s="15">
        <v>30877201.683958977</v>
      </c>
      <c r="C130" s="8">
        <v>2.3</v>
      </c>
      <c r="D130" s="8">
        <v>94.2</v>
      </c>
      <c r="E130" s="9">
        <v>120.45075125208685</v>
      </c>
      <c r="F130" s="16">
        <v>31</v>
      </c>
      <c r="G130" s="16">
        <v>0</v>
      </c>
      <c r="H130" s="17">
        <v>38060</v>
      </c>
      <c r="I130" s="19">
        <v>286.5</v>
      </c>
      <c r="J130" s="16">
        <v>0</v>
      </c>
      <c r="K130" s="16">
        <f t="shared" si="1"/>
        <v>29900120.010530762</v>
      </c>
      <c r="L130" s="16"/>
      <c r="M130" s="18"/>
      <c r="N130" s="21" t="s">
        <v>5</v>
      </c>
      <c r="O130" s="21">
        <v>-1435602.4131356485</v>
      </c>
      <c r="P130" s="21">
        <v>955703.7502960144</v>
      </c>
      <c r="Q130" s="21">
        <v>-1.5021416549751876</v>
      </c>
      <c r="R130" s="21">
        <v>0.13624357988199554</v>
      </c>
      <c r="S130" s="21">
        <v>-3331925.9460814064</v>
      </c>
      <c r="T130" s="21">
        <v>460721.1198101097</v>
      </c>
      <c r="U130" s="21">
        <v>-3331925.9460814064</v>
      </c>
      <c r="V130" s="21">
        <v>460721.1198101097</v>
      </c>
    </row>
    <row r="131" spans="1:22" ht="12.75">
      <c r="A131" s="6">
        <v>37156</v>
      </c>
      <c r="B131" s="15">
        <v>27107600.670706585</v>
      </c>
      <c r="C131" s="8">
        <v>118.8</v>
      </c>
      <c r="D131" s="8">
        <v>19.2</v>
      </c>
      <c r="E131" s="9">
        <v>120.624652198108</v>
      </c>
      <c r="F131" s="16">
        <v>30</v>
      </c>
      <c r="G131" s="16">
        <v>1</v>
      </c>
      <c r="H131" s="17">
        <v>38152</v>
      </c>
      <c r="I131" s="19">
        <v>232.7</v>
      </c>
      <c r="J131" s="16">
        <v>0</v>
      </c>
      <c r="K131" s="16">
        <f t="shared" si="1"/>
        <v>25857020.328476213</v>
      </c>
      <c r="L131" s="16"/>
      <c r="M131" s="18"/>
      <c r="N131" s="21" t="s">
        <v>6</v>
      </c>
      <c r="O131" s="21">
        <v>1711.9949590544547</v>
      </c>
      <c r="P131" s="21">
        <v>1099.750732168875</v>
      </c>
      <c r="Q131" s="21">
        <v>1.5567118156658477</v>
      </c>
      <c r="R131" s="21">
        <v>0.12273006552921917</v>
      </c>
      <c r="S131" s="21">
        <v>-470.1490297498367</v>
      </c>
      <c r="T131" s="21">
        <v>3894.138947858746</v>
      </c>
      <c r="U131" s="21">
        <v>-470.1490297498367</v>
      </c>
      <c r="V131" s="21">
        <v>3894.138947858746</v>
      </c>
    </row>
    <row r="132" spans="1:22" ht="12.75">
      <c r="A132" s="6">
        <v>37189</v>
      </c>
      <c r="B132" s="15">
        <v>27140772.40789926</v>
      </c>
      <c r="C132" s="8">
        <v>276.7</v>
      </c>
      <c r="D132" s="8">
        <v>0</v>
      </c>
      <c r="E132" s="9">
        <v>120.79855314412914</v>
      </c>
      <c r="F132" s="16">
        <v>31</v>
      </c>
      <c r="G132" s="16">
        <v>1</v>
      </c>
      <c r="H132" s="17">
        <v>38259</v>
      </c>
      <c r="I132" s="19">
        <v>211</v>
      </c>
      <c r="J132" s="16">
        <v>0</v>
      </c>
      <c r="K132" s="16">
        <f t="shared" si="1"/>
        <v>26516998.32691814</v>
      </c>
      <c r="L132" s="16"/>
      <c r="M132" s="18"/>
      <c r="N132" s="21" t="s">
        <v>7</v>
      </c>
      <c r="O132" s="21">
        <v>46919.332425420216</v>
      </c>
      <c r="P132" s="21">
        <v>24311.509481147805</v>
      </c>
      <c r="Q132" s="21">
        <v>1.9299226344544131</v>
      </c>
      <c r="R132" s="21">
        <v>0.05647865477214428</v>
      </c>
      <c r="S132" s="21">
        <v>-1319.9755570534035</v>
      </c>
      <c r="T132" s="21">
        <v>95158.64040789384</v>
      </c>
      <c r="U132" s="21">
        <v>-1319.9755570534035</v>
      </c>
      <c r="V132" s="21">
        <v>95158.64040789384</v>
      </c>
    </row>
    <row r="133" spans="1:22" ht="13.5" thickBot="1">
      <c r="A133" s="6">
        <v>37222</v>
      </c>
      <c r="B133" s="15">
        <v>28151161.034179624</v>
      </c>
      <c r="C133" s="8">
        <v>370.8</v>
      </c>
      <c r="D133" s="8">
        <v>0</v>
      </c>
      <c r="E133" s="9">
        <v>120.9724540901503</v>
      </c>
      <c r="F133" s="16">
        <v>30</v>
      </c>
      <c r="G133" s="16">
        <v>1</v>
      </c>
      <c r="H133" s="17">
        <v>38389</v>
      </c>
      <c r="I133" s="19">
        <v>223.5</v>
      </c>
      <c r="J133" s="16">
        <v>0</v>
      </c>
      <c r="K133" s="16">
        <f t="shared" si="1"/>
        <v>27261506.889501438</v>
      </c>
      <c r="L133" s="16"/>
      <c r="M133" s="18"/>
      <c r="N133" s="22" t="s">
        <v>8</v>
      </c>
      <c r="O133" s="22">
        <v>-409444.40231709555</v>
      </c>
      <c r="P133" s="22">
        <v>3590578.9279154516</v>
      </c>
      <c r="Q133" s="22">
        <v>-0.11403297644672661</v>
      </c>
      <c r="R133" s="22">
        <v>0.9094425941138727</v>
      </c>
      <c r="S133" s="22">
        <v>-7533931.792678671</v>
      </c>
      <c r="T133" s="22">
        <v>6715042.98804448</v>
      </c>
      <c r="U133" s="22">
        <v>-7533931.792678671</v>
      </c>
      <c r="V133" s="22">
        <v>6715042.98804448</v>
      </c>
    </row>
    <row r="134" spans="1:13" ht="12.75">
      <c r="A134" s="6">
        <v>37255</v>
      </c>
      <c r="B134" s="15">
        <v>32099130.556805313</v>
      </c>
      <c r="C134" s="8">
        <v>563.3</v>
      </c>
      <c r="D134" s="8">
        <v>0</v>
      </c>
      <c r="E134" s="14">
        <v>121.1463550361714</v>
      </c>
      <c r="F134" s="16">
        <v>31</v>
      </c>
      <c r="G134" s="16">
        <v>0</v>
      </c>
      <c r="H134" s="17">
        <v>38468</v>
      </c>
      <c r="I134" s="19">
        <v>227.8</v>
      </c>
      <c r="J134" s="16">
        <v>0</v>
      </c>
      <c r="K134" s="16">
        <f t="shared" si="1"/>
        <v>30835438.63931371</v>
      </c>
      <c r="L134" s="16"/>
      <c r="M134" s="18"/>
    </row>
    <row r="135" spans="1:34" s="26" customFormat="1" ht="12.75">
      <c r="A135" s="24">
        <v>37275</v>
      </c>
      <c r="B135" s="15">
        <v>29945710</v>
      </c>
      <c r="C135" s="8">
        <v>625.7</v>
      </c>
      <c r="D135" s="8">
        <v>0</v>
      </c>
      <c r="E135" s="9">
        <v>121.51038768317567</v>
      </c>
      <c r="F135" s="16">
        <v>31</v>
      </c>
      <c r="G135" s="16">
        <v>0</v>
      </c>
      <c r="H135" s="17">
        <v>38553.5</v>
      </c>
      <c r="I135" s="19">
        <v>229.1</v>
      </c>
      <c r="J135" s="16">
        <v>0</v>
      </c>
      <c r="K135" s="16">
        <f t="shared" si="1"/>
        <v>31321686.608751692</v>
      </c>
      <c r="L135" s="16"/>
      <c r="M135" s="18"/>
      <c r="N135"/>
      <c r="O135"/>
      <c r="P135"/>
      <c r="Q135"/>
      <c r="R135"/>
      <c r="S135"/>
      <c r="T135"/>
      <c r="U135"/>
      <c r="V135"/>
      <c r="W135"/>
      <c r="X135"/>
      <c r="Y13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13" ht="12.75">
      <c r="A136" s="6">
        <v>37308</v>
      </c>
      <c r="B136" s="15">
        <v>37161251.36</v>
      </c>
      <c r="C136" s="8">
        <v>592</v>
      </c>
      <c r="D136" s="8">
        <v>0</v>
      </c>
      <c r="E136" s="9">
        <v>121.87442033017993</v>
      </c>
      <c r="F136" s="16">
        <v>28</v>
      </c>
      <c r="G136" s="16">
        <v>0</v>
      </c>
      <c r="H136" s="17">
        <v>38553.5</v>
      </c>
      <c r="I136" s="19">
        <v>238.1</v>
      </c>
      <c r="J136" s="16">
        <v>0</v>
      </c>
      <c r="K136" s="16">
        <f t="shared" si="1"/>
        <v>29557637.51575014</v>
      </c>
      <c r="L136" s="16"/>
      <c r="M136" s="18"/>
    </row>
    <row r="137" spans="1:13" ht="12.75">
      <c r="A137" s="6">
        <v>37341</v>
      </c>
      <c r="B137" s="15">
        <v>23954505.450268015</v>
      </c>
      <c r="C137" s="8">
        <v>581.2</v>
      </c>
      <c r="D137" s="8">
        <v>0</v>
      </c>
      <c r="E137" s="9">
        <v>122.2384529771842</v>
      </c>
      <c r="F137" s="16">
        <v>31</v>
      </c>
      <c r="G137" s="16">
        <v>1</v>
      </c>
      <c r="H137" s="17">
        <v>38553.5</v>
      </c>
      <c r="I137" s="19">
        <v>232.9</v>
      </c>
      <c r="J137" s="16">
        <v>0</v>
      </c>
      <c r="K137" s="16">
        <f t="shared" si="1"/>
        <v>29525442.26219549</v>
      </c>
      <c r="L137" s="16"/>
      <c r="M137" s="18"/>
    </row>
    <row r="138" spans="1:15" ht="12.75">
      <c r="A138" s="6">
        <v>37374</v>
      </c>
      <c r="B138" s="15">
        <v>32641956.37164979</v>
      </c>
      <c r="C138" s="8">
        <v>356.2</v>
      </c>
      <c r="D138" s="8">
        <v>6.6</v>
      </c>
      <c r="E138" s="9">
        <v>122.60248562418846</v>
      </c>
      <c r="F138" s="16">
        <v>30</v>
      </c>
      <c r="G138" s="16">
        <v>1</v>
      </c>
      <c r="H138" s="17">
        <v>38553.5</v>
      </c>
      <c r="I138" s="19">
        <v>226.5</v>
      </c>
      <c r="J138" s="16">
        <v>0</v>
      </c>
      <c r="K138" s="16">
        <f t="shared" si="1"/>
        <v>27056365.05179675</v>
      </c>
      <c r="L138" s="16"/>
      <c r="M138" s="18"/>
      <c r="N138" s="62" t="s">
        <v>39</v>
      </c>
      <c r="O138" s="63"/>
    </row>
    <row r="139" spans="1:15" ht="12.75">
      <c r="A139" s="6">
        <v>37407</v>
      </c>
      <c r="B139" s="15">
        <v>29033542.975526467</v>
      </c>
      <c r="C139" s="8">
        <v>266.8</v>
      </c>
      <c r="D139" s="8">
        <v>5.3</v>
      </c>
      <c r="E139" s="9">
        <v>122.96651827119273</v>
      </c>
      <c r="F139" s="16">
        <v>31</v>
      </c>
      <c r="G139" s="16">
        <v>1</v>
      </c>
      <c r="H139" s="17">
        <v>38553.5</v>
      </c>
      <c r="I139" s="19">
        <v>236.2</v>
      </c>
      <c r="J139" s="16">
        <v>0</v>
      </c>
      <c r="K139" s="16">
        <f t="shared" si="1"/>
        <v>27415690.260000534</v>
      </c>
      <c r="L139" s="16"/>
      <c r="M139" s="18"/>
      <c r="N139" s="42"/>
      <c r="O139" s="43"/>
    </row>
    <row r="140" spans="1:15" ht="12.75">
      <c r="A140" s="6">
        <v>37408</v>
      </c>
      <c r="B140" s="15">
        <v>19394625</v>
      </c>
      <c r="C140" s="8">
        <v>53.1</v>
      </c>
      <c r="D140" s="8">
        <v>54.5</v>
      </c>
      <c r="E140" s="9">
        <v>123.33055091819699</v>
      </c>
      <c r="F140" s="16">
        <v>30</v>
      </c>
      <c r="G140" s="16">
        <v>0</v>
      </c>
      <c r="H140" s="17">
        <v>38553.5</v>
      </c>
      <c r="I140" s="19">
        <v>277.2</v>
      </c>
      <c r="J140" s="16">
        <v>0</v>
      </c>
      <c r="K140" s="16">
        <f t="shared" si="1"/>
        <v>28861889.70155073</v>
      </c>
      <c r="L140" s="16"/>
      <c r="M140" s="18"/>
      <c r="N140" s="52" t="s">
        <v>13</v>
      </c>
      <c r="O140" s="45" t="s">
        <v>42</v>
      </c>
    </row>
    <row r="141" spans="1:15" ht="12.75">
      <c r="A141" s="6">
        <v>37440</v>
      </c>
      <c r="B141" s="15">
        <v>12402232</v>
      </c>
      <c r="C141" s="8">
        <v>4.7</v>
      </c>
      <c r="D141" s="8">
        <v>129</v>
      </c>
      <c r="E141" s="9">
        <v>123.69458356520126</v>
      </c>
      <c r="F141" s="16">
        <v>31</v>
      </c>
      <c r="G141" s="16">
        <v>0</v>
      </c>
      <c r="H141" s="17">
        <v>38553.5</v>
      </c>
      <c r="I141" s="19">
        <v>287.9</v>
      </c>
      <c r="J141" s="16">
        <v>0</v>
      </c>
      <c r="K141" s="16">
        <f aca="true" t="shared" si="2" ref="K141:K172">$O$125+C141*$O$126+D141*$O$127+E141*$O$128+F141*$O$129+G141*$O$130+H141*$O$131+I141*$O$132+J141*$O$133</f>
        <v>29858451.65215013</v>
      </c>
      <c r="L141" s="16"/>
      <c r="M141" s="18"/>
      <c r="N141" s="53"/>
      <c r="O141" s="49"/>
    </row>
    <row r="142" spans="1:15" ht="12.75">
      <c r="A142" s="6">
        <v>37473</v>
      </c>
      <c r="B142" s="15">
        <v>32046383</v>
      </c>
      <c r="C142" s="8">
        <v>11</v>
      </c>
      <c r="D142" s="8">
        <v>72.3</v>
      </c>
      <c r="E142" s="9">
        <v>124.05861621220552</v>
      </c>
      <c r="F142" s="16">
        <v>31</v>
      </c>
      <c r="G142" s="16">
        <v>0</v>
      </c>
      <c r="H142" s="17">
        <v>38553.5</v>
      </c>
      <c r="I142" s="19">
        <v>288.3</v>
      </c>
      <c r="J142" s="16">
        <v>0</v>
      </c>
      <c r="K142" s="16">
        <f t="shared" si="2"/>
        <v>29549789.208101362</v>
      </c>
      <c r="L142" s="16"/>
      <c r="M142" s="18"/>
      <c r="N142" s="54" t="s">
        <v>14</v>
      </c>
      <c r="O142" s="51">
        <v>0.6106233322495553</v>
      </c>
    </row>
    <row r="143" spans="1:15" ht="12.75">
      <c r="A143" s="6">
        <v>37506</v>
      </c>
      <c r="B143" s="15">
        <v>37360073</v>
      </c>
      <c r="C143" s="8">
        <v>50.2</v>
      </c>
      <c r="D143" s="8">
        <v>47</v>
      </c>
      <c r="E143" s="9">
        <v>124.42264885920979</v>
      </c>
      <c r="F143" s="16">
        <v>30</v>
      </c>
      <c r="G143" s="16">
        <v>1</v>
      </c>
      <c r="H143" s="17">
        <v>38553.5</v>
      </c>
      <c r="I143" s="19">
        <v>285.6</v>
      </c>
      <c r="J143" s="16">
        <v>0</v>
      </c>
      <c r="K143" s="16">
        <f t="shared" si="2"/>
        <v>27393483.430779837</v>
      </c>
      <c r="L143" s="16"/>
      <c r="M143" s="18"/>
      <c r="N143" s="48" t="s">
        <v>15</v>
      </c>
      <c r="O143" s="40">
        <v>0.37286085388755086</v>
      </c>
    </row>
    <row r="144" spans="1:15" ht="12.75">
      <c r="A144" s="6">
        <v>37539</v>
      </c>
      <c r="B144" s="15">
        <v>40621732</v>
      </c>
      <c r="C144" s="8">
        <v>345.6</v>
      </c>
      <c r="D144" s="8">
        <v>6.3</v>
      </c>
      <c r="E144" s="9">
        <v>124.78668150621405</v>
      </c>
      <c r="F144" s="16">
        <v>31</v>
      </c>
      <c r="G144" s="16">
        <v>1</v>
      </c>
      <c r="H144" s="17">
        <v>38553.5</v>
      </c>
      <c r="I144" s="19">
        <v>238.7</v>
      </c>
      <c r="J144" s="16">
        <v>0</v>
      </c>
      <c r="K144" s="16">
        <f t="shared" si="2"/>
        <v>27421038.196288086</v>
      </c>
      <c r="L144" s="16"/>
      <c r="M144" s="18"/>
      <c r="N144" s="54" t="s">
        <v>16</v>
      </c>
      <c r="O144" s="51">
        <v>0.32218294309058526</v>
      </c>
    </row>
    <row r="145" spans="1:15" ht="12.75">
      <c r="A145" s="6">
        <v>37572</v>
      </c>
      <c r="B145" s="15">
        <v>23651470</v>
      </c>
      <c r="C145" s="8">
        <v>486.4</v>
      </c>
      <c r="D145" s="8">
        <v>0</v>
      </c>
      <c r="E145" s="9">
        <v>125.15071415321832</v>
      </c>
      <c r="F145" s="16">
        <v>30</v>
      </c>
      <c r="G145" s="16">
        <v>1</v>
      </c>
      <c r="H145" s="17">
        <v>38553.5</v>
      </c>
      <c r="I145" s="19">
        <v>238</v>
      </c>
      <c r="J145" s="16">
        <v>0</v>
      </c>
      <c r="K145" s="16">
        <f t="shared" si="2"/>
        <v>27533713.212988757</v>
      </c>
      <c r="L145" s="16"/>
      <c r="M145" s="18"/>
      <c r="N145" s="54" t="s">
        <v>40</v>
      </c>
      <c r="O145" s="55">
        <v>7.3574630055561885</v>
      </c>
    </row>
    <row r="146" spans="1:34" s="29" customFormat="1" ht="12.75">
      <c r="A146" s="27">
        <v>37605</v>
      </c>
      <c r="B146" s="15">
        <v>17965295</v>
      </c>
      <c r="C146" s="8">
        <v>675.6</v>
      </c>
      <c r="D146" s="8">
        <v>0</v>
      </c>
      <c r="E146" s="14">
        <v>125.51474680022261</v>
      </c>
      <c r="F146" s="16">
        <v>31</v>
      </c>
      <c r="G146" s="16">
        <v>0</v>
      </c>
      <c r="H146" s="17">
        <v>38553.5</v>
      </c>
      <c r="I146" s="19">
        <v>246.6</v>
      </c>
      <c r="J146" s="10">
        <v>0</v>
      </c>
      <c r="K146" s="16">
        <f t="shared" si="2"/>
        <v>31087311.218229994</v>
      </c>
      <c r="L146" s="10"/>
      <c r="M146" s="28"/>
      <c r="N146" s="50"/>
      <c r="O146" s="39"/>
      <c r="P146"/>
      <c r="Q146"/>
      <c r="R146"/>
      <c r="S146"/>
      <c r="T146"/>
      <c r="U146"/>
      <c r="V146"/>
      <c r="W146"/>
      <c r="X146"/>
      <c r="Y146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28" ht="12.75">
      <c r="A147" s="6">
        <v>37622</v>
      </c>
      <c r="B147" s="30">
        <v>35498584.8300066</v>
      </c>
      <c r="C147" s="8">
        <v>868.4</v>
      </c>
      <c r="D147" s="8">
        <v>0</v>
      </c>
      <c r="E147" s="9">
        <v>125.66118067148953</v>
      </c>
      <c r="F147" s="16">
        <v>31</v>
      </c>
      <c r="G147" s="16">
        <v>0</v>
      </c>
      <c r="H147" s="17">
        <v>39524</v>
      </c>
      <c r="I147" s="19">
        <v>247.2</v>
      </c>
      <c r="J147" s="16">
        <v>0</v>
      </c>
      <c r="K147" s="16">
        <f t="shared" si="2"/>
        <v>33975454.58515036</v>
      </c>
      <c r="L147" s="16"/>
      <c r="M147" s="18"/>
      <c r="N147" s="54" t="s">
        <v>43</v>
      </c>
      <c r="O147" s="56"/>
      <c r="Z147" s="25"/>
      <c r="AA147" s="25"/>
      <c r="AB147" s="25"/>
    </row>
    <row r="148" spans="1:15" ht="12.75">
      <c r="A148" s="6">
        <v>37653</v>
      </c>
      <c r="B148" s="30">
        <v>31207907.82250273</v>
      </c>
      <c r="C148" s="8">
        <v>755.9</v>
      </c>
      <c r="D148" s="8">
        <v>0</v>
      </c>
      <c r="E148" s="9">
        <v>125.80761454275645</v>
      </c>
      <c r="F148" s="16">
        <v>28</v>
      </c>
      <c r="G148" s="16">
        <v>0</v>
      </c>
      <c r="H148" s="17">
        <v>39622</v>
      </c>
      <c r="I148" s="19">
        <v>242.8</v>
      </c>
      <c r="J148" s="16">
        <v>0</v>
      </c>
      <c r="K148" s="16">
        <f t="shared" si="2"/>
        <v>31314931.560526453</v>
      </c>
      <c r="L148" s="16"/>
      <c r="M148" s="18"/>
      <c r="N148" s="48" t="s">
        <v>35</v>
      </c>
      <c r="O148" s="41">
        <v>-26688992.326612756</v>
      </c>
    </row>
    <row r="149" spans="1:15" ht="12.75">
      <c r="A149" s="6">
        <v>37681</v>
      </c>
      <c r="B149" s="30">
        <v>31238437.355287056</v>
      </c>
      <c r="C149" s="8">
        <v>638.7</v>
      </c>
      <c r="D149" s="8">
        <v>0</v>
      </c>
      <c r="E149" s="9">
        <v>125.95404841402338</v>
      </c>
      <c r="F149" s="16">
        <v>31</v>
      </c>
      <c r="G149" s="16">
        <v>1</v>
      </c>
      <c r="H149" s="17">
        <v>39708</v>
      </c>
      <c r="I149" s="19">
        <v>237.8</v>
      </c>
      <c r="J149" s="16">
        <v>0</v>
      </c>
      <c r="K149" s="16">
        <f t="shared" si="2"/>
        <v>30825034.338772394</v>
      </c>
      <c r="L149" s="16"/>
      <c r="M149" s="18"/>
      <c r="N149" s="54" t="s">
        <v>1</v>
      </c>
      <c r="O149" s="57">
        <v>6477.79050920683</v>
      </c>
    </row>
    <row r="150" spans="1:15" ht="12.75">
      <c r="A150" s="6">
        <v>37712</v>
      </c>
      <c r="B150" s="30">
        <v>27100527.360262778</v>
      </c>
      <c r="C150" s="8">
        <v>397.4</v>
      </c>
      <c r="D150" s="8">
        <v>0.7</v>
      </c>
      <c r="E150" s="9">
        <v>126.1004822852903</v>
      </c>
      <c r="F150" s="16">
        <v>30</v>
      </c>
      <c r="G150" s="16">
        <v>1</v>
      </c>
      <c r="H150" s="17">
        <v>39824</v>
      </c>
      <c r="I150" s="19">
        <v>231.1</v>
      </c>
      <c r="J150" s="16">
        <v>0</v>
      </c>
      <c r="K150" s="16">
        <f t="shared" si="2"/>
        <v>28484528.60541419</v>
      </c>
      <c r="L150" s="16"/>
      <c r="M150" s="18"/>
      <c r="N150" s="48" t="s">
        <v>2</v>
      </c>
      <c r="O150" s="41">
        <v>4284.010542120305</v>
      </c>
    </row>
    <row r="151" spans="1:15" ht="12.75">
      <c r="A151" s="6">
        <v>37742</v>
      </c>
      <c r="B151" s="30">
        <v>27152329.392850384</v>
      </c>
      <c r="C151" s="8">
        <v>217</v>
      </c>
      <c r="D151" s="8">
        <v>0</v>
      </c>
      <c r="E151" s="9">
        <v>126.24691615655722</v>
      </c>
      <c r="F151" s="16">
        <v>31</v>
      </c>
      <c r="G151" s="16">
        <v>1</v>
      </c>
      <c r="H151" s="17">
        <v>39935</v>
      </c>
      <c r="I151" s="19">
        <v>221.2</v>
      </c>
      <c r="J151" s="16">
        <v>0</v>
      </c>
      <c r="K151" s="16">
        <f t="shared" si="2"/>
        <v>27602277.317538656</v>
      </c>
      <c r="L151" s="16"/>
      <c r="M151" s="18"/>
      <c r="N151" s="54" t="s">
        <v>3</v>
      </c>
      <c r="O151" s="57">
        <v>-344301.1513394732</v>
      </c>
    </row>
    <row r="152" spans="1:15" ht="12.75">
      <c r="A152" s="6">
        <v>37773</v>
      </c>
      <c r="B152" s="30">
        <v>28691752.89748841</v>
      </c>
      <c r="C152" s="8">
        <v>65.3</v>
      </c>
      <c r="D152" s="8">
        <v>25.5</v>
      </c>
      <c r="E152" s="9">
        <v>126.39335002782414</v>
      </c>
      <c r="F152" s="16">
        <v>30</v>
      </c>
      <c r="G152" s="16">
        <v>0</v>
      </c>
      <c r="H152" s="17">
        <v>40078</v>
      </c>
      <c r="I152" s="19">
        <v>295.1</v>
      </c>
      <c r="J152" s="16">
        <v>0</v>
      </c>
      <c r="K152" s="16">
        <f t="shared" si="2"/>
        <v>31211949.545768976</v>
      </c>
      <c r="L152" s="16"/>
      <c r="M152" s="18"/>
      <c r="N152" s="48" t="s">
        <v>4</v>
      </c>
      <c r="O152" s="41">
        <v>614228.2283937796</v>
      </c>
    </row>
    <row r="153" spans="1:15" ht="12.75">
      <c r="A153" s="6">
        <v>37803</v>
      </c>
      <c r="B153" s="30">
        <v>31983191.813899565</v>
      </c>
      <c r="C153" s="8">
        <v>12.5</v>
      </c>
      <c r="D153" s="8">
        <v>50.1</v>
      </c>
      <c r="E153" s="9">
        <v>126.53978389909106</v>
      </c>
      <c r="F153" s="16">
        <v>31</v>
      </c>
      <c r="G153" s="16">
        <v>0</v>
      </c>
      <c r="H153" s="17">
        <v>40222</v>
      </c>
      <c r="I153" s="19">
        <v>286</v>
      </c>
      <c r="J153" s="16">
        <v>0</v>
      </c>
      <c r="K153" s="16">
        <f t="shared" si="2"/>
        <v>31358681.093173</v>
      </c>
      <c r="L153" s="16"/>
      <c r="M153" s="18"/>
      <c r="N153" s="54" t="s">
        <v>5</v>
      </c>
      <c r="O153" s="57">
        <v>-1435602.4131356485</v>
      </c>
    </row>
    <row r="154" spans="1:15" ht="12.75">
      <c r="A154" s="6">
        <v>37834</v>
      </c>
      <c r="B154" s="30">
        <v>31404071.326824058</v>
      </c>
      <c r="C154" s="8">
        <v>18.9</v>
      </c>
      <c r="D154" s="8">
        <v>72.4</v>
      </c>
      <c r="E154" s="9">
        <v>126.68621777035798</v>
      </c>
      <c r="F154" s="16">
        <v>31</v>
      </c>
      <c r="G154" s="16">
        <v>0</v>
      </c>
      <c r="H154" s="17">
        <v>40322</v>
      </c>
      <c r="I154" s="19">
        <v>290.2</v>
      </c>
      <c r="J154" s="16">
        <v>1</v>
      </c>
      <c r="K154" s="16">
        <f t="shared" si="2"/>
        <v>31404071.32682402</v>
      </c>
      <c r="L154" s="16"/>
      <c r="M154" s="18"/>
      <c r="N154" s="48" t="s">
        <v>6</v>
      </c>
      <c r="O154" s="41">
        <v>1711.9949590544547</v>
      </c>
    </row>
    <row r="155" spans="1:15" ht="12.75">
      <c r="A155" s="6">
        <v>37865</v>
      </c>
      <c r="B155" s="30">
        <v>28213100.312148914</v>
      </c>
      <c r="C155" s="8">
        <v>104.1</v>
      </c>
      <c r="D155" s="8">
        <v>6</v>
      </c>
      <c r="E155" s="9">
        <v>126.8326516416249</v>
      </c>
      <c r="F155" s="16">
        <v>30</v>
      </c>
      <c r="G155" s="16">
        <v>1</v>
      </c>
      <c r="H155" s="17">
        <v>40450</v>
      </c>
      <c r="I155" s="19">
        <v>243.7</v>
      </c>
      <c r="J155" s="16">
        <v>0</v>
      </c>
      <c r="K155" s="16">
        <f t="shared" si="2"/>
        <v>28018103.58550396</v>
      </c>
      <c r="L155" s="16"/>
      <c r="M155" s="18"/>
      <c r="N155" s="54" t="s">
        <v>7</v>
      </c>
      <c r="O155" s="57">
        <v>46919.332425420216</v>
      </c>
    </row>
    <row r="156" spans="1:15" ht="12.75">
      <c r="A156" s="6">
        <v>37895</v>
      </c>
      <c r="B156" s="30">
        <v>28566681.623853143</v>
      </c>
      <c r="C156" s="8">
        <v>331.9</v>
      </c>
      <c r="D156" s="8">
        <v>0</v>
      </c>
      <c r="E156" s="9">
        <v>126.97908551289183</v>
      </c>
      <c r="F156" s="16">
        <v>31</v>
      </c>
      <c r="G156" s="16">
        <v>1</v>
      </c>
      <c r="H156" s="17">
        <v>40559</v>
      </c>
      <c r="I156" s="19">
        <v>229.4</v>
      </c>
      <c r="J156" s="16">
        <v>0</v>
      </c>
      <c r="K156" s="16">
        <f t="shared" si="2"/>
        <v>29547512.075023465</v>
      </c>
      <c r="L156" s="16"/>
      <c r="M156" s="18"/>
      <c r="N156" s="48" t="s">
        <v>8</v>
      </c>
      <c r="O156" s="41">
        <v>-409444.40231709555</v>
      </c>
    </row>
    <row r="157" spans="1:15" ht="12.75">
      <c r="A157" s="6">
        <v>37926</v>
      </c>
      <c r="B157" s="30">
        <v>29919236.9217155</v>
      </c>
      <c r="C157" s="8">
        <v>434.4</v>
      </c>
      <c r="D157" s="8">
        <v>0</v>
      </c>
      <c r="E157" s="9">
        <v>127.12551938415875</v>
      </c>
      <c r="F157" s="16">
        <v>30</v>
      </c>
      <c r="G157" s="16">
        <v>1</v>
      </c>
      <c r="H157" s="17">
        <v>40628</v>
      </c>
      <c r="I157" s="19">
        <v>241.4</v>
      </c>
      <c r="J157" s="16">
        <v>0</v>
      </c>
      <c r="K157" s="16">
        <f t="shared" si="2"/>
        <v>30227999.664630897</v>
      </c>
      <c r="L157" s="16"/>
      <c r="M157" s="18"/>
      <c r="N157" s="58" t="s">
        <v>41</v>
      </c>
      <c r="O157" s="56"/>
    </row>
    <row r="158" spans="1:15" ht="12.75">
      <c r="A158" s="6">
        <v>37956</v>
      </c>
      <c r="B158" s="30">
        <v>34808422.81933873</v>
      </c>
      <c r="C158" s="8">
        <v>610</v>
      </c>
      <c r="D158" s="8">
        <v>0</v>
      </c>
      <c r="E158" s="14">
        <v>127.27195325542573</v>
      </c>
      <c r="F158" s="10">
        <v>31</v>
      </c>
      <c r="G158" s="10">
        <v>0</v>
      </c>
      <c r="H158" s="17">
        <v>40711</v>
      </c>
      <c r="I158" s="19">
        <v>247.9</v>
      </c>
      <c r="J158" s="16">
        <v>0</v>
      </c>
      <c r="K158" s="16">
        <f t="shared" si="2"/>
        <v>33811984.21147146</v>
      </c>
      <c r="L158" s="16"/>
      <c r="M158" s="18"/>
      <c r="N158" s="48" t="s">
        <v>35</v>
      </c>
      <c r="O158" s="41">
        <v>-1.8021630587958088</v>
      </c>
    </row>
    <row r="159" spans="1:28" ht="12.75">
      <c r="A159" s="6">
        <v>37987</v>
      </c>
      <c r="B159" s="30">
        <v>36310687.454881296</v>
      </c>
      <c r="C159" s="8">
        <v>879.2</v>
      </c>
      <c r="D159" s="8">
        <v>0</v>
      </c>
      <c r="E159" s="9">
        <v>127.53710315804119</v>
      </c>
      <c r="F159" s="16">
        <v>31</v>
      </c>
      <c r="G159" s="16">
        <v>0</v>
      </c>
      <c r="H159" s="17">
        <v>40784</v>
      </c>
      <c r="I159" s="19">
        <v>254.1</v>
      </c>
      <c r="J159" s="16">
        <v>0</v>
      </c>
      <c r="K159" s="16">
        <f t="shared" si="2"/>
        <v>35880389.492850475</v>
      </c>
      <c r="L159" s="16"/>
      <c r="M159" s="18"/>
      <c r="N159" s="54" t="s">
        <v>1</v>
      </c>
      <c r="O159" s="57">
        <v>3.251983352027783</v>
      </c>
      <c r="Z159" s="25"/>
      <c r="AA159" s="25"/>
      <c r="AB159" s="25"/>
    </row>
    <row r="160" spans="1:15" ht="12.75">
      <c r="A160" s="6">
        <v>38018</v>
      </c>
      <c r="B160" s="30">
        <v>32366008.234149728</v>
      </c>
      <c r="C160" s="8">
        <v>699.2</v>
      </c>
      <c r="D160" s="8">
        <v>0</v>
      </c>
      <c r="E160" s="9">
        <v>127.80225306065665</v>
      </c>
      <c r="F160" s="16">
        <v>28</v>
      </c>
      <c r="G160" s="16">
        <v>0</v>
      </c>
      <c r="H160" s="17">
        <v>40837</v>
      </c>
      <c r="I160" s="19">
        <v>244.6</v>
      </c>
      <c r="J160" s="16">
        <v>0</v>
      </c>
      <c r="K160" s="16">
        <f t="shared" si="2"/>
        <v>32425413.174052246</v>
      </c>
      <c r="L160" s="16"/>
      <c r="M160" s="18"/>
      <c r="N160" s="48" t="s">
        <v>2</v>
      </c>
      <c r="O160" s="41">
        <v>0.1960637926121601</v>
      </c>
    </row>
    <row r="161" spans="1:15" ht="12.75">
      <c r="A161" s="6">
        <v>38047</v>
      </c>
      <c r="B161" s="30">
        <v>31268986.833033677</v>
      </c>
      <c r="C161" s="8">
        <v>540.9</v>
      </c>
      <c r="D161" s="8">
        <v>0</v>
      </c>
      <c r="E161" s="9">
        <v>128.06740296327212</v>
      </c>
      <c r="F161" s="16">
        <v>31</v>
      </c>
      <c r="G161" s="16">
        <v>1</v>
      </c>
      <c r="H161" s="17">
        <v>40874</v>
      </c>
      <c r="I161" s="19">
        <v>237</v>
      </c>
      <c r="J161" s="16">
        <v>0</v>
      </c>
      <c r="K161" s="16">
        <f t="shared" si="2"/>
        <v>31422526.67879426</v>
      </c>
      <c r="L161" s="16"/>
      <c r="M161" s="18"/>
      <c r="N161" s="54" t="s">
        <v>3</v>
      </c>
      <c r="O161" s="57">
        <v>-1.1175369406213633</v>
      </c>
    </row>
    <row r="162" spans="1:15" ht="12.75">
      <c r="A162" s="6">
        <v>38078</v>
      </c>
      <c r="B162" s="30">
        <v>27582223.456031792</v>
      </c>
      <c r="C162" s="8">
        <v>354.1</v>
      </c>
      <c r="D162" s="8">
        <v>0</v>
      </c>
      <c r="E162" s="9">
        <v>128.33255286588758</v>
      </c>
      <c r="F162" s="16">
        <v>30</v>
      </c>
      <c r="G162" s="16">
        <v>1</v>
      </c>
      <c r="H162" s="17">
        <v>40922</v>
      </c>
      <c r="I162" s="19">
        <v>230.6</v>
      </c>
      <c r="J162" s="16">
        <v>0</v>
      </c>
      <c r="K162" s="16">
        <f t="shared" si="2"/>
        <v>29288847.797044523</v>
      </c>
      <c r="L162" s="16"/>
      <c r="M162" s="18"/>
      <c r="N162" s="48" t="s">
        <v>4</v>
      </c>
      <c r="O162" s="41">
        <v>1.465333326310186</v>
      </c>
    </row>
    <row r="163" spans="1:15" ht="12.75">
      <c r="A163" s="6">
        <v>38108</v>
      </c>
      <c r="B163" s="30">
        <v>27288250.032195106</v>
      </c>
      <c r="C163" s="8">
        <v>196.2</v>
      </c>
      <c r="D163" s="8">
        <v>0</v>
      </c>
      <c r="E163" s="9">
        <v>128.59770276850304</v>
      </c>
      <c r="F163" s="16">
        <v>31</v>
      </c>
      <c r="G163" s="16">
        <v>1</v>
      </c>
      <c r="H163" s="17">
        <v>40956</v>
      </c>
      <c r="I163" s="19">
        <v>257.5</v>
      </c>
      <c r="J163" s="16">
        <v>0</v>
      </c>
      <c r="K163" s="16">
        <f t="shared" si="2"/>
        <v>30109279.358138148</v>
      </c>
      <c r="L163" s="16"/>
      <c r="M163" s="18"/>
      <c r="N163" s="54" t="s">
        <v>5</v>
      </c>
      <c r="O163" s="57">
        <v>-1.5021416549751876</v>
      </c>
    </row>
    <row r="164" spans="1:15" ht="12.75">
      <c r="A164" s="6">
        <v>38139</v>
      </c>
      <c r="B164" s="30">
        <v>27906776.61195395</v>
      </c>
      <c r="C164" s="8">
        <v>92.5</v>
      </c>
      <c r="D164" s="8">
        <v>0</v>
      </c>
      <c r="E164" s="9">
        <v>128.8628526711185</v>
      </c>
      <c r="F164" s="16">
        <v>30</v>
      </c>
      <c r="G164" s="16">
        <v>0</v>
      </c>
      <c r="H164" s="17">
        <v>40991</v>
      </c>
      <c r="I164" s="19">
        <v>286.5</v>
      </c>
      <c r="J164" s="16">
        <v>0</v>
      </c>
      <c r="K164" s="16">
        <f t="shared" si="2"/>
        <v>31588195.714231305</v>
      </c>
      <c r="L164" s="16"/>
      <c r="M164" s="18"/>
      <c r="N164" s="48" t="s">
        <v>6</v>
      </c>
      <c r="O164" s="41">
        <v>1.5567118156658477</v>
      </c>
    </row>
    <row r="165" spans="1:15" ht="12.75">
      <c r="A165" s="6">
        <v>38169</v>
      </c>
      <c r="B165" s="30">
        <v>30750159.273588404</v>
      </c>
      <c r="C165" s="8">
        <v>21.3</v>
      </c>
      <c r="D165" s="8">
        <v>0</v>
      </c>
      <c r="E165" s="9">
        <v>129.12800257373397</v>
      </c>
      <c r="F165" s="16">
        <v>31</v>
      </c>
      <c r="G165" s="16">
        <v>0</v>
      </c>
      <c r="H165" s="17">
        <v>41026</v>
      </c>
      <c r="I165" s="19">
        <v>282.4</v>
      </c>
      <c r="J165" s="16">
        <v>0</v>
      </c>
      <c r="K165" s="16">
        <f t="shared" si="2"/>
        <v>31517464.402244184</v>
      </c>
      <c r="L165" s="16"/>
      <c r="M165" s="18"/>
      <c r="N165" s="54" t="s">
        <v>7</v>
      </c>
      <c r="O165" s="57">
        <v>1.9299226344544131</v>
      </c>
    </row>
    <row r="166" spans="1:15" ht="12.75">
      <c r="A166" s="6">
        <v>38200</v>
      </c>
      <c r="B166" s="30">
        <v>30678196.678128522</v>
      </c>
      <c r="C166" s="8">
        <v>55</v>
      </c>
      <c r="D166" s="8">
        <v>0</v>
      </c>
      <c r="E166" s="9">
        <v>129.39315247634943</v>
      </c>
      <c r="F166" s="16">
        <v>31</v>
      </c>
      <c r="G166" s="16">
        <v>0</v>
      </c>
      <c r="H166" s="17">
        <v>41065</v>
      </c>
      <c r="I166" s="19">
        <v>277.3</v>
      </c>
      <c r="J166" s="16">
        <v>0</v>
      </c>
      <c r="K166" s="16">
        <f t="shared" si="2"/>
        <v>31471953.733689874</v>
      </c>
      <c r="L166" s="16"/>
      <c r="M166" s="18"/>
      <c r="N166" s="54" t="s">
        <v>8</v>
      </c>
      <c r="O166" s="57">
        <v>-0.11403297644672661</v>
      </c>
    </row>
    <row r="167" spans="1:13" ht="12.75">
      <c r="A167" s="6">
        <v>38231</v>
      </c>
      <c r="B167" s="30">
        <v>28134753.56789361</v>
      </c>
      <c r="C167" s="8">
        <v>71.3</v>
      </c>
      <c r="D167" s="8">
        <v>0</v>
      </c>
      <c r="E167" s="9">
        <v>129.6583023789649</v>
      </c>
      <c r="F167" s="16">
        <v>30</v>
      </c>
      <c r="G167" s="16">
        <v>1</v>
      </c>
      <c r="H167" s="17">
        <v>41099</v>
      </c>
      <c r="I167" s="19">
        <v>259.4</v>
      </c>
      <c r="J167" s="16">
        <v>0</v>
      </c>
      <c r="K167" s="16">
        <f t="shared" si="2"/>
        <v>28654771.4389053</v>
      </c>
      <c r="L167" s="16"/>
      <c r="M167" s="18"/>
    </row>
    <row r="168" spans="1:13" ht="12.75">
      <c r="A168" s="6">
        <v>38261</v>
      </c>
      <c r="B168" s="30">
        <v>28637522.808189474</v>
      </c>
      <c r="C168" s="8">
        <v>287.5</v>
      </c>
      <c r="D168" s="8">
        <v>0</v>
      </c>
      <c r="E168" s="9">
        <v>129.92345228158035</v>
      </c>
      <c r="F168" s="16">
        <v>31</v>
      </c>
      <c r="G168" s="16">
        <v>1</v>
      </c>
      <c r="H168" s="17">
        <v>41126</v>
      </c>
      <c r="I168" s="19">
        <v>232.1</v>
      </c>
      <c r="J168" s="16">
        <v>0</v>
      </c>
      <c r="K168" s="16">
        <f t="shared" si="2"/>
        <v>29343532.64732206</v>
      </c>
      <c r="L168" s="16"/>
      <c r="M168" s="18"/>
    </row>
    <row r="169" spans="1:14" ht="12.75">
      <c r="A169" s="6">
        <v>38292</v>
      </c>
      <c r="B169" s="30">
        <v>30259509.812068757</v>
      </c>
      <c r="C169" s="8">
        <v>432.9</v>
      </c>
      <c r="D169" s="8">
        <v>0</v>
      </c>
      <c r="E169" s="9">
        <v>130.18860218419582</v>
      </c>
      <c r="F169" s="16">
        <v>30</v>
      </c>
      <c r="G169" s="16">
        <v>1</v>
      </c>
      <c r="H169" s="17">
        <v>41193</v>
      </c>
      <c r="I169" s="19">
        <v>244.1</v>
      </c>
      <c r="J169" s="16">
        <v>0</v>
      </c>
      <c r="K169" s="16">
        <f t="shared" si="2"/>
        <v>30257619.393580582</v>
      </c>
      <c r="L169" s="16"/>
      <c r="M169" s="18"/>
      <c r="N169" s="59"/>
    </row>
    <row r="170" spans="1:14" ht="12.75">
      <c r="A170" s="6">
        <v>38322</v>
      </c>
      <c r="B170" s="30">
        <v>35282923.48412643</v>
      </c>
      <c r="C170" s="8">
        <v>700.1</v>
      </c>
      <c r="D170" s="8">
        <v>0</v>
      </c>
      <c r="E170" s="14">
        <v>130.45375208681136</v>
      </c>
      <c r="F170" s="16">
        <v>31</v>
      </c>
      <c r="G170" s="16">
        <v>0</v>
      </c>
      <c r="H170" s="17">
        <v>41276</v>
      </c>
      <c r="I170" s="19">
        <v>263.5</v>
      </c>
      <c r="J170" s="16">
        <v>0</v>
      </c>
      <c r="K170" s="16">
        <f t="shared" si="2"/>
        <v>34999354.873076655</v>
      </c>
      <c r="L170" s="16"/>
      <c r="M170" s="18"/>
      <c r="N170" s="59"/>
    </row>
    <row r="171" spans="1:28" ht="12.75">
      <c r="A171" s="6">
        <v>38353</v>
      </c>
      <c r="B171" s="30">
        <v>36570298.647924244</v>
      </c>
      <c r="C171" s="8">
        <v>814.7</v>
      </c>
      <c r="D171" s="8">
        <v>0</v>
      </c>
      <c r="E171" s="9">
        <v>130.7472730290067</v>
      </c>
      <c r="F171" s="16">
        <v>31</v>
      </c>
      <c r="G171" s="16">
        <v>0</v>
      </c>
      <c r="H171" s="17">
        <v>41335</v>
      </c>
      <c r="I171" s="19">
        <v>262.8</v>
      </c>
      <c r="J171" s="16">
        <v>0</v>
      </c>
      <c r="K171" s="16">
        <f t="shared" si="2"/>
        <v>35708814.23697809</v>
      </c>
      <c r="L171" s="16"/>
      <c r="M171" s="18"/>
      <c r="Z171" s="25"/>
      <c r="AA171" s="25"/>
      <c r="AB171" s="25"/>
    </row>
    <row r="172" spans="1:13" ht="12.75">
      <c r="A172" s="6">
        <v>38384</v>
      </c>
      <c r="B172" s="30">
        <v>31640353.080012523</v>
      </c>
      <c r="C172" s="8">
        <v>683.5</v>
      </c>
      <c r="D172" s="8">
        <v>0</v>
      </c>
      <c r="E172" s="9">
        <v>131.04079397120202</v>
      </c>
      <c r="F172" s="16">
        <v>29</v>
      </c>
      <c r="G172" s="16">
        <v>0</v>
      </c>
      <c r="H172" s="17">
        <v>41371</v>
      </c>
      <c r="I172" s="19">
        <v>249.1</v>
      </c>
      <c r="J172" s="16">
        <v>0</v>
      </c>
      <c r="K172" s="16">
        <f t="shared" si="2"/>
        <v>32948249.03134019</v>
      </c>
      <c r="L172" s="16"/>
      <c r="M172" s="18"/>
    </row>
    <row r="173" spans="1:13" ht="12.75">
      <c r="A173" s="6">
        <v>38412</v>
      </c>
      <c r="B173" s="30">
        <v>31901463.985042825</v>
      </c>
      <c r="C173" s="8">
        <v>680.5</v>
      </c>
      <c r="D173" s="8">
        <v>0</v>
      </c>
      <c r="E173" s="9">
        <v>131.33431491339735</v>
      </c>
      <c r="F173" s="16">
        <v>31</v>
      </c>
      <c r="G173" s="16">
        <v>1</v>
      </c>
      <c r="H173" s="17">
        <v>41450</v>
      </c>
      <c r="I173" s="19">
        <v>249.7</v>
      </c>
      <c r="J173" s="16">
        <v>0</v>
      </c>
      <c r="K173" s="16">
        <f aca="true" t="shared" si="3" ref="K173:K204">$O$125+C173*$O$126+D173*$O$127+E173*$O$128+F173*$O$129+G173*$O$130+H173*$O$131+I173*$O$132+J173*$O$133</f>
        <v>32784009.30634495</v>
      </c>
      <c r="L173" s="16"/>
      <c r="M173" s="18"/>
    </row>
    <row r="174" spans="1:13" ht="12.75">
      <c r="A174" s="6">
        <v>38443</v>
      </c>
      <c r="B174" s="30">
        <v>27711609.238855682</v>
      </c>
      <c r="C174" s="8">
        <v>354.6</v>
      </c>
      <c r="D174" s="8">
        <v>0</v>
      </c>
      <c r="E174" s="9">
        <v>131.62783585559268</v>
      </c>
      <c r="F174" s="16">
        <v>30</v>
      </c>
      <c r="G174" s="16">
        <v>1</v>
      </c>
      <c r="H174" s="17">
        <v>41518</v>
      </c>
      <c r="I174" s="19">
        <v>231.1</v>
      </c>
      <c r="J174" s="16">
        <v>0</v>
      </c>
      <c r="K174" s="16">
        <f t="shared" si="3"/>
        <v>29201325.62676344</v>
      </c>
      <c r="L174" s="16"/>
      <c r="M174" s="18"/>
    </row>
    <row r="175" spans="1:13" ht="12.75">
      <c r="A175" s="6">
        <v>38473</v>
      </c>
      <c r="B175" s="30">
        <v>30169122.650609113</v>
      </c>
      <c r="C175" s="8">
        <v>244.9</v>
      </c>
      <c r="D175" s="8">
        <v>0</v>
      </c>
      <c r="E175" s="9">
        <v>131.921356797788</v>
      </c>
      <c r="F175" s="16">
        <v>31</v>
      </c>
      <c r="G175" s="16">
        <v>1</v>
      </c>
      <c r="H175" s="17">
        <v>41589</v>
      </c>
      <c r="I175" s="19">
        <v>234</v>
      </c>
      <c r="J175" s="16">
        <v>0</v>
      </c>
      <c r="K175" s="16">
        <f t="shared" si="3"/>
        <v>29261498.344083723</v>
      </c>
      <c r="L175" s="16"/>
      <c r="M175" s="18"/>
    </row>
    <row r="176" spans="1:13" ht="12.75">
      <c r="A176" s="6">
        <v>38504</v>
      </c>
      <c r="B176" s="30">
        <v>35129580.0821907</v>
      </c>
      <c r="C176" s="8">
        <v>27.3</v>
      </c>
      <c r="D176" s="8">
        <v>104.8</v>
      </c>
      <c r="E176" s="9">
        <v>132.21487773998334</v>
      </c>
      <c r="F176" s="16">
        <v>30</v>
      </c>
      <c r="G176" s="16">
        <v>0</v>
      </c>
      <c r="H176" s="17">
        <v>41608</v>
      </c>
      <c r="I176" s="19">
        <v>321.6</v>
      </c>
      <c r="J176" s="16">
        <v>0</v>
      </c>
      <c r="K176" s="16">
        <f t="shared" si="3"/>
        <v>33163871.445185132</v>
      </c>
      <c r="L176" s="16"/>
      <c r="M176" s="18"/>
    </row>
    <row r="177" spans="1:13" ht="12.75">
      <c r="A177" s="6">
        <v>38534</v>
      </c>
      <c r="B177" s="30">
        <v>39085024.985200875</v>
      </c>
      <c r="C177" s="8">
        <v>6.8</v>
      </c>
      <c r="D177" s="8">
        <v>105.4</v>
      </c>
      <c r="E177" s="9">
        <v>132.50839868217867</v>
      </c>
      <c r="F177" s="16">
        <v>31</v>
      </c>
      <c r="G177" s="16">
        <v>0</v>
      </c>
      <c r="H177" s="17">
        <v>41659</v>
      </c>
      <c r="I177" s="19">
        <v>318.6</v>
      </c>
      <c r="J177" s="16">
        <v>0</v>
      </c>
      <c r="K177" s="16">
        <f t="shared" si="3"/>
        <v>33493369.521760873</v>
      </c>
      <c r="L177" s="16"/>
      <c r="M177" s="18"/>
    </row>
    <row r="178" spans="1:13" ht="12.75">
      <c r="A178" s="6">
        <v>38565</v>
      </c>
      <c r="B178" s="30">
        <v>36113257.254625276</v>
      </c>
      <c r="C178" s="8">
        <v>11.9</v>
      </c>
      <c r="D178" s="8">
        <v>67.9</v>
      </c>
      <c r="E178" s="9">
        <v>132.801919624374</v>
      </c>
      <c r="F178" s="16">
        <v>31</v>
      </c>
      <c r="G178" s="16">
        <v>0</v>
      </c>
      <c r="H178" s="17">
        <v>41720</v>
      </c>
      <c r="I178" s="19">
        <v>306.6</v>
      </c>
      <c r="J178" s="16">
        <v>0</v>
      </c>
      <c r="K178" s="16">
        <f t="shared" si="3"/>
        <v>32806095.963085495</v>
      </c>
      <c r="L178" s="16"/>
      <c r="M178" s="18"/>
    </row>
    <row r="179" spans="1:13" ht="12.75">
      <c r="A179" s="6">
        <v>38596</v>
      </c>
      <c r="B179" s="30">
        <v>30193029.061658356</v>
      </c>
      <c r="C179" s="8">
        <v>63.4</v>
      </c>
      <c r="D179" s="8">
        <v>13.7</v>
      </c>
      <c r="E179" s="9">
        <v>133.09544056656932</v>
      </c>
      <c r="F179" s="16">
        <v>30</v>
      </c>
      <c r="G179" s="16">
        <v>1</v>
      </c>
      <c r="H179" s="17">
        <v>41848</v>
      </c>
      <c r="I179" s="19">
        <v>282.9</v>
      </c>
      <c r="J179" s="16">
        <v>0</v>
      </c>
      <c r="K179" s="16">
        <f t="shared" si="3"/>
        <v>29863765.739333697</v>
      </c>
      <c r="L179" s="16"/>
      <c r="M179" s="18"/>
    </row>
    <row r="180" spans="1:13" ht="12.75">
      <c r="A180" s="6">
        <v>38626</v>
      </c>
      <c r="B180" s="30">
        <v>29335115.664578382</v>
      </c>
      <c r="C180" s="8">
        <v>259.9</v>
      </c>
      <c r="D180" s="8">
        <v>2.6</v>
      </c>
      <c r="E180" s="9">
        <v>133.38896150876465</v>
      </c>
      <c r="F180" s="16">
        <v>31</v>
      </c>
      <c r="G180" s="16">
        <v>1</v>
      </c>
      <c r="H180" s="17">
        <v>41917</v>
      </c>
      <c r="I180" s="19">
        <v>260.2</v>
      </c>
      <c r="J180" s="16">
        <v>0</v>
      </c>
      <c r="K180" s="16">
        <f t="shared" si="3"/>
        <v>30655326.493546717</v>
      </c>
      <c r="L180" s="16"/>
      <c r="M180" s="18"/>
    </row>
    <row r="181" spans="1:13" ht="12.75">
      <c r="A181" s="6">
        <v>38657</v>
      </c>
      <c r="B181" s="30">
        <v>30934137.750188727</v>
      </c>
      <c r="C181" s="8">
        <v>433.1</v>
      </c>
      <c r="D181" s="8">
        <v>0</v>
      </c>
      <c r="E181" s="9">
        <v>133.68248245095998</v>
      </c>
      <c r="F181" s="16">
        <v>30</v>
      </c>
      <c r="G181" s="16">
        <v>1</v>
      </c>
      <c r="H181" s="17">
        <v>42012</v>
      </c>
      <c r="I181" s="19">
        <v>257.7</v>
      </c>
      <c r="J181" s="16">
        <v>0</v>
      </c>
      <c r="K181" s="16">
        <f t="shared" si="3"/>
        <v>31096194.74564457</v>
      </c>
      <c r="L181" s="16"/>
      <c r="M181" s="18"/>
    </row>
    <row r="182" spans="1:13" ht="12.75">
      <c r="A182" s="6">
        <v>38687</v>
      </c>
      <c r="B182" s="30">
        <v>35240315.99304195</v>
      </c>
      <c r="C182" s="8">
        <v>721.6</v>
      </c>
      <c r="D182" s="8">
        <v>0</v>
      </c>
      <c r="E182" s="14">
        <v>133.97600339315525</v>
      </c>
      <c r="F182" s="16">
        <v>31</v>
      </c>
      <c r="G182" s="16">
        <v>0</v>
      </c>
      <c r="H182" s="17">
        <v>42071</v>
      </c>
      <c r="I182" s="19">
        <v>262.7</v>
      </c>
      <c r="J182" s="16">
        <v>0</v>
      </c>
      <c r="K182" s="16">
        <f t="shared" si="3"/>
        <v>35249412.7154514</v>
      </c>
      <c r="L182" s="16"/>
      <c r="M182" s="18"/>
    </row>
    <row r="183" spans="1:28" ht="12.75">
      <c r="A183" s="6">
        <v>38718</v>
      </c>
      <c r="B183" s="15">
        <v>35607221.64184321</v>
      </c>
      <c r="C183" s="8">
        <v>590.6</v>
      </c>
      <c r="D183" s="8">
        <v>0</v>
      </c>
      <c r="E183" s="9">
        <v>134.25512006689098</v>
      </c>
      <c r="F183" s="16">
        <v>31</v>
      </c>
      <c r="G183" s="16">
        <v>0</v>
      </c>
      <c r="H183" s="17">
        <v>42136</v>
      </c>
      <c r="I183" s="19">
        <v>248.7</v>
      </c>
      <c r="J183" s="16">
        <v>0</v>
      </c>
      <c r="K183" s="16">
        <f t="shared" si="3"/>
        <v>33759130.9850027</v>
      </c>
      <c r="L183" s="16"/>
      <c r="M183" s="18"/>
      <c r="Z183" s="25"/>
      <c r="AA183" s="25"/>
      <c r="AB183" s="25"/>
    </row>
    <row r="184" spans="1:13" ht="12.75">
      <c r="A184" s="6">
        <v>38749</v>
      </c>
      <c r="B184" s="15">
        <v>30905661.934466433</v>
      </c>
      <c r="C184" s="8">
        <v>651.2</v>
      </c>
      <c r="D184" s="8">
        <v>0</v>
      </c>
      <c r="E184" s="9">
        <v>134.5342367406267</v>
      </c>
      <c r="F184" s="16">
        <v>28</v>
      </c>
      <c r="G184" s="16">
        <v>0</v>
      </c>
      <c r="H184" s="17">
        <v>42191</v>
      </c>
      <c r="I184" s="19">
        <v>247.5</v>
      </c>
      <c r="J184" s="16">
        <v>0</v>
      </c>
      <c r="K184" s="16">
        <f t="shared" si="3"/>
        <v>32250756.736391522</v>
      </c>
      <c r="L184" s="16"/>
      <c r="M184" s="18"/>
    </row>
    <row r="185" spans="1:13" ht="12.75">
      <c r="A185" s="6">
        <v>38777</v>
      </c>
      <c r="B185" s="15">
        <v>31603081.70885059</v>
      </c>
      <c r="C185" s="8">
        <v>562.4</v>
      </c>
      <c r="D185" s="8">
        <v>0</v>
      </c>
      <c r="E185" s="9">
        <v>134.81335341436244</v>
      </c>
      <c r="F185" s="16">
        <v>31</v>
      </c>
      <c r="G185" s="16">
        <v>1</v>
      </c>
      <c r="H185" s="17">
        <v>42226</v>
      </c>
      <c r="I185" s="19">
        <v>245.7</v>
      </c>
      <c r="J185" s="16">
        <v>0</v>
      </c>
      <c r="K185" s="16">
        <f t="shared" si="3"/>
        <v>31961976.044295564</v>
      </c>
      <c r="L185" s="16"/>
      <c r="M185" s="18"/>
    </row>
    <row r="186" spans="1:13" ht="12.75">
      <c r="A186" s="6">
        <v>38808</v>
      </c>
      <c r="B186" s="15">
        <v>27662210.143372092</v>
      </c>
      <c r="C186" s="8">
        <v>322.5</v>
      </c>
      <c r="D186" s="8">
        <v>0</v>
      </c>
      <c r="E186" s="9">
        <v>135.09247008809817</v>
      </c>
      <c r="F186" s="16">
        <v>30</v>
      </c>
      <c r="G186" s="16">
        <v>1</v>
      </c>
      <c r="H186" s="17">
        <v>42257</v>
      </c>
      <c r="I186" s="19">
        <v>236.6</v>
      </c>
      <c r="J186" s="16">
        <v>0</v>
      </c>
      <c r="K186" s="16">
        <f t="shared" si="3"/>
        <v>29323731.599277176</v>
      </c>
      <c r="L186" s="16"/>
      <c r="M186" s="18"/>
    </row>
    <row r="187" spans="1:13" ht="12.75">
      <c r="A187" s="6">
        <v>38838</v>
      </c>
      <c r="B187" s="15">
        <v>28590224.805423334</v>
      </c>
      <c r="C187" s="8">
        <v>177.8</v>
      </c>
      <c r="D187" s="8">
        <v>17.7</v>
      </c>
      <c r="E187" s="9">
        <v>135.3715867618339</v>
      </c>
      <c r="F187" s="16">
        <v>31</v>
      </c>
      <c r="G187" s="16">
        <v>1</v>
      </c>
      <c r="H187" s="17">
        <v>42292</v>
      </c>
      <c r="I187" s="19">
        <v>306.6</v>
      </c>
      <c r="J187" s="16">
        <v>0</v>
      </c>
      <c r="K187" s="16">
        <f t="shared" si="3"/>
        <v>32324623.4288053</v>
      </c>
      <c r="L187" s="16"/>
      <c r="M187" s="18"/>
    </row>
    <row r="188" spans="1:13" ht="12.75">
      <c r="A188" s="6">
        <v>38869</v>
      </c>
      <c r="B188" s="15">
        <v>32221710.592129845</v>
      </c>
      <c r="C188" s="8">
        <v>44.1</v>
      </c>
      <c r="D188" s="8">
        <v>32.2</v>
      </c>
      <c r="E188" s="9">
        <v>135.65070343556962</v>
      </c>
      <c r="F188" s="16">
        <v>30</v>
      </c>
      <c r="G188" s="16">
        <v>0</v>
      </c>
      <c r="H188" s="17">
        <v>42471</v>
      </c>
      <c r="I188" s="19">
        <v>286.1</v>
      </c>
      <c r="J188" s="16">
        <v>0</v>
      </c>
      <c r="K188" s="16">
        <f t="shared" si="3"/>
        <v>31590535.76615134</v>
      </c>
      <c r="L188" s="16"/>
      <c r="M188" s="18"/>
    </row>
    <row r="189" spans="1:13" ht="12.75">
      <c r="A189" s="6">
        <v>38899</v>
      </c>
      <c r="B189" s="15">
        <v>36731540.88971382</v>
      </c>
      <c r="C189" s="8">
        <v>6.5</v>
      </c>
      <c r="D189" s="8">
        <v>117.2</v>
      </c>
      <c r="E189" s="9">
        <v>135.92982010930535</v>
      </c>
      <c r="F189" s="16">
        <v>31</v>
      </c>
      <c r="G189" s="16">
        <v>0</v>
      </c>
      <c r="H189" s="17">
        <v>42636</v>
      </c>
      <c r="I189" s="19">
        <v>306.9</v>
      </c>
      <c r="J189" s="16">
        <v>0</v>
      </c>
      <c r="K189" s="16">
        <f t="shared" si="3"/>
        <v>33487641.058046654</v>
      </c>
      <c r="L189" s="16"/>
      <c r="M189" s="18"/>
    </row>
    <row r="190" spans="1:13" ht="12.75">
      <c r="A190" s="6">
        <v>38930</v>
      </c>
      <c r="B190" s="15">
        <v>34302121.98282158</v>
      </c>
      <c r="C190" s="8">
        <v>27.5</v>
      </c>
      <c r="D190" s="8">
        <v>45.5</v>
      </c>
      <c r="E190" s="9">
        <v>136.20893678304108</v>
      </c>
      <c r="F190" s="16">
        <v>31</v>
      </c>
      <c r="G190" s="16">
        <v>0</v>
      </c>
      <c r="H190" s="17">
        <v>42841</v>
      </c>
      <c r="I190" s="19">
        <v>316.6</v>
      </c>
      <c r="J190" s="16">
        <v>0</v>
      </c>
      <c r="K190" s="16">
        <f t="shared" si="3"/>
        <v>34026487.40187745</v>
      </c>
      <c r="L190" s="16"/>
      <c r="M190" s="18"/>
    </row>
    <row r="191" spans="1:13" ht="12.75">
      <c r="A191" s="6">
        <v>38961</v>
      </c>
      <c r="B191" s="15">
        <v>29087224.425843317</v>
      </c>
      <c r="C191" s="8">
        <v>130.3</v>
      </c>
      <c r="D191" s="8">
        <v>2.3</v>
      </c>
      <c r="E191" s="9">
        <v>136.4880534567768</v>
      </c>
      <c r="F191" s="16">
        <v>30</v>
      </c>
      <c r="G191" s="16">
        <v>1</v>
      </c>
      <c r="H191" s="17">
        <v>42951</v>
      </c>
      <c r="I191" s="19">
        <v>248.7</v>
      </c>
      <c r="J191" s="16">
        <v>0</v>
      </c>
      <c r="K191" s="16">
        <f t="shared" si="3"/>
        <v>29363900.95095958</v>
      </c>
      <c r="L191" s="16"/>
      <c r="M191" s="18"/>
    </row>
    <row r="192" spans="1:13" ht="12.75">
      <c r="A192" s="6">
        <v>38991</v>
      </c>
      <c r="B192" s="15">
        <v>29343350.179477677</v>
      </c>
      <c r="C192" s="8">
        <v>335.1</v>
      </c>
      <c r="D192" s="8">
        <v>0</v>
      </c>
      <c r="E192" s="9">
        <v>136.76717013051254</v>
      </c>
      <c r="F192" s="16">
        <v>31</v>
      </c>
      <c r="G192" s="16">
        <v>1</v>
      </c>
      <c r="H192" s="17">
        <v>43160</v>
      </c>
      <c r="I192" s="19">
        <v>240.5</v>
      </c>
      <c r="J192" s="16">
        <v>0</v>
      </c>
      <c r="K192" s="16">
        <f t="shared" si="3"/>
        <v>31171895.67982073</v>
      </c>
      <c r="L192" s="16"/>
      <c r="M192" s="18"/>
    </row>
    <row r="193" spans="1:13" ht="12.75">
      <c r="A193" s="6">
        <v>39022</v>
      </c>
      <c r="B193" s="15">
        <v>30851583.106073357</v>
      </c>
      <c r="C193" s="8">
        <v>415.9</v>
      </c>
      <c r="D193" s="8">
        <v>0</v>
      </c>
      <c r="E193" s="9">
        <v>137.04628680424827</v>
      </c>
      <c r="F193" s="16">
        <v>30</v>
      </c>
      <c r="G193" s="16">
        <v>1</v>
      </c>
      <c r="H193" s="17">
        <v>43192</v>
      </c>
      <c r="I193" s="19">
        <v>241.3</v>
      </c>
      <c r="J193" s="16">
        <v>0</v>
      </c>
      <c r="K193" s="16">
        <f t="shared" si="3"/>
        <v>31077292.037075676</v>
      </c>
      <c r="L193" s="16"/>
      <c r="M193" s="18"/>
    </row>
    <row r="194" spans="1:13" ht="12.75">
      <c r="A194" s="6">
        <v>39052</v>
      </c>
      <c r="B194" s="15">
        <v>34674037.18042355</v>
      </c>
      <c r="C194" s="8">
        <v>545.2</v>
      </c>
      <c r="D194" s="8">
        <v>0</v>
      </c>
      <c r="E194" s="14">
        <v>137.3254034779841</v>
      </c>
      <c r="F194" s="16">
        <v>31</v>
      </c>
      <c r="G194" s="16">
        <v>0</v>
      </c>
      <c r="H194" s="17">
        <v>43261</v>
      </c>
      <c r="I194" s="19">
        <v>262.7</v>
      </c>
      <c r="J194" s="16">
        <v>0</v>
      </c>
      <c r="K194" s="16">
        <f t="shared" si="3"/>
        <v>34990802.16539901</v>
      </c>
      <c r="L194" s="16"/>
      <c r="M194" s="18"/>
    </row>
    <row r="195" spans="1:28" ht="12.75">
      <c r="A195" s="6">
        <v>39083</v>
      </c>
      <c r="B195" s="15">
        <v>36728886.583133645</v>
      </c>
      <c r="C195" s="8">
        <v>698.3</v>
      </c>
      <c r="D195" s="8">
        <v>0</v>
      </c>
      <c r="E195" s="9">
        <v>137.57716671769376</v>
      </c>
      <c r="F195" s="16">
        <v>31</v>
      </c>
      <c r="G195" s="16">
        <v>0</v>
      </c>
      <c r="H195" s="17">
        <v>43293</v>
      </c>
      <c r="I195" s="19">
        <v>258.4</v>
      </c>
      <c r="J195" s="16">
        <v>0</v>
      </c>
      <c r="K195" s="16">
        <f t="shared" si="3"/>
        <v>35748900.22832202</v>
      </c>
      <c r="L195" s="16"/>
      <c r="M195" s="18"/>
      <c r="Z195" s="25"/>
      <c r="AA195" s="25"/>
      <c r="AB195" s="25"/>
    </row>
    <row r="196" spans="1:13" ht="12.75">
      <c r="A196" s="6">
        <v>39114</v>
      </c>
      <c r="B196" s="15">
        <v>32825846.964741904</v>
      </c>
      <c r="C196" s="8">
        <v>785.1</v>
      </c>
      <c r="D196" s="8">
        <v>0</v>
      </c>
      <c r="E196" s="9">
        <v>137.8289299574034</v>
      </c>
      <c r="F196" s="16">
        <v>28</v>
      </c>
      <c r="G196" s="16">
        <v>0</v>
      </c>
      <c r="H196" s="17">
        <v>43323</v>
      </c>
      <c r="I196" s="19">
        <v>264.8</v>
      </c>
      <c r="J196" s="16">
        <v>0</v>
      </c>
      <c r="K196" s="16">
        <f t="shared" si="3"/>
        <v>34733448.96233717</v>
      </c>
      <c r="L196" s="16"/>
      <c r="M196" s="18"/>
    </row>
    <row r="197" spans="1:13" ht="12.75">
      <c r="A197" s="6">
        <v>39142</v>
      </c>
      <c r="B197" s="15">
        <v>33181983.06167624</v>
      </c>
      <c r="C197" s="8">
        <v>582</v>
      </c>
      <c r="D197" s="8">
        <v>0</v>
      </c>
      <c r="E197" s="9">
        <v>138.08069319711305</v>
      </c>
      <c r="F197" s="16">
        <v>31</v>
      </c>
      <c r="G197" s="16">
        <v>1</v>
      </c>
      <c r="H197" s="17">
        <v>43329</v>
      </c>
      <c r="I197" s="19">
        <v>251.9</v>
      </c>
      <c r="J197" s="16">
        <v>0</v>
      </c>
      <c r="K197" s="16">
        <f t="shared" si="3"/>
        <v>33143222.190132372</v>
      </c>
      <c r="L197" s="16"/>
      <c r="M197" s="18"/>
    </row>
    <row r="198" spans="1:13" ht="12.75">
      <c r="A198" s="6">
        <v>39173</v>
      </c>
      <c r="B198" s="15">
        <v>29167939.587908167</v>
      </c>
      <c r="C198" s="8">
        <v>403</v>
      </c>
      <c r="D198" s="8">
        <v>0</v>
      </c>
      <c r="E198" s="9">
        <v>138.3324564368227</v>
      </c>
      <c r="F198" s="16">
        <v>30</v>
      </c>
      <c r="G198" s="16">
        <v>1</v>
      </c>
      <c r="H198" s="17">
        <v>43329</v>
      </c>
      <c r="I198" s="19">
        <v>244.2</v>
      </c>
      <c r="J198" s="16">
        <v>0</v>
      </c>
      <c r="K198" s="16">
        <f t="shared" si="3"/>
        <v>30921508.227617837</v>
      </c>
      <c r="L198" s="16"/>
      <c r="M198" s="18"/>
    </row>
    <row r="199" spans="1:13" ht="12.75">
      <c r="A199" s="6">
        <v>39203</v>
      </c>
      <c r="B199" s="15">
        <v>29981212.255604457</v>
      </c>
      <c r="C199" s="8">
        <v>166.4</v>
      </c>
      <c r="D199" s="8">
        <v>11.2</v>
      </c>
      <c r="E199" s="9">
        <v>138.58421967653234</v>
      </c>
      <c r="F199" s="16">
        <v>31</v>
      </c>
      <c r="G199" s="16">
        <v>1</v>
      </c>
      <c r="H199" s="17">
        <v>43304</v>
      </c>
      <c r="I199" s="19">
        <v>271.9</v>
      </c>
      <c r="J199" s="16">
        <v>0</v>
      </c>
      <c r="K199" s="16">
        <f t="shared" si="3"/>
        <v>31221255.40051584</v>
      </c>
      <c r="L199" s="16"/>
      <c r="M199" s="18"/>
    </row>
    <row r="200" spans="1:13" ht="12.75">
      <c r="A200" s="6">
        <v>39234</v>
      </c>
      <c r="B200" s="15">
        <v>32346165.932932075</v>
      </c>
      <c r="C200" s="8">
        <v>35.5</v>
      </c>
      <c r="D200" s="8">
        <v>51.2</v>
      </c>
      <c r="E200" s="9">
        <v>138.835982916242</v>
      </c>
      <c r="F200" s="16">
        <v>30</v>
      </c>
      <c r="G200" s="16">
        <v>0</v>
      </c>
      <c r="H200" s="17">
        <v>43304</v>
      </c>
      <c r="I200" s="19">
        <v>318.2</v>
      </c>
      <c r="J200" s="16">
        <v>0</v>
      </c>
      <c r="K200" s="16">
        <f t="shared" si="3"/>
        <v>33451729.94728732</v>
      </c>
      <c r="L200" s="16"/>
      <c r="M200" s="18"/>
    </row>
    <row r="201" spans="1:13" ht="12.75">
      <c r="A201" s="6">
        <v>39264</v>
      </c>
      <c r="B201" s="15">
        <v>35476043.74455261</v>
      </c>
      <c r="C201" s="8">
        <v>28</v>
      </c>
      <c r="D201" s="8">
        <v>53.8</v>
      </c>
      <c r="E201" s="9">
        <v>139.08774615595163</v>
      </c>
      <c r="F201" s="16">
        <v>31</v>
      </c>
      <c r="G201" s="16">
        <v>0</v>
      </c>
      <c r="H201" s="17">
        <v>43267</v>
      </c>
      <c r="I201" s="19">
        <v>309.2</v>
      </c>
      <c r="J201" s="16">
        <v>0</v>
      </c>
      <c r="K201" s="16">
        <f t="shared" si="3"/>
        <v>33456212.995660752</v>
      </c>
      <c r="L201" s="16"/>
      <c r="M201" s="18"/>
    </row>
    <row r="202" spans="1:13" ht="12.75">
      <c r="A202" s="6">
        <v>39295</v>
      </c>
      <c r="B202" s="15">
        <v>34628296.03296043</v>
      </c>
      <c r="C202" s="8">
        <v>19.7</v>
      </c>
      <c r="D202" s="8">
        <v>65.1</v>
      </c>
      <c r="E202" s="9">
        <v>139.33950939566128</v>
      </c>
      <c r="F202" s="16">
        <v>31</v>
      </c>
      <c r="G202" s="16">
        <v>0</v>
      </c>
      <c r="H202" s="17">
        <v>43287</v>
      </c>
      <c r="I202" s="19">
        <v>308.5</v>
      </c>
      <c r="J202" s="16">
        <v>0</v>
      </c>
      <c r="K202" s="16">
        <f t="shared" si="3"/>
        <v>33365570.64674661</v>
      </c>
      <c r="L202" s="16"/>
      <c r="M202" s="18"/>
    </row>
    <row r="203" spans="1:13" ht="12.75">
      <c r="A203" s="6">
        <v>39326</v>
      </c>
      <c r="B203" s="15">
        <v>30730559.950613886</v>
      </c>
      <c r="C203" s="8">
        <v>74.7</v>
      </c>
      <c r="D203" s="8">
        <v>28</v>
      </c>
      <c r="E203" s="9">
        <v>139.59127263537093</v>
      </c>
      <c r="F203" s="16">
        <v>30</v>
      </c>
      <c r="G203" s="16">
        <v>1</v>
      </c>
      <c r="H203" s="17">
        <v>43312</v>
      </c>
      <c r="I203" s="19">
        <v>295.7</v>
      </c>
      <c r="J203" s="16">
        <v>0</v>
      </c>
      <c r="K203" s="16">
        <f t="shared" si="3"/>
        <v>30868631.737744898</v>
      </c>
      <c r="L203" s="16"/>
      <c r="M203" s="18"/>
    </row>
    <row r="204" spans="1:13" ht="12.75">
      <c r="A204" s="6">
        <v>39356</v>
      </c>
      <c r="B204" s="15">
        <v>30125310.47131016</v>
      </c>
      <c r="C204" s="8">
        <v>184.7</v>
      </c>
      <c r="D204" s="8">
        <v>10.9</v>
      </c>
      <c r="E204" s="9">
        <v>139.84303587508057</v>
      </c>
      <c r="F204" s="16">
        <v>31</v>
      </c>
      <c r="G204" s="16">
        <v>1</v>
      </c>
      <c r="H204" s="17">
        <v>43409</v>
      </c>
      <c r="I204" s="19">
        <v>245.5</v>
      </c>
      <c r="J204" s="16">
        <v>0</v>
      </c>
      <c r="K204" s="16">
        <f t="shared" si="3"/>
        <v>29846190.991856374</v>
      </c>
      <c r="L204" s="16"/>
      <c r="M204" s="18"/>
    </row>
    <row r="205" spans="1:13" ht="12.75">
      <c r="A205" s="6">
        <v>39387</v>
      </c>
      <c r="B205" s="15">
        <v>31646846.650935836</v>
      </c>
      <c r="C205" s="8">
        <v>511.8</v>
      </c>
      <c r="D205" s="8">
        <v>0</v>
      </c>
      <c r="E205" s="9">
        <v>140.09479911479022</v>
      </c>
      <c r="F205" s="16">
        <v>30</v>
      </c>
      <c r="G205" s="16">
        <v>1</v>
      </c>
      <c r="H205" s="17">
        <v>43500</v>
      </c>
      <c r="I205" s="19">
        <v>243.4</v>
      </c>
      <c r="J205" s="16">
        <v>0</v>
      </c>
      <c r="K205" s="16">
        <f aca="true" t="shared" si="4" ref="K205:K236">$O$125+C205*$O$126+D205*$O$127+E205*$O$128+F205*$O$129+G205*$O$130+H205*$O$131+I205*$O$132+J205*$O$133</f>
        <v>31274730.893998623</v>
      </c>
      <c r="L205" s="16"/>
      <c r="M205" s="18"/>
    </row>
    <row r="206" spans="1:13" ht="12.75">
      <c r="A206" s="6">
        <v>39417</v>
      </c>
      <c r="B206" s="15">
        <v>35719874.77968912</v>
      </c>
      <c r="C206" s="8">
        <v>686.6</v>
      </c>
      <c r="D206" s="8">
        <v>0</v>
      </c>
      <c r="E206" s="14">
        <v>140.34656235449975</v>
      </c>
      <c r="F206" s="16">
        <v>31</v>
      </c>
      <c r="G206" s="16">
        <v>0</v>
      </c>
      <c r="H206" s="17">
        <v>43506</v>
      </c>
      <c r="I206" s="19">
        <v>251</v>
      </c>
      <c r="J206" s="16">
        <v>0</v>
      </c>
      <c r="K206" s="16">
        <f t="shared" si="4"/>
        <v>34737055.83942796</v>
      </c>
      <c r="L206" s="16"/>
      <c r="M206" s="18"/>
    </row>
    <row r="207" spans="1:11" ht="12.75">
      <c r="A207" s="6">
        <v>39448</v>
      </c>
      <c r="B207" s="17">
        <v>36726792.57172696</v>
      </c>
      <c r="C207" s="8">
        <v>676.8</v>
      </c>
      <c r="D207" s="8">
        <v>0</v>
      </c>
      <c r="E207" s="9">
        <v>140.35825790136263</v>
      </c>
      <c r="F207" s="16">
        <v>31</v>
      </c>
      <c r="G207" s="16">
        <v>0</v>
      </c>
      <c r="H207" s="17">
        <v>43525</v>
      </c>
      <c r="I207" s="19">
        <v>251.9</v>
      </c>
      <c r="J207" s="16">
        <v>0</v>
      </c>
      <c r="K207" s="10">
        <f t="shared" si="4"/>
        <v>34744302.00559222</v>
      </c>
    </row>
    <row r="208" spans="1:11" ht="12.75">
      <c r="A208" s="6">
        <v>39479</v>
      </c>
      <c r="B208" s="17">
        <v>33367805.498523623</v>
      </c>
      <c r="C208" s="8">
        <v>651.2</v>
      </c>
      <c r="D208" s="8">
        <v>0</v>
      </c>
      <c r="E208" s="9">
        <v>140.36995344822552</v>
      </c>
      <c r="F208" s="16">
        <v>28</v>
      </c>
      <c r="G208" s="16">
        <v>0</v>
      </c>
      <c r="H208" s="17">
        <v>43533</v>
      </c>
      <c r="I208" s="19">
        <v>252.5</v>
      </c>
      <c r="J208" s="16">
        <v>0</v>
      </c>
      <c r="K208" s="10">
        <f t="shared" si="4"/>
        <v>32773606.652252436</v>
      </c>
    </row>
    <row r="209" spans="1:11" ht="12.75">
      <c r="A209" s="6">
        <v>39508</v>
      </c>
      <c r="B209" s="17">
        <v>32908225.872884765</v>
      </c>
      <c r="C209" s="8">
        <v>686.1</v>
      </c>
      <c r="D209" s="8">
        <v>0</v>
      </c>
      <c r="E209" s="9">
        <v>140.3816489950884</v>
      </c>
      <c r="F209" s="16">
        <v>31</v>
      </c>
      <c r="G209" s="16">
        <v>1</v>
      </c>
      <c r="H209" s="17">
        <v>43563</v>
      </c>
      <c r="I209" s="19">
        <v>240.3</v>
      </c>
      <c r="J209" s="16">
        <v>0</v>
      </c>
      <c r="K209" s="10">
        <f t="shared" si="4"/>
        <v>32881681.016000528</v>
      </c>
    </row>
    <row r="210" spans="1:11" ht="12.75">
      <c r="A210" s="6">
        <v>39539</v>
      </c>
      <c r="B210" s="17">
        <v>28401970.94709118</v>
      </c>
      <c r="C210" s="8">
        <v>297.9</v>
      </c>
      <c r="D210" s="8">
        <v>0</v>
      </c>
      <c r="E210" s="9">
        <v>140.39334454195128</v>
      </c>
      <c r="F210" s="16">
        <v>30</v>
      </c>
      <c r="G210" s="16">
        <v>1</v>
      </c>
      <c r="H210" s="17">
        <v>43565</v>
      </c>
      <c r="I210" s="19">
        <v>229.3</v>
      </c>
      <c r="J210" s="16">
        <v>0</v>
      </c>
      <c r="K210" s="10">
        <f t="shared" si="4"/>
        <v>29236059.054920714</v>
      </c>
    </row>
    <row r="211" spans="1:11" ht="12.75">
      <c r="A211" s="6">
        <v>39569</v>
      </c>
      <c r="B211" s="17">
        <v>28606820.28130895</v>
      </c>
      <c r="C211" s="8">
        <v>243.1</v>
      </c>
      <c r="D211" s="8">
        <v>0.7</v>
      </c>
      <c r="E211" s="9">
        <v>140.40504008881416</v>
      </c>
      <c r="F211" s="16">
        <v>31</v>
      </c>
      <c r="G211" s="16">
        <v>1</v>
      </c>
      <c r="H211" s="17">
        <v>43556</v>
      </c>
      <c r="I211" s="19">
        <v>229.9</v>
      </c>
      <c r="J211" s="16">
        <v>0</v>
      </c>
      <c r="K211" s="10">
        <f t="shared" si="4"/>
        <v>29507020.025362756</v>
      </c>
    </row>
    <row r="212" spans="1:11" ht="12.75">
      <c r="A212" s="6">
        <v>39600</v>
      </c>
      <c r="B212" s="17">
        <v>31292848.8329916</v>
      </c>
      <c r="C212" s="8">
        <v>40.6</v>
      </c>
      <c r="D212" s="8">
        <v>53</v>
      </c>
      <c r="E212" s="9">
        <v>140.41673563567704</v>
      </c>
      <c r="F212" s="16">
        <v>30</v>
      </c>
      <c r="G212" s="16">
        <v>0</v>
      </c>
      <c r="H212" s="17">
        <v>43558</v>
      </c>
      <c r="I212" s="19">
        <v>298.3</v>
      </c>
      <c r="J212" s="16">
        <v>0</v>
      </c>
      <c r="K212" s="10">
        <f t="shared" si="4"/>
        <v>32449374.92090956</v>
      </c>
    </row>
    <row r="213" spans="1:11" ht="12.75">
      <c r="A213" s="6">
        <v>39630</v>
      </c>
      <c r="B213" s="17">
        <v>34849161.767594844</v>
      </c>
      <c r="C213" s="8">
        <v>7.6</v>
      </c>
      <c r="D213" s="8">
        <v>75.8</v>
      </c>
      <c r="E213" s="9">
        <v>140.42843118253992</v>
      </c>
      <c r="F213" s="16">
        <v>31</v>
      </c>
      <c r="G213" s="16">
        <v>0</v>
      </c>
      <c r="H213" s="17">
        <v>43543</v>
      </c>
      <c r="I213" s="19">
        <v>291.3</v>
      </c>
      <c r="J213" s="16">
        <v>0</v>
      </c>
      <c r="K213" s="10">
        <f t="shared" si="4"/>
        <v>32589369.461245663</v>
      </c>
    </row>
    <row r="214" spans="1:11" ht="12.75">
      <c r="A214" s="6">
        <v>39661</v>
      </c>
      <c r="B214" s="17">
        <v>33251703.97400425</v>
      </c>
      <c r="C214" s="8">
        <v>36.2</v>
      </c>
      <c r="D214" s="8">
        <v>29.5</v>
      </c>
      <c r="E214" s="9">
        <v>140.4401267294028</v>
      </c>
      <c r="F214" s="16">
        <v>31</v>
      </c>
      <c r="G214" s="16">
        <v>0</v>
      </c>
      <c r="H214" s="17">
        <v>43553</v>
      </c>
      <c r="I214" s="19">
        <v>275.6</v>
      </c>
      <c r="J214" s="16">
        <v>0</v>
      </c>
      <c r="K214" s="10">
        <f t="shared" si="4"/>
        <v>31852744.22196981</v>
      </c>
    </row>
    <row r="215" spans="1:11" ht="12.75">
      <c r="A215" s="6">
        <v>39692</v>
      </c>
      <c r="B215" s="17">
        <v>29485754.43523585</v>
      </c>
      <c r="C215" s="8">
        <v>93.2</v>
      </c>
      <c r="D215" s="8">
        <v>12</v>
      </c>
      <c r="E215" s="9">
        <v>140.4518222762657</v>
      </c>
      <c r="F215" s="16">
        <v>30</v>
      </c>
      <c r="G215" s="16">
        <v>1</v>
      </c>
      <c r="H215" s="17">
        <v>43598</v>
      </c>
      <c r="I215" s="19">
        <v>277.3</v>
      </c>
      <c r="J215" s="16">
        <v>0</v>
      </c>
      <c r="K215" s="10">
        <f t="shared" si="4"/>
        <v>30249953.303008303</v>
      </c>
    </row>
    <row r="216" spans="1:11" ht="12.75">
      <c r="A216" s="6">
        <v>39722</v>
      </c>
      <c r="B216" s="17">
        <v>29814378.456865907</v>
      </c>
      <c r="C216" s="8">
        <v>325.7</v>
      </c>
      <c r="D216" s="8">
        <v>0</v>
      </c>
      <c r="E216" s="9">
        <v>140.46351782312857</v>
      </c>
      <c r="F216" s="16">
        <v>31</v>
      </c>
      <c r="G216" s="16">
        <v>1</v>
      </c>
      <c r="H216" s="17">
        <v>43600</v>
      </c>
      <c r="I216" s="19">
        <v>225.3</v>
      </c>
      <c r="J216" s="16">
        <v>0</v>
      </c>
      <c r="K216" s="10">
        <f t="shared" si="4"/>
        <v>29878451.61183306</v>
      </c>
    </row>
    <row r="217" spans="1:11" ht="12.75">
      <c r="A217" s="6">
        <v>39753</v>
      </c>
      <c r="B217" s="17">
        <v>31875169.099085823</v>
      </c>
      <c r="C217" s="8">
        <v>499.7</v>
      </c>
      <c r="D217" s="8">
        <v>0</v>
      </c>
      <c r="E217" s="9">
        <v>140.47521336999145</v>
      </c>
      <c r="F217" s="16">
        <v>30</v>
      </c>
      <c r="G217" s="16">
        <v>1</v>
      </c>
      <c r="H217" s="17">
        <v>43658</v>
      </c>
      <c r="I217" s="19">
        <v>234.9</v>
      </c>
      <c r="J217" s="16">
        <v>0</v>
      </c>
      <c r="K217" s="10">
        <f t="shared" si="4"/>
        <v>30937053.440700013</v>
      </c>
    </row>
    <row r="218" spans="1:11" ht="12.75">
      <c r="A218" s="6">
        <v>39783</v>
      </c>
      <c r="B218" s="17">
        <v>36734100.08343978</v>
      </c>
      <c r="C218" s="8">
        <v>694</v>
      </c>
      <c r="D218" s="8">
        <v>0</v>
      </c>
      <c r="E218" s="14">
        <v>140.48690891685425</v>
      </c>
      <c r="F218" s="16">
        <v>31</v>
      </c>
      <c r="G218" s="16">
        <v>0</v>
      </c>
      <c r="H218" s="17">
        <v>43780</v>
      </c>
      <c r="I218" s="19">
        <v>241.6</v>
      </c>
      <c r="J218" s="16">
        <v>0</v>
      </c>
      <c r="K218" s="10">
        <f t="shared" si="4"/>
        <v>34764714.90017289</v>
      </c>
    </row>
    <row r="219" spans="1:11" ht="12.75">
      <c r="A219" s="6">
        <v>39814</v>
      </c>
      <c r="C219" s="31">
        <f>(C63+C75+C87+C99+C111+C123+C135+C147+C159+C171+C183+C195+C207)/13</f>
        <v>742.4153846153845</v>
      </c>
      <c r="D219" s="31">
        <f>(D63+D75+D87+D99+D111+D123+D135+D147+D159+D171+D183+D195+D207)/13</f>
        <v>0</v>
      </c>
      <c r="E219" s="9">
        <v>140.56885961372242</v>
      </c>
      <c r="F219" s="16">
        <v>31</v>
      </c>
      <c r="G219" s="16">
        <v>0</v>
      </c>
      <c r="H219" s="16"/>
      <c r="I219" s="8">
        <v>336</v>
      </c>
      <c r="J219" s="16">
        <v>0</v>
      </c>
      <c r="K219" s="32">
        <f>$O$125+C219*$O$126+D219*$O$127+E219*$O$128+F219*$O$129+G219*$O$130+H219*$O$131+I219*$O$132+J219*$O$133</f>
        <v>-35471830.42659512</v>
      </c>
    </row>
    <row r="220" spans="1:11" ht="12.75">
      <c r="A220" s="6">
        <v>39845</v>
      </c>
      <c r="C220" s="31">
        <f aca="true" t="shared" si="5" ref="C220:D230">(C64+C76+C88+C100+C112+C124+C136+C148+C160+C172+C184+C196+C208)/13</f>
        <v>656.553846153846</v>
      </c>
      <c r="D220" s="31">
        <f t="shared" si="5"/>
        <v>0</v>
      </c>
      <c r="E220" s="9">
        <v>140.6508103105906</v>
      </c>
      <c r="F220" s="16">
        <v>29</v>
      </c>
      <c r="G220" s="16">
        <v>0</v>
      </c>
      <c r="H220" s="16"/>
      <c r="I220" s="8">
        <v>304</v>
      </c>
      <c r="J220" s="16">
        <v>0</v>
      </c>
      <c r="K220" s="32">
        <f t="shared" si="4"/>
        <v>-38786114.29923296</v>
      </c>
    </row>
    <row r="221" spans="1:11" ht="12.75">
      <c r="A221" s="6">
        <v>39873</v>
      </c>
      <c r="C221" s="31">
        <f t="shared" si="5"/>
        <v>594.1923076923076</v>
      </c>
      <c r="D221" s="31">
        <f t="shared" si="5"/>
        <v>0</v>
      </c>
      <c r="E221" s="9">
        <v>140.73276100745878</v>
      </c>
      <c r="F221" s="16">
        <v>31</v>
      </c>
      <c r="G221" s="16">
        <v>1</v>
      </c>
      <c r="H221" s="16"/>
      <c r="I221" s="8">
        <v>352</v>
      </c>
      <c r="J221" s="16">
        <v>0</v>
      </c>
      <c r="K221" s="32">
        <f t="shared" si="4"/>
        <v>-37173313.00043136</v>
      </c>
    </row>
    <row r="222" spans="1:11" ht="12.75">
      <c r="A222" s="6">
        <v>39904</v>
      </c>
      <c r="C222" s="31">
        <f t="shared" si="5"/>
        <v>355.9230769230769</v>
      </c>
      <c r="D222" s="31">
        <f t="shared" si="5"/>
        <v>0.5615384615384615</v>
      </c>
      <c r="E222" s="9">
        <v>140.81471170432695</v>
      </c>
      <c r="F222" s="16">
        <v>30</v>
      </c>
      <c r="G222" s="16">
        <v>1</v>
      </c>
      <c r="H222" s="16"/>
      <c r="I222" s="8">
        <v>320</v>
      </c>
      <c r="J222" s="16">
        <v>0</v>
      </c>
      <c r="K222" s="32">
        <f t="shared" si="4"/>
        <v>-40858228.11074726</v>
      </c>
    </row>
    <row r="223" spans="1:11" ht="12.75">
      <c r="A223" s="6">
        <v>39934</v>
      </c>
      <c r="C223" s="31">
        <f t="shared" si="5"/>
        <v>193.3692307692308</v>
      </c>
      <c r="D223" s="31">
        <f t="shared" si="5"/>
        <v>7.584615384615385</v>
      </c>
      <c r="E223" s="9">
        <v>140.89666240119513</v>
      </c>
      <c r="F223" s="16">
        <v>31</v>
      </c>
      <c r="G223" s="16">
        <v>1</v>
      </c>
      <c r="H223" s="16"/>
      <c r="I223" s="8">
        <v>320</v>
      </c>
      <c r="J223" s="16">
        <v>0</v>
      </c>
      <c r="K223" s="32">
        <f t="shared" si="4"/>
        <v>-41295118.427912146</v>
      </c>
    </row>
    <row r="224" spans="1:11" ht="12.75">
      <c r="A224" s="6">
        <v>39965</v>
      </c>
      <c r="C224" s="31">
        <f t="shared" si="5"/>
        <v>47.4923076923077</v>
      </c>
      <c r="D224" s="31">
        <f t="shared" si="5"/>
        <v>49.861538461538466</v>
      </c>
      <c r="E224" s="9">
        <v>140.9786130980633</v>
      </c>
      <c r="F224" s="16">
        <v>30</v>
      </c>
      <c r="G224" s="16">
        <v>0</v>
      </c>
      <c r="H224" s="16"/>
      <c r="I224" s="8">
        <v>352</v>
      </c>
      <c r="J224" s="16">
        <v>0</v>
      </c>
      <c r="K224" s="32">
        <f t="shared" si="4"/>
        <v>-39764386.688511655</v>
      </c>
    </row>
    <row r="225" spans="1:11" ht="12.75">
      <c r="A225" s="6">
        <v>39995</v>
      </c>
      <c r="C225" s="31">
        <f t="shared" si="5"/>
        <v>13.8</v>
      </c>
      <c r="D225" s="31">
        <f t="shared" si="5"/>
        <v>72.86153846153846</v>
      </c>
      <c r="E225" s="9">
        <v>141.06056379493148</v>
      </c>
      <c r="F225" s="16">
        <v>31</v>
      </c>
      <c r="G225" s="16">
        <v>0</v>
      </c>
      <c r="H225" s="16"/>
      <c r="I225" s="8">
        <v>352</v>
      </c>
      <c r="J225" s="16">
        <v>0</v>
      </c>
      <c r="K225" s="32">
        <f t="shared" si="4"/>
        <v>-39298093.647936404</v>
      </c>
    </row>
    <row r="226" spans="1:11" ht="12.75">
      <c r="A226" s="6">
        <v>40026</v>
      </c>
      <c r="C226" s="31">
        <f t="shared" si="5"/>
        <v>23.746153846153845</v>
      </c>
      <c r="D226" s="31">
        <f t="shared" si="5"/>
        <v>52.638461538461534</v>
      </c>
      <c r="E226" s="9">
        <v>141.14251449179966</v>
      </c>
      <c r="F226" s="16">
        <v>31</v>
      </c>
      <c r="G226" s="16">
        <v>0</v>
      </c>
      <c r="H226" s="16"/>
      <c r="I226" s="8">
        <v>320</v>
      </c>
      <c r="J226" s="16">
        <v>0</v>
      </c>
      <c r="K226" s="32">
        <f t="shared" si="4"/>
        <v>-40849934.77857947</v>
      </c>
    </row>
    <row r="227" spans="1:11" ht="12.75">
      <c r="A227" s="6">
        <v>40057</v>
      </c>
      <c r="C227" s="31">
        <f t="shared" si="5"/>
        <v>93.02307692307691</v>
      </c>
      <c r="D227" s="31">
        <f t="shared" si="5"/>
        <v>17.207692307692305</v>
      </c>
      <c r="E227" s="9">
        <v>141.22446518866784</v>
      </c>
      <c r="F227" s="16">
        <v>30</v>
      </c>
      <c r="G227" s="16">
        <v>1</v>
      </c>
      <c r="H227" s="16"/>
      <c r="I227" s="8">
        <v>336</v>
      </c>
      <c r="J227" s="16">
        <v>0</v>
      </c>
      <c r="K227" s="32">
        <f t="shared" si="4"/>
        <v>-41880296.21467227</v>
      </c>
    </row>
    <row r="228" spans="1:11" ht="12.75">
      <c r="A228" s="6">
        <v>40087</v>
      </c>
      <c r="C228" s="31">
        <f t="shared" si="5"/>
        <v>289.66153846153844</v>
      </c>
      <c r="D228" s="31">
        <f t="shared" si="5"/>
        <v>1.646153846153846</v>
      </c>
      <c r="E228" s="9">
        <v>141.306415885536</v>
      </c>
      <c r="F228" s="16">
        <v>31</v>
      </c>
      <c r="G228" s="16">
        <v>1</v>
      </c>
      <c r="H228" s="16"/>
      <c r="I228" s="8">
        <v>336</v>
      </c>
      <c r="J228" s="16">
        <v>0</v>
      </c>
      <c r="K228" s="32">
        <f t="shared" si="4"/>
        <v>-40087166.740485236</v>
      </c>
    </row>
    <row r="229" spans="1:11" ht="12.75">
      <c r="A229" s="6">
        <v>40118</v>
      </c>
      <c r="C229" s="31">
        <f t="shared" si="5"/>
        <v>455.4307692307693</v>
      </c>
      <c r="D229" s="31">
        <f t="shared" si="5"/>
        <v>0</v>
      </c>
      <c r="E229" s="9">
        <v>141.3883665824042</v>
      </c>
      <c r="F229" s="16">
        <v>30</v>
      </c>
      <c r="G229" s="16">
        <v>1</v>
      </c>
      <c r="H229" s="16"/>
      <c r="I229" s="8">
        <v>320</v>
      </c>
      <c r="J229" s="16">
        <v>0</v>
      </c>
      <c r="K229" s="32">
        <f t="shared" si="4"/>
        <v>-40413553.79760596</v>
      </c>
    </row>
    <row r="230" spans="1:11" ht="12.75">
      <c r="A230" s="6">
        <v>40148</v>
      </c>
      <c r="C230" s="31">
        <f t="shared" si="5"/>
        <v>649.6846153846155</v>
      </c>
      <c r="D230" s="31">
        <f t="shared" si="5"/>
        <v>0</v>
      </c>
      <c r="E230" s="14">
        <v>141.47031727927222</v>
      </c>
      <c r="F230" s="16">
        <v>31</v>
      </c>
      <c r="G230" s="16">
        <v>0</v>
      </c>
      <c r="H230" s="16"/>
      <c r="I230" s="8">
        <v>352</v>
      </c>
      <c r="J230" s="16">
        <v>0</v>
      </c>
      <c r="K230" s="32">
        <f t="shared" si="4"/>
        <v>-35632184.51675551</v>
      </c>
    </row>
    <row r="231" spans="1:11" ht="12.75">
      <c r="A231" s="6">
        <v>40179</v>
      </c>
      <c r="C231" s="31">
        <f>C219</f>
        <v>742.4153846153845</v>
      </c>
      <c r="D231" s="31">
        <f>D219</f>
        <v>0</v>
      </c>
      <c r="E231" s="9">
        <v>141.76504710693737</v>
      </c>
      <c r="F231" s="16">
        <v>31</v>
      </c>
      <c r="G231" s="16">
        <v>0</v>
      </c>
      <c r="H231" s="16"/>
      <c r="I231" s="8">
        <v>320</v>
      </c>
      <c r="J231" s="16">
        <v>0</v>
      </c>
      <c r="K231" s="32">
        <f t="shared" si="4"/>
        <v>-36634388.47653364</v>
      </c>
    </row>
    <row r="232" spans="1:11" ht="12.75">
      <c r="A232" s="6">
        <v>40210</v>
      </c>
      <c r="C232" s="31">
        <f aca="true" t="shared" si="6" ref="C232:D242">C220</f>
        <v>656.553846153846</v>
      </c>
      <c r="D232" s="31">
        <f t="shared" si="6"/>
        <v>0</v>
      </c>
      <c r="E232" s="9">
        <v>142.05977693460252</v>
      </c>
      <c r="F232" s="16">
        <v>28</v>
      </c>
      <c r="G232" s="16">
        <v>0</v>
      </c>
      <c r="H232" s="16"/>
      <c r="I232" s="8">
        <v>304</v>
      </c>
      <c r="J232" s="16">
        <v>0</v>
      </c>
      <c r="K232" s="32">
        <f t="shared" si="4"/>
        <v>-39885451.358472936</v>
      </c>
    </row>
    <row r="233" spans="1:11" ht="12.75">
      <c r="A233" s="6">
        <v>40238</v>
      </c>
      <c r="C233" s="31">
        <f t="shared" si="6"/>
        <v>594.1923076923076</v>
      </c>
      <c r="D233" s="31">
        <f t="shared" si="6"/>
        <v>0</v>
      </c>
      <c r="E233" s="9">
        <v>142.35450676226768</v>
      </c>
      <c r="F233" s="16">
        <v>31</v>
      </c>
      <c r="G233" s="16">
        <v>1</v>
      </c>
      <c r="H233" s="16"/>
      <c r="I233" s="8">
        <v>368</v>
      </c>
      <c r="J233" s="16">
        <v>0</v>
      </c>
      <c r="K233" s="32">
        <f>$O$125+C233*$O$126+D233*$O$127+E233*$O$128+F233*$O$129+G233*$O$130+H233*$O$131+I233*$O$132+J233*$O$133</f>
        <v>-36980972.61218524</v>
      </c>
    </row>
    <row r="234" spans="1:11" ht="12.75">
      <c r="A234" s="6">
        <v>40269</v>
      </c>
      <c r="C234" s="31">
        <f t="shared" si="6"/>
        <v>355.9230769230769</v>
      </c>
      <c r="D234" s="31">
        <f t="shared" si="6"/>
        <v>0.5615384615384615</v>
      </c>
      <c r="E234" s="9">
        <v>142.64923658993283</v>
      </c>
      <c r="F234" s="16">
        <v>30</v>
      </c>
      <c r="G234" s="16">
        <v>1</v>
      </c>
      <c r="H234" s="16"/>
      <c r="I234" s="8">
        <v>320</v>
      </c>
      <c r="J234" s="16">
        <v>0</v>
      </c>
      <c r="K234" s="32">
        <f t="shared" si="4"/>
        <v>-41489857.14102228</v>
      </c>
    </row>
    <row r="235" spans="1:11" ht="12.75">
      <c r="A235" s="6">
        <v>40299</v>
      </c>
      <c r="C235" s="31">
        <f t="shared" si="6"/>
        <v>193.3692307692308</v>
      </c>
      <c r="D235" s="31">
        <f t="shared" si="6"/>
        <v>7.584615384615385</v>
      </c>
      <c r="E235" s="9">
        <v>142.94396641759798</v>
      </c>
      <c r="F235" s="16">
        <v>31</v>
      </c>
      <c r="G235" s="16">
        <v>1</v>
      </c>
      <c r="H235" s="16"/>
      <c r="I235" s="8">
        <v>320</v>
      </c>
      <c r="J235" s="16">
        <v>0</v>
      </c>
      <c r="K235" s="32">
        <f t="shared" si="4"/>
        <v>-42000007.557901576</v>
      </c>
    </row>
    <row r="236" spans="1:11" ht="12.75">
      <c r="A236" s="6">
        <v>40330</v>
      </c>
      <c r="C236" s="31">
        <f t="shared" si="6"/>
        <v>47.4923076923077</v>
      </c>
      <c r="D236" s="31">
        <f t="shared" si="6"/>
        <v>49.861538461538466</v>
      </c>
      <c r="E236" s="9">
        <v>143.23869624526313</v>
      </c>
      <c r="F236" s="16">
        <v>30</v>
      </c>
      <c r="G236" s="16">
        <v>0</v>
      </c>
      <c r="H236" s="16"/>
      <c r="I236" s="8">
        <v>352</v>
      </c>
      <c r="J236" s="16">
        <v>0</v>
      </c>
      <c r="K236" s="32">
        <f t="shared" si="4"/>
        <v>-40542535.9182155</v>
      </c>
    </row>
    <row r="237" spans="1:11" ht="12.75">
      <c r="A237" s="6">
        <v>40360</v>
      </c>
      <c r="C237" s="31">
        <f t="shared" si="6"/>
        <v>13.8</v>
      </c>
      <c r="D237" s="31">
        <f t="shared" si="6"/>
        <v>72.86153846153846</v>
      </c>
      <c r="E237" s="9">
        <v>143.53342607292828</v>
      </c>
      <c r="F237" s="16">
        <v>31</v>
      </c>
      <c r="G237" s="16">
        <v>0</v>
      </c>
      <c r="H237" s="16"/>
      <c r="I237" s="8">
        <v>336</v>
      </c>
      <c r="J237" s="16">
        <v>0</v>
      </c>
      <c r="K237" s="32">
        <f aca="true" t="shared" si="7" ref="K237:K242">$O$125+C237*$O$126+D237*$O$127+E237*$O$128+F237*$O$129+G237*$O$130+H237*$O$131+I237*$O$132+J237*$O$133</f>
        <v>-40900212.29616137</v>
      </c>
    </row>
    <row r="238" spans="1:11" ht="12.75">
      <c r="A238" s="6">
        <v>40391</v>
      </c>
      <c r="C238" s="31">
        <f t="shared" si="6"/>
        <v>23.746153846153845</v>
      </c>
      <c r="D238" s="31">
        <f t="shared" si="6"/>
        <v>52.638461538461534</v>
      </c>
      <c r="E238" s="9">
        <v>143.82815590059343</v>
      </c>
      <c r="F238" s="16">
        <v>31</v>
      </c>
      <c r="G238" s="16">
        <v>0</v>
      </c>
      <c r="H238" s="16"/>
      <c r="I238" s="8">
        <v>336</v>
      </c>
      <c r="J238" s="16">
        <v>0</v>
      </c>
      <c r="K238" s="32">
        <f t="shared" si="7"/>
        <v>-41023894.888905406</v>
      </c>
    </row>
    <row r="239" spans="1:11" ht="12.75">
      <c r="A239" s="6">
        <v>40422</v>
      </c>
      <c r="C239" s="31">
        <f t="shared" si="6"/>
        <v>93.02307692307691</v>
      </c>
      <c r="D239" s="31">
        <f t="shared" si="6"/>
        <v>17.207692307692305</v>
      </c>
      <c r="E239" s="9">
        <v>144.12288572825858</v>
      </c>
      <c r="F239" s="16">
        <v>30</v>
      </c>
      <c r="G239" s="16">
        <v>1</v>
      </c>
      <c r="H239" s="16"/>
      <c r="I239" s="8">
        <v>336</v>
      </c>
      <c r="J239" s="16">
        <v>0</v>
      </c>
      <c r="K239" s="32">
        <f t="shared" si="7"/>
        <v>-42878225.743519336</v>
      </c>
    </row>
    <row r="240" spans="1:11" ht="12.75">
      <c r="A240" s="6">
        <v>40452</v>
      </c>
      <c r="C240" s="31">
        <f t="shared" si="6"/>
        <v>289.66153846153844</v>
      </c>
      <c r="D240" s="31">
        <f t="shared" si="6"/>
        <v>1.646153846153846</v>
      </c>
      <c r="E240" s="9">
        <v>144.41761555592373</v>
      </c>
      <c r="F240" s="16">
        <v>31</v>
      </c>
      <c r="G240" s="16">
        <v>1</v>
      </c>
      <c r="H240" s="16"/>
      <c r="I240" s="8">
        <v>320</v>
      </c>
      <c r="J240" s="16">
        <v>0</v>
      </c>
      <c r="K240" s="32">
        <f t="shared" si="7"/>
        <v>-41909065.68785344</v>
      </c>
    </row>
    <row r="241" spans="1:11" ht="12.75">
      <c r="A241" s="6">
        <v>40483</v>
      </c>
      <c r="C241" s="31">
        <f t="shared" si="6"/>
        <v>455.4307692307693</v>
      </c>
      <c r="D241" s="31">
        <f t="shared" si="6"/>
        <v>0</v>
      </c>
      <c r="E241" s="9">
        <v>144.71234538358888</v>
      </c>
      <c r="F241" s="16">
        <v>30</v>
      </c>
      <c r="G241" s="16">
        <v>1</v>
      </c>
      <c r="H241" s="16"/>
      <c r="I241" s="8">
        <v>336</v>
      </c>
      <c r="J241" s="16">
        <v>0</v>
      </c>
      <c r="K241" s="32">
        <f t="shared" si="7"/>
        <v>-40807294.207075134</v>
      </c>
    </row>
    <row r="242" spans="1:11" ht="12.75">
      <c r="A242" s="6">
        <v>40513</v>
      </c>
      <c r="C242" s="31">
        <f t="shared" si="6"/>
        <v>649.6846153846155</v>
      </c>
      <c r="D242" s="31">
        <f t="shared" si="6"/>
        <v>0</v>
      </c>
      <c r="E242" s="14">
        <v>145.007075211254</v>
      </c>
      <c r="F242" s="16">
        <v>31</v>
      </c>
      <c r="G242" s="16">
        <v>0</v>
      </c>
      <c r="H242" s="16"/>
      <c r="I242" s="8">
        <v>368</v>
      </c>
      <c r="J242" s="16">
        <v>0</v>
      </c>
      <c r="K242" s="32">
        <f t="shared" si="7"/>
        <v>-36099185.02593914</v>
      </c>
    </row>
    <row r="243" spans="1:7" ht="12.75">
      <c r="A243" s="6"/>
      <c r="F243" s="16">
        <v>31</v>
      </c>
      <c r="G243" s="16">
        <v>0</v>
      </c>
    </row>
    <row r="244" spans="1:11" ht="12.75">
      <c r="A244" s="6"/>
      <c r="C244" s="34"/>
      <c r="D244" s="8" t="s">
        <v>36</v>
      </c>
      <c r="F244" s="16">
        <v>28</v>
      </c>
      <c r="G244" s="16">
        <v>0</v>
      </c>
      <c r="K244" s="35">
        <f>SUM(K63:K242)</f>
        <v>1200179508.997628</v>
      </c>
    </row>
    <row r="245" spans="1:7" ht="12.75">
      <c r="A245" s="6"/>
      <c r="F245" s="16">
        <v>31</v>
      </c>
      <c r="G245" s="16">
        <v>1</v>
      </c>
    </row>
    <row r="246" spans="1:13" ht="12.75">
      <c r="A246" s="1">
        <v>1996</v>
      </c>
      <c r="B246" s="12">
        <f>SUM(B63:B74)</f>
        <v>0</v>
      </c>
      <c r="F246" s="16">
        <v>30</v>
      </c>
      <c r="G246" s="16">
        <v>1</v>
      </c>
      <c r="K246" s="12">
        <f>SUM(K63:K74)</f>
        <v>0</v>
      </c>
      <c r="L246" s="36">
        <f aca="true" t="shared" si="8" ref="L246:L258">K246-B246</f>
        <v>0</v>
      </c>
      <c r="M246" s="37" t="e">
        <f aca="true" t="shared" si="9" ref="M246:M258">L246/B246</f>
        <v>#DIV/0!</v>
      </c>
    </row>
    <row r="247" spans="1:13" ht="12.75">
      <c r="A247" s="38">
        <v>1997</v>
      </c>
      <c r="B247" s="12">
        <f>SUM(B75:B86)</f>
        <v>0</v>
      </c>
      <c r="F247" s="16">
        <v>31</v>
      </c>
      <c r="G247" s="16">
        <v>1</v>
      </c>
      <c r="K247" s="12">
        <f>SUM(K75:K86)</f>
        <v>-369130223.64393973</v>
      </c>
      <c r="L247" s="36">
        <f t="shared" si="8"/>
        <v>-369130223.64393973</v>
      </c>
      <c r="M247" s="37" t="e">
        <f t="shared" si="9"/>
        <v>#DIV/0!</v>
      </c>
    </row>
    <row r="248" spans="1:13" ht="12.75">
      <c r="A248" s="1">
        <v>1998</v>
      </c>
      <c r="B248" s="12">
        <f>SUM(B87:B98)</f>
        <v>0</v>
      </c>
      <c r="F248" s="16">
        <v>30</v>
      </c>
      <c r="G248" s="16">
        <v>0</v>
      </c>
      <c r="K248" s="12">
        <f>SUM(K87:K98)</f>
        <v>-386049074.03918797</v>
      </c>
      <c r="L248" s="36">
        <f t="shared" si="8"/>
        <v>-386049074.03918797</v>
      </c>
      <c r="M248" s="37" t="e">
        <f t="shared" si="9"/>
        <v>#DIV/0!</v>
      </c>
    </row>
    <row r="249" spans="1:13" ht="12.75">
      <c r="A249" s="38">
        <v>1999</v>
      </c>
      <c r="B249" s="12">
        <f>SUM(B99:B110)</f>
        <v>0</v>
      </c>
      <c r="F249" s="16">
        <v>31</v>
      </c>
      <c r="G249" s="16">
        <v>0</v>
      </c>
      <c r="K249" s="12">
        <f>SUM(K99:K110)</f>
        <v>-403441339.9555063</v>
      </c>
      <c r="L249" s="36">
        <f t="shared" si="8"/>
        <v>-403441339.9555063</v>
      </c>
      <c r="M249" s="37" t="e">
        <f t="shared" si="9"/>
        <v>#DIV/0!</v>
      </c>
    </row>
    <row r="250" spans="1:13" ht="12.75">
      <c r="A250" s="1">
        <v>2000</v>
      </c>
      <c r="B250" s="12">
        <f>SUM(B111:B122)</f>
        <v>336113369.66702086</v>
      </c>
      <c r="F250" s="16">
        <v>31</v>
      </c>
      <c r="G250" s="16">
        <v>0</v>
      </c>
      <c r="K250" s="12">
        <f>SUM(K111:K122)</f>
        <v>335227137.9853359</v>
      </c>
      <c r="L250" s="36">
        <f t="shared" si="8"/>
        <v>-886231.6816849709</v>
      </c>
      <c r="M250" s="37">
        <f t="shared" si="9"/>
        <v>-0.002636704640945817</v>
      </c>
    </row>
    <row r="251" spans="1:13" ht="12.75">
      <c r="A251" s="38">
        <v>2001</v>
      </c>
      <c r="B251" s="12">
        <f>SUM(B123:B134)</f>
        <v>351442094.8314524</v>
      </c>
      <c r="F251" s="16">
        <v>30</v>
      </c>
      <c r="G251" s="16">
        <v>1</v>
      </c>
      <c r="K251" s="12">
        <f>SUM(K123:K134)</f>
        <v>338716449.5836284</v>
      </c>
      <c r="L251" s="36">
        <f t="shared" si="8"/>
        <v>-12725645.247824013</v>
      </c>
      <c r="M251" s="37">
        <f t="shared" si="9"/>
        <v>-0.0362097922672783</v>
      </c>
    </row>
    <row r="252" spans="1:13" ht="12.75">
      <c r="A252" s="1">
        <v>2002</v>
      </c>
      <c r="B252" s="12">
        <f>SUM(B135:B146)</f>
        <v>336178776.15744424</v>
      </c>
      <c r="F252" s="16">
        <v>31</v>
      </c>
      <c r="G252" s="16">
        <v>1</v>
      </c>
      <c r="K252" s="12">
        <f>SUM(K135:K146)</f>
        <v>346582498.3185835</v>
      </c>
      <c r="L252" s="36">
        <f t="shared" si="8"/>
        <v>10403722.16113925</v>
      </c>
      <c r="M252" s="37">
        <f t="shared" si="9"/>
        <v>0.0309469927877506</v>
      </c>
    </row>
    <row r="253" spans="1:13" ht="12.75">
      <c r="A253" s="38">
        <v>2003</v>
      </c>
      <c r="B253" s="12">
        <f>SUM(B147:B158)</f>
        <v>365784244.47617793</v>
      </c>
      <c r="F253" s="16">
        <v>30</v>
      </c>
      <c r="G253" s="16">
        <v>1</v>
      </c>
      <c r="K253" s="12">
        <f>SUM(K147:K158)</f>
        <v>367782527.9097978</v>
      </c>
      <c r="L253" s="36">
        <f t="shared" si="8"/>
        <v>1998283.4336198568</v>
      </c>
      <c r="M253" s="37">
        <f t="shared" si="9"/>
        <v>0.005463011225323559</v>
      </c>
    </row>
    <row r="254" spans="1:13" ht="12.75">
      <c r="A254" s="1">
        <v>2004</v>
      </c>
      <c r="B254" s="12">
        <f>SUM(B159:B170)</f>
        <v>366465998.2462407</v>
      </c>
      <c r="F254" s="16">
        <v>31</v>
      </c>
      <c r="G254" s="16">
        <v>0</v>
      </c>
      <c r="K254" s="12">
        <f>SUM(K159:K170)</f>
        <v>376959348.7039296</v>
      </c>
      <c r="L254" s="36">
        <f t="shared" si="8"/>
        <v>10493350.457688928</v>
      </c>
      <c r="M254" s="37">
        <f t="shared" si="9"/>
        <v>0.0286338992100383</v>
      </c>
    </row>
    <row r="255" spans="1:13" ht="12.75">
      <c r="A255" s="38">
        <v>2005</v>
      </c>
      <c r="B255" s="12">
        <f>SUM(B171:B182)</f>
        <v>394023308.39392865</v>
      </c>
      <c r="K255" s="12">
        <f>SUM(K171:K182)</f>
        <v>386231933.1695183</v>
      </c>
      <c r="L255" s="36">
        <f t="shared" si="8"/>
        <v>-7791375.224410355</v>
      </c>
      <c r="M255" s="37">
        <f t="shared" si="9"/>
        <v>-0.019773894230188157</v>
      </c>
    </row>
    <row r="256" spans="1:13" ht="12.75">
      <c r="A256" s="1">
        <v>2006</v>
      </c>
      <c r="B256" s="12">
        <f>SUM(B183:B194)</f>
        <v>381579968.59043884</v>
      </c>
      <c r="K256" s="12">
        <f>SUM(K183:K194)</f>
        <v>385328773.8531027</v>
      </c>
      <c r="L256" s="36">
        <f t="shared" si="8"/>
        <v>3748805.2626638412</v>
      </c>
      <c r="M256" s="37">
        <f t="shared" si="9"/>
        <v>0.0098244288779413</v>
      </c>
    </row>
    <row r="257" spans="1:13" ht="12.75">
      <c r="A257" s="38">
        <v>2007</v>
      </c>
      <c r="B257" s="12">
        <f>SUM(B195:B206)</f>
        <v>392558966.01605856</v>
      </c>
      <c r="K257" s="12">
        <f>SUM(K195:K206)</f>
        <v>392768458.06164783</v>
      </c>
      <c r="L257" s="36">
        <f t="shared" si="8"/>
        <v>209492.0455892682</v>
      </c>
      <c r="M257" s="37">
        <f t="shared" si="9"/>
        <v>0.0005336575233915264</v>
      </c>
    </row>
    <row r="258" spans="1:13" ht="12.75">
      <c r="A258" s="1">
        <v>2008</v>
      </c>
      <c r="B258" s="12">
        <f>SUM(B207:B218)</f>
        <v>387314731.8207535</v>
      </c>
      <c r="K258" s="12">
        <f>SUM(K207:K218)</f>
        <v>381864330.6139679</v>
      </c>
      <c r="L258" s="36">
        <f t="shared" si="8"/>
        <v>-5450401.206785619</v>
      </c>
      <c r="M258" s="37">
        <f t="shared" si="9"/>
        <v>-0.014072279619118711</v>
      </c>
    </row>
    <row r="259" spans="1:11" ht="12.75">
      <c r="A259" s="38">
        <v>2009</v>
      </c>
      <c r="K259" s="12">
        <f>SUM(K219:K230)</f>
        <v>-471510220.6494654</v>
      </c>
    </row>
    <row r="260" spans="1:11" ht="12.75">
      <c r="A260" s="1">
        <v>2010</v>
      </c>
      <c r="K260" s="12">
        <f>SUM(K231:K242)</f>
        <v>-481151090.913785</v>
      </c>
    </row>
    <row r="261" ht="12.75">
      <c r="K261" s="12"/>
    </row>
    <row r="262" spans="1:12" ht="12.75">
      <c r="A262" s="1" t="s">
        <v>37</v>
      </c>
      <c r="B262" s="12">
        <f>SUM(B246:B258)</f>
        <v>3311461458.1995153</v>
      </c>
      <c r="K262" s="12">
        <f>SUM(K246:K258)</f>
        <v>2152840820.560878</v>
      </c>
      <c r="L262" s="12">
        <f>K262-B262</f>
        <v>-1158620637.6386375</v>
      </c>
    </row>
    <row r="264" spans="11:12" ht="12.75">
      <c r="K264" s="12">
        <f>SUM(K246:K260)</f>
        <v>1200179508.9976275</v>
      </c>
      <c r="L264" s="35">
        <f>K244-K264</f>
        <v>0</v>
      </c>
    </row>
    <row r="265" spans="11:13" ht="12.75">
      <c r="K265" s="34"/>
      <c r="L265" s="34" t="s">
        <v>38</v>
      </c>
      <c r="M265" s="34"/>
    </row>
  </sheetData>
  <mergeCells count="1">
    <mergeCell ref="N138:O138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65"/>
  <sheetViews>
    <sheetView workbookViewId="0" topLeftCell="A1">
      <pane xSplit="1" ySplit="2" topLeftCell="K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61" sqref="Q161"/>
    </sheetView>
  </sheetViews>
  <sheetFormatPr defaultColWidth="9.140625" defaultRowHeight="12.75"/>
  <cols>
    <col min="1" max="1" width="11.8515625" style="1" customWidth="1"/>
    <col min="2" max="2" width="18.00390625" style="12" customWidth="1"/>
    <col min="3" max="3" width="11.7109375" style="8" customWidth="1"/>
    <col min="4" max="4" width="13.421875" style="8" customWidth="1"/>
    <col min="5" max="5" width="12.140625" style="33" bestFit="1" customWidth="1"/>
    <col min="6" max="6" width="10.140625" style="8" customWidth="1"/>
    <col min="7" max="8" width="12.421875" style="8" customWidth="1"/>
    <col min="9" max="9" width="13.00390625" style="8" customWidth="1"/>
    <col min="10" max="10" width="10.57421875" style="8" customWidth="1"/>
    <col min="11" max="11" width="15.421875" style="8" bestFit="1" customWidth="1"/>
    <col min="12" max="12" width="17.00390625" style="8" customWidth="1"/>
    <col min="13" max="13" width="12.421875" style="8" customWidth="1"/>
    <col min="14" max="14" width="25.8515625" style="0" bestFit="1" customWidth="1"/>
    <col min="15" max="15" width="18.00390625" style="0" customWidth="1"/>
    <col min="16" max="16" width="19.7109375" style="0" customWidth="1"/>
    <col min="17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12" customWidth="1"/>
    <col min="27" max="27" width="11.28125" style="12" customWidth="1"/>
    <col min="28" max="28" width="11.57421875" style="12" customWidth="1"/>
    <col min="29" max="29" width="9.28125" style="12" customWidth="1"/>
    <col min="30" max="30" width="9.140625" style="12" customWidth="1"/>
    <col min="31" max="31" width="11.7109375" style="12" bestFit="1" customWidth="1"/>
    <col min="32" max="32" width="10.7109375" style="12" bestFit="1" customWidth="1"/>
    <col min="33" max="34" width="9.140625" style="12" customWidth="1"/>
  </cols>
  <sheetData>
    <row r="2" spans="2:28" ht="42" customHeight="1">
      <c r="B2" s="2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Z2" s="5"/>
      <c r="AA2" s="5"/>
      <c r="AB2" s="5"/>
    </row>
    <row r="3" spans="1:10" ht="12.75" hidden="1">
      <c r="A3" s="6">
        <v>33239</v>
      </c>
      <c r="B3" s="7"/>
      <c r="C3" s="8">
        <v>750.4</v>
      </c>
      <c r="D3" s="8">
        <v>0</v>
      </c>
      <c r="E3" s="9">
        <v>87.8872194398071</v>
      </c>
      <c r="F3" s="10"/>
      <c r="G3" s="10"/>
      <c r="H3" s="10"/>
      <c r="I3" s="11"/>
      <c r="J3" s="10"/>
    </row>
    <row r="4" spans="1:10" ht="12.75" hidden="1">
      <c r="A4" s="6">
        <v>33270</v>
      </c>
      <c r="B4" s="7"/>
      <c r="C4" s="8">
        <v>589.1</v>
      </c>
      <c r="D4" s="8">
        <v>0</v>
      </c>
      <c r="E4" s="9">
        <v>87.59970320905214</v>
      </c>
      <c r="F4" s="10"/>
      <c r="G4" s="10"/>
      <c r="H4" s="10"/>
      <c r="I4" s="11"/>
      <c r="J4" s="10"/>
    </row>
    <row r="5" spans="1:10" ht="12.75" hidden="1">
      <c r="A5" s="6">
        <v>33298</v>
      </c>
      <c r="B5" s="7"/>
      <c r="C5" s="8">
        <v>532.2</v>
      </c>
      <c r="D5" s="8">
        <v>0</v>
      </c>
      <c r="E5" s="9">
        <v>87.31218697829718</v>
      </c>
      <c r="F5" s="10"/>
      <c r="G5" s="10"/>
      <c r="H5" s="10"/>
      <c r="I5" s="11"/>
      <c r="J5" s="10"/>
    </row>
    <row r="6" spans="1:10" ht="12.75" hidden="1">
      <c r="A6" s="6">
        <v>33329</v>
      </c>
      <c r="B6" s="7"/>
      <c r="C6" s="8">
        <v>297.6</v>
      </c>
      <c r="D6" s="8">
        <v>0.5</v>
      </c>
      <c r="E6" s="9">
        <v>87.02467074754222</v>
      </c>
      <c r="F6" s="10"/>
      <c r="G6" s="10"/>
      <c r="H6" s="10"/>
      <c r="I6" s="11"/>
      <c r="J6" s="10"/>
    </row>
    <row r="7" spans="1:10" ht="12.75" hidden="1">
      <c r="A7" s="6">
        <v>33359</v>
      </c>
      <c r="B7" s="7"/>
      <c r="C7" s="8">
        <v>0</v>
      </c>
      <c r="D7" s="8">
        <v>0</v>
      </c>
      <c r="E7" s="9">
        <v>86.73715451678726</v>
      </c>
      <c r="F7" s="10"/>
      <c r="G7" s="10"/>
      <c r="H7" s="10"/>
      <c r="I7" s="11"/>
      <c r="J7" s="10"/>
    </row>
    <row r="8" spans="1:10" ht="12.75" hidden="1">
      <c r="A8" s="6">
        <v>33390</v>
      </c>
      <c r="B8" s="7"/>
      <c r="C8" s="8">
        <v>21.4</v>
      </c>
      <c r="D8" s="8">
        <v>61.8</v>
      </c>
      <c r="E8" s="9">
        <v>86.4496382860323</v>
      </c>
      <c r="F8" s="10"/>
      <c r="G8" s="10"/>
      <c r="H8" s="13"/>
      <c r="I8" s="11"/>
      <c r="J8" s="10"/>
    </row>
    <row r="9" spans="1:12" ht="12.75" hidden="1">
      <c r="A9" s="6">
        <v>33420</v>
      </c>
      <c r="B9" s="7"/>
      <c r="C9" s="8">
        <v>5.4</v>
      </c>
      <c r="D9" s="8">
        <v>95.7</v>
      </c>
      <c r="E9" s="9">
        <v>86.16212205527734</v>
      </c>
      <c r="F9" s="10"/>
      <c r="G9" s="10"/>
      <c r="H9" s="10"/>
      <c r="I9" s="11"/>
      <c r="J9" s="10"/>
      <c r="L9" s="11"/>
    </row>
    <row r="10" spans="1:10" ht="12.75" hidden="1">
      <c r="A10" s="6">
        <v>33451</v>
      </c>
      <c r="B10" s="7"/>
      <c r="C10" s="8">
        <v>2.7</v>
      </c>
      <c r="D10" s="8">
        <v>85.5</v>
      </c>
      <c r="E10" s="9">
        <v>85.87460582452238</v>
      </c>
      <c r="F10" s="10"/>
      <c r="G10" s="10"/>
      <c r="H10" s="10"/>
      <c r="I10" s="11"/>
      <c r="J10" s="10"/>
    </row>
    <row r="11" spans="1:10" ht="12.75" hidden="1">
      <c r="A11" s="6">
        <v>33482</v>
      </c>
      <c r="B11" s="7"/>
      <c r="C11" s="8">
        <v>130.3</v>
      </c>
      <c r="D11" s="8">
        <v>21.3</v>
      </c>
      <c r="E11" s="9">
        <v>85.58708959376742</v>
      </c>
      <c r="F11" s="10"/>
      <c r="G11" s="10"/>
      <c r="H11" s="10"/>
      <c r="I11" s="11"/>
      <c r="J11" s="10"/>
    </row>
    <row r="12" spans="1:10" ht="12.75" hidden="1">
      <c r="A12" s="6">
        <v>33512</v>
      </c>
      <c r="B12" s="7"/>
      <c r="C12" s="8">
        <v>241.8</v>
      </c>
      <c r="D12" s="8">
        <v>0</v>
      </c>
      <c r="E12" s="9">
        <v>85.29957336301246</v>
      </c>
      <c r="F12" s="10"/>
      <c r="G12" s="10"/>
      <c r="H12" s="10"/>
      <c r="I12" s="11"/>
      <c r="J12" s="10"/>
    </row>
    <row r="13" spans="1:10" ht="12.75" hidden="1">
      <c r="A13" s="6">
        <v>33543</v>
      </c>
      <c r="B13" s="7"/>
      <c r="C13" s="8">
        <v>467.6</v>
      </c>
      <c r="D13" s="8">
        <v>0</v>
      </c>
      <c r="E13" s="9">
        <v>85.0120571322575</v>
      </c>
      <c r="F13" s="10"/>
      <c r="G13" s="10"/>
      <c r="H13" s="10"/>
      <c r="I13" s="11"/>
      <c r="J13" s="10"/>
    </row>
    <row r="14" spans="1:10" ht="12.75" hidden="1">
      <c r="A14" s="6">
        <v>33573</v>
      </c>
      <c r="B14" s="7"/>
      <c r="C14" s="8">
        <v>600.1</v>
      </c>
      <c r="D14" s="8">
        <v>0</v>
      </c>
      <c r="E14" s="14">
        <v>84.72454090150252</v>
      </c>
      <c r="F14" s="10"/>
      <c r="G14" s="10"/>
      <c r="H14" s="10"/>
      <c r="I14" s="11"/>
      <c r="J14" s="10"/>
    </row>
    <row r="15" spans="1:10" ht="12.75" hidden="1">
      <c r="A15" s="6">
        <v>33604</v>
      </c>
      <c r="B15" s="7"/>
      <c r="C15" s="8">
        <v>688.8</v>
      </c>
      <c r="D15" s="8">
        <v>0</v>
      </c>
      <c r="E15" s="9">
        <v>84.78714524207014</v>
      </c>
      <c r="F15" s="10"/>
      <c r="G15" s="10"/>
      <c r="H15" s="10"/>
      <c r="I15" s="11"/>
      <c r="J15" s="10"/>
    </row>
    <row r="16" spans="1:10" ht="12.75" hidden="1">
      <c r="A16" s="6">
        <v>33635</v>
      </c>
      <c r="B16" s="7"/>
      <c r="C16" s="8">
        <v>625.4</v>
      </c>
      <c r="D16" s="8">
        <v>0</v>
      </c>
      <c r="E16" s="9">
        <v>84.84974958263776</v>
      </c>
      <c r="F16" s="10"/>
      <c r="G16" s="10"/>
      <c r="H16" s="10"/>
      <c r="I16" s="11"/>
      <c r="J16" s="10"/>
    </row>
    <row r="17" spans="1:10" ht="12.75" hidden="1">
      <c r="A17" s="6">
        <v>33664</v>
      </c>
      <c r="B17" s="7"/>
      <c r="C17" s="8">
        <v>578.7</v>
      </c>
      <c r="D17" s="8">
        <v>0</v>
      </c>
      <c r="E17" s="9">
        <v>84.91235392320537</v>
      </c>
      <c r="F17" s="10"/>
      <c r="G17" s="10"/>
      <c r="H17" s="10"/>
      <c r="I17" s="11"/>
      <c r="J17" s="10"/>
    </row>
    <row r="18" spans="1:10" ht="12.75" hidden="1">
      <c r="A18" s="6">
        <v>33695</v>
      </c>
      <c r="B18" s="7"/>
      <c r="C18" s="8">
        <v>379.4</v>
      </c>
      <c r="D18" s="8">
        <v>0</v>
      </c>
      <c r="E18" s="9">
        <v>84.97495826377299</v>
      </c>
      <c r="F18" s="10"/>
      <c r="G18" s="10"/>
      <c r="H18" s="10"/>
      <c r="I18" s="11"/>
      <c r="J18" s="10"/>
    </row>
    <row r="19" spans="1:10" ht="12.75" hidden="1">
      <c r="A19" s="6">
        <v>33725</v>
      </c>
      <c r="B19" s="7"/>
      <c r="C19" s="8">
        <v>160.9</v>
      </c>
      <c r="D19" s="8">
        <v>4</v>
      </c>
      <c r="E19" s="9">
        <v>85.03756260434061</v>
      </c>
      <c r="F19" s="10"/>
      <c r="G19" s="10"/>
      <c r="H19" s="10"/>
      <c r="I19" s="11"/>
      <c r="J19" s="10"/>
    </row>
    <row r="20" spans="1:10" ht="12.75" hidden="1">
      <c r="A20" s="6">
        <v>33756</v>
      </c>
      <c r="B20" s="7"/>
      <c r="C20" s="8">
        <v>69.1</v>
      </c>
      <c r="D20" s="8">
        <v>15.8</v>
      </c>
      <c r="E20" s="9">
        <v>85.10016694490822</v>
      </c>
      <c r="F20" s="10"/>
      <c r="G20" s="10"/>
      <c r="H20" s="10"/>
      <c r="I20" s="11"/>
      <c r="J20" s="10"/>
    </row>
    <row r="21" spans="1:10" ht="12.75" hidden="1">
      <c r="A21" s="6">
        <v>33786</v>
      </c>
      <c r="B21" s="7"/>
      <c r="C21" s="8">
        <v>25.9</v>
      </c>
      <c r="D21" s="8">
        <v>23.4</v>
      </c>
      <c r="E21" s="9">
        <v>85.16277128547584</v>
      </c>
      <c r="F21" s="10"/>
      <c r="G21" s="10"/>
      <c r="H21" s="10"/>
      <c r="I21" s="11"/>
      <c r="J21" s="10"/>
    </row>
    <row r="22" spans="1:10" ht="12.75" hidden="1">
      <c r="A22" s="6">
        <v>33817</v>
      </c>
      <c r="B22" s="7"/>
      <c r="C22" s="8">
        <v>40.1</v>
      </c>
      <c r="D22" s="8">
        <v>20.5</v>
      </c>
      <c r="E22" s="9">
        <v>85.22537562604346</v>
      </c>
      <c r="F22" s="10"/>
      <c r="G22" s="10"/>
      <c r="H22" s="10"/>
      <c r="I22" s="11"/>
      <c r="J22" s="10"/>
    </row>
    <row r="23" spans="1:10" ht="12.75" hidden="1">
      <c r="A23" s="6">
        <v>33848</v>
      </c>
      <c r="B23" s="7"/>
      <c r="C23" s="8">
        <v>113.3</v>
      </c>
      <c r="D23" s="8">
        <v>13</v>
      </c>
      <c r="E23" s="9">
        <v>85.28797996661108</v>
      </c>
      <c r="F23" s="10"/>
      <c r="G23" s="10"/>
      <c r="H23" s="10"/>
      <c r="I23" s="11"/>
      <c r="J23" s="10"/>
    </row>
    <row r="24" spans="1:10" ht="12.75" hidden="1">
      <c r="A24" s="6">
        <v>33878</v>
      </c>
      <c r="B24" s="7"/>
      <c r="C24" s="8">
        <v>339.1</v>
      </c>
      <c r="D24" s="8">
        <v>0</v>
      </c>
      <c r="E24" s="9">
        <v>85.35058430717869</v>
      </c>
      <c r="F24" s="10"/>
      <c r="G24" s="10"/>
      <c r="H24" s="10"/>
      <c r="I24" s="11"/>
      <c r="J24" s="10"/>
    </row>
    <row r="25" spans="1:10" ht="12.75" hidden="1">
      <c r="A25" s="6">
        <v>33909</v>
      </c>
      <c r="B25" s="7"/>
      <c r="C25" s="8">
        <v>455.2</v>
      </c>
      <c r="D25" s="8">
        <v>0</v>
      </c>
      <c r="E25" s="9">
        <v>85.41318864774631</v>
      </c>
      <c r="F25" s="10"/>
      <c r="G25" s="10"/>
      <c r="H25" s="10"/>
      <c r="I25" s="11"/>
      <c r="J25" s="10"/>
    </row>
    <row r="26" spans="1:10" ht="12.75" hidden="1">
      <c r="A26" s="6">
        <v>33939</v>
      </c>
      <c r="B26" s="7"/>
      <c r="C26" s="8">
        <v>627.7</v>
      </c>
      <c r="D26" s="8">
        <v>0</v>
      </c>
      <c r="E26" s="14">
        <v>85.47579298831387</v>
      </c>
      <c r="F26" s="10"/>
      <c r="G26" s="10"/>
      <c r="H26" s="10"/>
      <c r="I26" s="11"/>
      <c r="J26" s="10"/>
    </row>
    <row r="27" spans="1:10" ht="12.75" hidden="1">
      <c r="A27" s="6">
        <v>33970</v>
      </c>
      <c r="B27" s="7"/>
      <c r="C27" s="8">
        <v>687.2</v>
      </c>
      <c r="D27" s="8">
        <v>0</v>
      </c>
      <c r="E27" s="9">
        <v>85.54535336672232</v>
      </c>
      <c r="F27" s="10"/>
      <c r="G27" s="10"/>
      <c r="H27" s="10"/>
      <c r="I27" s="11"/>
      <c r="J27" s="10"/>
    </row>
    <row r="28" spans="1:10" ht="12.75" hidden="1">
      <c r="A28" s="6">
        <v>34001</v>
      </c>
      <c r="B28" s="7"/>
      <c r="C28" s="8">
        <v>738.1</v>
      </c>
      <c r="D28" s="8">
        <v>0</v>
      </c>
      <c r="E28" s="9">
        <v>85.61491374513078</v>
      </c>
      <c r="F28" s="10"/>
      <c r="G28" s="10"/>
      <c r="H28" s="10"/>
      <c r="I28" s="11"/>
      <c r="J28" s="10"/>
    </row>
    <row r="29" spans="1:10" ht="12.75" hidden="1">
      <c r="A29" s="6">
        <v>34029</v>
      </c>
      <c r="B29" s="7"/>
      <c r="C29" s="8">
        <v>632</v>
      </c>
      <c r="D29" s="8">
        <v>0</v>
      </c>
      <c r="E29" s="9">
        <v>85.68447412353923</v>
      </c>
      <c r="F29" s="10"/>
      <c r="G29" s="10"/>
      <c r="H29" s="10"/>
      <c r="I29" s="11"/>
      <c r="J29" s="10"/>
    </row>
    <row r="30" spans="1:10" ht="12.75" hidden="1">
      <c r="A30" s="6">
        <v>34060</v>
      </c>
      <c r="B30" s="7"/>
      <c r="C30" s="8">
        <v>343.4</v>
      </c>
      <c r="D30" s="8">
        <v>0</v>
      </c>
      <c r="E30" s="9">
        <v>85.75403450194769</v>
      </c>
      <c r="F30" s="10"/>
      <c r="G30" s="10"/>
      <c r="H30" s="10"/>
      <c r="I30" s="11"/>
      <c r="J30" s="10"/>
    </row>
    <row r="31" spans="1:10" ht="12.75" hidden="1">
      <c r="A31" s="6">
        <v>34090</v>
      </c>
      <c r="B31" s="7"/>
      <c r="C31" s="8">
        <v>176.6</v>
      </c>
      <c r="D31" s="8">
        <v>1.5</v>
      </c>
      <c r="E31" s="9">
        <v>85.82359488035614</v>
      </c>
      <c r="F31" s="10"/>
      <c r="G31" s="10"/>
      <c r="H31" s="10"/>
      <c r="I31" s="11"/>
      <c r="J31" s="10"/>
    </row>
    <row r="32" spans="1:10" ht="12.75" hidden="1">
      <c r="A32" s="6">
        <v>34121</v>
      </c>
      <c r="B32" s="7"/>
      <c r="C32" s="8">
        <v>47.3</v>
      </c>
      <c r="D32" s="8">
        <v>26.2</v>
      </c>
      <c r="E32" s="9">
        <v>85.8931552587646</v>
      </c>
      <c r="F32" s="10"/>
      <c r="G32" s="10"/>
      <c r="H32" s="10"/>
      <c r="I32" s="11"/>
      <c r="J32" s="10"/>
    </row>
    <row r="33" spans="1:10" ht="12.75" hidden="1">
      <c r="A33" s="6">
        <v>34151</v>
      </c>
      <c r="B33" s="7"/>
      <c r="C33" s="8">
        <v>2.9</v>
      </c>
      <c r="D33" s="8">
        <v>97.1</v>
      </c>
      <c r="E33" s="9">
        <v>85.96271563717305</v>
      </c>
      <c r="F33" s="10"/>
      <c r="G33" s="10"/>
      <c r="H33" s="10"/>
      <c r="I33" s="11"/>
      <c r="J33" s="10"/>
    </row>
    <row r="34" spans="1:10" ht="12.75" hidden="1">
      <c r="A34" s="6">
        <v>34182</v>
      </c>
      <c r="B34" s="7"/>
      <c r="C34" s="8">
        <v>7.5</v>
      </c>
      <c r="D34" s="8">
        <v>93.8</v>
      </c>
      <c r="E34" s="9">
        <v>86.0322760155815</v>
      </c>
      <c r="F34" s="10"/>
      <c r="G34" s="10"/>
      <c r="H34" s="10"/>
      <c r="I34" s="11"/>
      <c r="J34" s="10"/>
    </row>
    <row r="35" spans="1:10" ht="12.75" hidden="1">
      <c r="A35" s="6">
        <v>34213</v>
      </c>
      <c r="B35" s="7"/>
      <c r="C35" s="8">
        <v>156.4</v>
      </c>
      <c r="D35" s="8">
        <v>4</v>
      </c>
      <c r="E35" s="9">
        <v>86.10183639398996</v>
      </c>
      <c r="F35" s="10"/>
      <c r="G35" s="10"/>
      <c r="H35" s="10"/>
      <c r="I35" s="11"/>
      <c r="J35" s="10"/>
    </row>
    <row r="36" spans="1:10" ht="12.75" hidden="1">
      <c r="A36" s="6">
        <v>34243</v>
      </c>
      <c r="B36" s="7"/>
      <c r="C36" s="8">
        <v>335.9</v>
      </c>
      <c r="D36" s="8">
        <v>1</v>
      </c>
      <c r="E36" s="9">
        <v>86.17139677239841</v>
      </c>
      <c r="F36" s="10"/>
      <c r="G36" s="10"/>
      <c r="H36" s="10"/>
      <c r="I36" s="11"/>
      <c r="J36" s="10"/>
    </row>
    <row r="37" spans="1:10" ht="12.75" hidden="1">
      <c r="A37" s="6">
        <v>34274</v>
      </c>
      <c r="B37" s="7"/>
      <c r="C37" s="8">
        <v>463.5</v>
      </c>
      <c r="D37" s="8">
        <v>0</v>
      </c>
      <c r="E37" s="9">
        <v>86.24095715080686</v>
      </c>
      <c r="F37" s="10"/>
      <c r="G37" s="10"/>
      <c r="H37" s="10"/>
      <c r="I37" s="11"/>
      <c r="J37" s="10"/>
    </row>
    <row r="38" spans="1:10" ht="12.75" hidden="1">
      <c r="A38" s="6">
        <v>34304</v>
      </c>
      <c r="B38" s="7"/>
      <c r="C38" s="8">
        <v>649.6</v>
      </c>
      <c r="D38" s="8">
        <v>0</v>
      </c>
      <c r="E38" s="14">
        <v>86.31051752921536</v>
      </c>
      <c r="F38" s="10"/>
      <c r="G38" s="10"/>
      <c r="H38" s="10"/>
      <c r="I38" s="11"/>
      <c r="J38" s="10"/>
    </row>
    <row r="39" spans="1:10" ht="12.75" hidden="1">
      <c r="A39" s="6">
        <v>34335</v>
      </c>
      <c r="B39" s="7"/>
      <c r="C39" s="8">
        <v>0</v>
      </c>
      <c r="D39" s="8">
        <v>0</v>
      </c>
      <c r="E39" s="9">
        <v>86.73483583750696</v>
      </c>
      <c r="F39" s="10"/>
      <c r="G39" s="10"/>
      <c r="H39" s="10"/>
      <c r="I39" s="11"/>
      <c r="J39" s="10"/>
    </row>
    <row r="40" spans="1:10" ht="12.75" hidden="1">
      <c r="A40" s="6">
        <v>34366</v>
      </c>
      <c r="B40" s="7"/>
      <c r="C40" s="8">
        <v>619.1</v>
      </c>
      <c r="D40" s="8">
        <v>0</v>
      </c>
      <c r="E40" s="9">
        <v>87.15915414579857</v>
      </c>
      <c r="F40" s="10"/>
      <c r="G40" s="10"/>
      <c r="H40" s="10"/>
      <c r="I40" s="11"/>
      <c r="J40" s="10"/>
    </row>
    <row r="41" spans="1:10" ht="12.75" hidden="1">
      <c r="A41" s="6">
        <v>34394</v>
      </c>
      <c r="B41" s="7"/>
      <c r="C41" s="8">
        <v>0</v>
      </c>
      <c r="D41" s="8">
        <v>0</v>
      </c>
      <c r="E41" s="9">
        <v>87.58347245409017</v>
      </c>
      <c r="F41" s="10"/>
      <c r="G41" s="10"/>
      <c r="H41" s="10"/>
      <c r="I41" s="11"/>
      <c r="J41" s="10"/>
    </row>
    <row r="42" spans="1:10" ht="12.75" hidden="1">
      <c r="A42" s="6">
        <v>34425</v>
      </c>
      <c r="B42" s="7"/>
      <c r="C42" s="8">
        <v>0</v>
      </c>
      <c r="D42" s="8">
        <v>0</v>
      </c>
      <c r="E42" s="9">
        <v>88.00779076238177</v>
      </c>
      <c r="F42" s="10"/>
      <c r="G42" s="10"/>
      <c r="H42" s="10"/>
      <c r="I42" s="11"/>
      <c r="J42" s="10"/>
    </row>
    <row r="43" spans="1:10" ht="12.75" hidden="1">
      <c r="A43" s="6">
        <v>34455</v>
      </c>
      <c r="B43" s="7"/>
      <c r="C43" s="8">
        <v>0</v>
      </c>
      <c r="D43" s="8">
        <v>0</v>
      </c>
      <c r="E43" s="9">
        <v>88.43210907067338</v>
      </c>
      <c r="F43" s="10"/>
      <c r="G43" s="10"/>
      <c r="H43" s="10"/>
      <c r="I43" s="11"/>
      <c r="J43" s="10"/>
    </row>
    <row r="44" spans="1:10" ht="12.75" hidden="1">
      <c r="A44" s="6">
        <v>34486</v>
      </c>
      <c r="B44" s="7"/>
      <c r="C44" s="8">
        <v>0</v>
      </c>
      <c r="D44" s="8">
        <v>0</v>
      </c>
      <c r="E44" s="9">
        <v>88.85642737896498</v>
      </c>
      <c r="F44" s="10"/>
      <c r="G44" s="10"/>
      <c r="H44" s="10"/>
      <c r="I44" s="11"/>
      <c r="J44" s="10"/>
    </row>
    <row r="45" spans="1:10" ht="12.75" hidden="1">
      <c r="A45" s="6">
        <v>34516</v>
      </c>
      <c r="B45" s="7"/>
      <c r="C45" s="8">
        <v>0</v>
      </c>
      <c r="D45" s="8">
        <v>0</v>
      </c>
      <c r="E45" s="9">
        <v>89.28074568725658</v>
      </c>
      <c r="F45" s="10"/>
      <c r="G45" s="10"/>
      <c r="H45" s="10"/>
      <c r="I45" s="11"/>
      <c r="J45" s="10"/>
    </row>
    <row r="46" spans="1:10" ht="12.75" hidden="1">
      <c r="A46" s="6">
        <v>34547</v>
      </c>
      <c r="B46" s="7"/>
      <c r="C46" s="8">
        <v>0</v>
      </c>
      <c r="D46" s="8">
        <v>0</v>
      </c>
      <c r="E46" s="9">
        <v>89.70506399554819</v>
      </c>
      <c r="F46" s="10"/>
      <c r="G46" s="10"/>
      <c r="H46" s="10"/>
      <c r="I46" s="11"/>
      <c r="J46" s="10"/>
    </row>
    <row r="47" spans="1:10" ht="12.75" hidden="1">
      <c r="A47" s="6">
        <v>34578</v>
      </c>
      <c r="B47" s="7"/>
      <c r="C47" s="8">
        <v>0</v>
      </c>
      <c r="D47" s="8">
        <v>0</v>
      </c>
      <c r="E47" s="9">
        <v>90.12938230383979</v>
      </c>
      <c r="F47" s="10"/>
      <c r="G47" s="10"/>
      <c r="H47" s="10"/>
      <c r="I47" s="11"/>
      <c r="J47" s="10"/>
    </row>
    <row r="48" spans="1:10" ht="12.75" hidden="1">
      <c r="A48" s="6">
        <v>34608</v>
      </c>
      <c r="B48" s="7"/>
      <c r="C48" s="8">
        <v>0</v>
      </c>
      <c r="D48" s="8">
        <v>0</v>
      </c>
      <c r="E48" s="9">
        <v>90.5537006121314</v>
      </c>
      <c r="F48" s="10"/>
      <c r="G48" s="10"/>
      <c r="H48" s="10"/>
      <c r="I48" s="11"/>
      <c r="J48" s="10"/>
    </row>
    <row r="49" spans="1:10" ht="12.75" hidden="1">
      <c r="A49" s="6">
        <v>34639</v>
      </c>
      <c r="B49" s="7"/>
      <c r="C49" s="8">
        <v>0</v>
      </c>
      <c r="D49" s="8">
        <v>0</v>
      </c>
      <c r="E49" s="9">
        <v>90.978018920423</v>
      </c>
      <c r="F49" s="10"/>
      <c r="G49" s="10"/>
      <c r="H49" s="10"/>
      <c r="I49" s="11"/>
      <c r="J49" s="10"/>
    </row>
    <row r="50" spans="1:10" ht="12.75" hidden="1">
      <c r="A50" s="6">
        <v>34669</v>
      </c>
      <c r="B50" s="7"/>
      <c r="C50" s="8">
        <v>0</v>
      </c>
      <c r="D50" s="8">
        <v>0</v>
      </c>
      <c r="E50" s="14">
        <v>91.40233722871453</v>
      </c>
      <c r="F50" s="10"/>
      <c r="G50" s="10"/>
      <c r="H50" s="10"/>
      <c r="I50" s="11"/>
      <c r="J50" s="10"/>
    </row>
    <row r="51" spans="1:10" ht="12.75" hidden="1">
      <c r="A51" s="6">
        <v>34700</v>
      </c>
      <c r="B51" s="7"/>
      <c r="C51" s="8">
        <v>667.5</v>
      </c>
      <c r="D51" s="8">
        <v>0</v>
      </c>
      <c r="E51" s="9">
        <v>91.67130402522724</v>
      </c>
      <c r="F51" s="10"/>
      <c r="G51" s="10"/>
      <c r="H51" s="10"/>
      <c r="I51" s="11"/>
      <c r="J51" s="10"/>
    </row>
    <row r="52" spans="1:10" ht="12.75" hidden="1">
      <c r="A52" s="6">
        <v>34731</v>
      </c>
      <c r="B52" s="7"/>
      <c r="C52" s="8">
        <v>735.3</v>
      </c>
      <c r="D52" s="8">
        <v>0</v>
      </c>
      <c r="E52" s="9">
        <v>91.94027082173994</v>
      </c>
      <c r="F52" s="10"/>
      <c r="G52" s="10"/>
      <c r="H52" s="10"/>
      <c r="I52" s="11"/>
      <c r="J52" s="10"/>
    </row>
    <row r="53" spans="1:10" ht="12.75" hidden="1">
      <c r="A53" s="6">
        <v>34759</v>
      </c>
      <c r="B53" s="7"/>
      <c r="C53" s="8">
        <v>523.7</v>
      </c>
      <c r="D53" s="8">
        <v>0</v>
      </c>
      <c r="E53" s="9">
        <v>92.20923761825264</v>
      </c>
      <c r="F53" s="10"/>
      <c r="G53" s="10"/>
      <c r="H53" s="10"/>
      <c r="I53" s="11"/>
      <c r="J53" s="10"/>
    </row>
    <row r="54" spans="1:10" ht="12.75" hidden="1">
      <c r="A54" s="6">
        <v>34790</v>
      </c>
      <c r="B54" s="7"/>
      <c r="C54" s="8">
        <v>434.4</v>
      </c>
      <c r="D54" s="8">
        <v>0</v>
      </c>
      <c r="E54" s="9">
        <v>92.47820441476534</v>
      </c>
      <c r="F54" s="10"/>
      <c r="G54" s="10"/>
      <c r="H54" s="10"/>
      <c r="I54" s="11"/>
      <c r="J54" s="10"/>
    </row>
    <row r="55" spans="1:10" ht="12.75" hidden="1">
      <c r="A55" s="6">
        <v>34820</v>
      </c>
      <c r="B55" s="7"/>
      <c r="C55" s="8">
        <v>171.9</v>
      </c>
      <c r="D55" s="8">
        <v>1.7</v>
      </c>
      <c r="E55" s="9">
        <v>92.74717121127804</v>
      </c>
      <c r="F55" s="10"/>
      <c r="G55" s="10"/>
      <c r="H55" s="10"/>
      <c r="I55" s="11"/>
      <c r="J55" s="10"/>
    </row>
    <row r="56" spans="1:10" ht="12.75" hidden="1">
      <c r="A56" s="6">
        <v>34851</v>
      </c>
      <c r="B56" s="7"/>
      <c r="C56" s="8">
        <v>25.9</v>
      </c>
      <c r="D56" s="8">
        <v>70.8</v>
      </c>
      <c r="E56" s="9">
        <v>93.01613800779074</v>
      </c>
      <c r="F56" s="10"/>
      <c r="G56" s="10"/>
      <c r="H56" s="10"/>
      <c r="I56" s="11"/>
      <c r="J56" s="10"/>
    </row>
    <row r="57" spans="1:10" ht="12.75" hidden="1">
      <c r="A57" s="6">
        <v>34881</v>
      </c>
      <c r="B57" s="7"/>
      <c r="C57" s="8">
        <v>17.3</v>
      </c>
      <c r="D57" s="8">
        <v>105.9</v>
      </c>
      <c r="E57" s="9">
        <v>93.28510480430344</v>
      </c>
      <c r="F57" s="10"/>
      <c r="G57" s="10"/>
      <c r="H57" s="10"/>
      <c r="I57" s="11"/>
      <c r="J57" s="10"/>
    </row>
    <row r="58" spans="1:10" ht="12.75" hidden="1">
      <c r="A58" s="6">
        <v>34912</v>
      </c>
      <c r="B58" s="7"/>
      <c r="C58" s="8">
        <v>4.3</v>
      </c>
      <c r="D58" s="8">
        <v>101.9</v>
      </c>
      <c r="E58" s="9">
        <v>93.55407160081614</v>
      </c>
      <c r="F58" s="10"/>
      <c r="G58" s="10"/>
      <c r="H58" s="10"/>
      <c r="I58" s="11"/>
      <c r="J58" s="10"/>
    </row>
    <row r="59" spans="1:10" ht="12.75" hidden="1">
      <c r="A59" s="6">
        <v>34943</v>
      </c>
      <c r="B59" s="7"/>
      <c r="C59" s="8">
        <v>143.6</v>
      </c>
      <c r="D59" s="8">
        <v>10.8</v>
      </c>
      <c r="E59" s="9">
        <v>93.82303839732884</v>
      </c>
      <c r="F59" s="10"/>
      <c r="G59" s="10"/>
      <c r="H59" s="10"/>
      <c r="I59" s="11"/>
      <c r="J59" s="10"/>
    </row>
    <row r="60" spans="1:10" ht="12.75" hidden="1">
      <c r="A60" s="6">
        <v>34973</v>
      </c>
      <c r="B60" s="7"/>
      <c r="C60" s="8">
        <v>245.5</v>
      </c>
      <c r="D60" s="8">
        <v>0</v>
      </c>
      <c r="E60" s="9">
        <v>94.09200519384154</v>
      </c>
      <c r="F60" s="10"/>
      <c r="G60" s="10"/>
      <c r="H60" s="10"/>
      <c r="I60" s="11"/>
      <c r="J60" s="10"/>
    </row>
    <row r="61" spans="1:10" ht="12.75" hidden="1">
      <c r="A61" s="6">
        <v>35004</v>
      </c>
      <c r="B61" s="7"/>
      <c r="C61" s="8">
        <v>539.2</v>
      </c>
      <c r="D61" s="8">
        <v>0</v>
      </c>
      <c r="E61" s="9">
        <v>94.36097199035424</v>
      </c>
      <c r="F61" s="10"/>
      <c r="G61" s="10"/>
      <c r="H61" s="10"/>
      <c r="I61" s="11"/>
      <c r="J61" s="10"/>
    </row>
    <row r="62" spans="1:10" ht="12.75" hidden="1">
      <c r="A62" s="6">
        <v>35034</v>
      </c>
      <c r="B62" s="7"/>
      <c r="C62" s="8">
        <v>741.3</v>
      </c>
      <c r="D62" s="8">
        <v>0</v>
      </c>
      <c r="E62" s="14">
        <v>94.62993878686702</v>
      </c>
      <c r="F62" s="10"/>
      <c r="G62" s="10"/>
      <c r="H62" s="10"/>
      <c r="I62" s="11"/>
      <c r="J62" s="10"/>
    </row>
    <row r="63" spans="1:13" ht="12.75">
      <c r="A63" s="6">
        <v>35065</v>
      </c>
      <c r="B63" s="15"/>
      <c r="C63" s="8">
        <v>789.4</v>
      </c>
      <c r="D63" s="8">
        <v>0</v>
      </c>
      <c r="E63" s="9">
        <v>94.71572992023745</v>
      </c>
      <c r="F63" s="16"/>
      <c r="G63" s="16"/>
      <c r="H63" s="17"/>
      <c r="I63" s="10"/>
      <c r="J63" s="16"/>
      <c r="K63" s="16"/>
      <c r="L63" s="16"/>
      <c r="M63" s="18"/>
    </row>
    <row r="64" spans="1:13" ht="12.75">
      <c r="A64" s="6">
        <v>35096</v>
      </c>
      <c r="B64" s="15"/>
      <c r="C64" s="8">
        <v>712.6</v>
      </c>
      <c r="D64" s="8">
        <v>0</v>
      </c>
      <c r="E64" s="9">
        <v>94.80152105360789</v>
      </c>
      <c r="F64" s="16"/>
      <c r="G64" s="16"/>
      <c r="H64" s="17"/>
      <c r="I64" s="10"/>
      <c r="J64" s="16"/>
      <c r="K64" s="16"/>
      <c r="L64" s="16"/>
      <c r="M64" s="18"/>
    </row>
    <row r="65" spans="1:13" ht="12.75">
      <c r="A65" s="6">
        <v>35125</v>
      </c>
      <c r="B65" s="15"/>
      <c r="C65" s="8">
        <v>670.4</v>
      </c>
      <c r="D65" s="8">
        <v>0</v>
      </c>
      <c r="E65" s="9">
        <v>94.88731218697832</v>
      </c>
      <c r="F65" s="16"/>
      <c r="G65" s="16"/>
      <c r="H65" s="17"/>
      <c r="I65" s="10"/>
      <c r="J65" s="16"/>
      <c r="K65" s="16"/>
      <c r="L65" s="16"/>
      <c r="M65" s="18"/>
    </row>
    <row r="66" spans="1:13" ht="12.75">
      <c r="A66" s="6">
        <v>35156</v>
      </c>
      <c r="B66" s="15"/>
      <c r="C66" s="8">
        <v>421.9</v>
      </c>
      <c r="D66" s="8">
        <v>0</v>
      </c>
      <c r="E66" s="9">
        <v>94.97310332034876</v>
      </c>
      <c r="F66" s="16"/>
      <c r="G66" s="16"/>
      <c r="H66" s="17"/>
      <c r="I66" s="10"/>
      <c r="J66" s="16"/>
      <c r="K66" s="16"/>
      <c r="L66" s="16"/>
      <c r="M66" s="18"/>
    </row>
    <row r="67" spans="1:13" ht="12.75">
      <c r="A67" s="6">
        <v>35186</v>
      </c>
      <c r="B67" s="15"/>
      <c r="C67" s="8">
        <v>216.1</v>
      </c>
      <c r="D67" s="8">
        <v>10</v>
      </c>
      <c r="E67" s="9">
        <v>95.05889445371919</v>
      </c>
      <c r="F67" s="16"/>
      <c r="G67" s="16"/>
      <c r="H67" s="17"/>
      <c r="I67" s="10"/>
      <c r="J67" s="16"/>
      <c r="K67" s="16"/>
      <c r="L67" s="16"/>
      <c r="M67" s="18"/>
    </row>
    <row r="68" spans="1:13" ht="12.75">
      <c r="A68" s="6">
        <v>35217</v>
      </c>
      <c r="B68" s="15"/>
      <c r="C68" s="8">
        <v>29.4</v>
      </c>
      <c r="D68" s="8">
        <v>38.6</v>
      </c>
      <c r="E68" s="9">
        <v>95.14468558708963</v>
      </c>
      <c r="F68" s="16"/>
      <c r="G68" s="16"/>
      <c r="H68" s="17"/>
      <c r="I68" s="10"/>
      <c r="J68" s="16"/>
      <c r="K68" s="16"/>
      <c r="L68" s="16"/>
      <c r="M68" s="18"/>
    </row>
    <row r="69" spans="1:13" ht="12.75">
      <c r="A69" s="6">
        <v>35247</v>
      </c>
      <c r="B69" s="15"/>
      <c r="C69" s="8">
        <v>18.9</v>
      </c>
      <c r="D69" s="8">
        <v>41.9</v>
      </c>
      <c r="E69" s="9">
        <v>95.23047672046006</v>
      </c>
      <c r="F69" s="16"/>
      <c r="G69" s="16"/>
      <c r="H69" s="17"/>
      <c r="I69" s="10"/>
      <c r="J69" s="16"/>
      <c r="K69" s="16"/>
      <c r="L69" s="16"/>
      <c r="M69" s="18"/>
    </row>
    <row r="70" spans="1:13" ht="12.75">
      <c r="A70" s="6">
        <v>35278</v>
      </c>
      <c r="B70" s="15"/>
      <c r="C70" s="8">
        <v>6.2</v>
      </c>
      <c r="D70" s="8">
        <v>55.2</v>
      </c>
      <c r="E70" s="9">
        <v>95.3162678538305</v>
      </c>
      <c r="F70" s="16"/>
      <c r="G70" s="16"/>
      <c r="H70" s="17"/>
      <c r="I70" s="10"/>
      <c r="J70" s="16"/>
      <c r="K70" s="16"/>
      <c r="L70" s="16"/>
      <c r="M70" s="18"/>
    </row>
    <row r="71" spans="1:13" ht="12.75">
      <c r="A71" s="6">
        <v>35309</v>
      </c>
      <c r="B71" s="15"/>
      <c r="C71" s="8">
        <v>102.2</v>
      </c>
      <c r="D71" s="8">
        <v>12.6</v>
      </c>
      <c r="E71" s="9">
        <v>95.40205898720093</v>
      </c>
      <c r="F71" s="16"/>
      <c r="G71" s="16"/>
      <c r="H71" s="17"/>
      <c r="I71" s="10"/>
      <c r="J71" s="16"/>
      <c r="K71" s="16"/>
      <c r="L71" s="16"/>
      <c r="M71" s="18"/>
    </row>
    <row r="72" spans="1:13" ht="12.75">
      <c r="A72" s="6">
        <v>35339</v>
      </c>
      <c r="B72" s="15"/>
      <c r="C72" s="8">
        <v>301.4</v>
      </c>
      <c r="D72" s="8">
        <v>0</v>
      </c>
      <c r="E72" s="9">
        <v>95.48785012057137</v>
      </c>
      <c r="F72" s="16"/>
      <c r="G72" s="16"/>
      <c r="H72" s="17"/>
      <c r="I72" s="10"/>
      <c r="J72" s="16"/>
      <c r="K72" s="16"/>
      <c r="L72" s="16"/>
      <c r="M72" s="18"/>
    </row>
    <row r="73" spans="1:13" ht="12.75">
      <c r="A73" s="6">
        <v>35370</v>
      </c>
      <c r="B73" s="15"/>
      <c r="C73" s="8">
        <v>548.1</v>
      </c>
      <c r="D73" s="8">
        <v>0</v>
      </c>
      <c r="E73" s="9">
        <v>95.5736412539418</v>
      </c>
      <c r="F73" s="16"/>
      <c r="G73" s="16"/>
      <c r="H73" s="17"/>
      <c r="I73" s="10"/>
      <c r="J73" s="16"/>
      <c r="K73" s="16"/>
      <c r="L73" s="16"/>
      <c r="M73" s="18"/>
    </row>
    <row r="74" spans="1:13" ht="12.75">
      <c r="A74" s="6">
        <v>35400</v>
      </c>
      <c r="B74" s="15"/>
      <c r="C74" s="8">
        <v>596.5</v>
      </c>
      <c r="D74" s="8">
        <v>0</v>
      </c>
      <c r="E74" s="14">
        <v>95.65943238731221</v>
      </c>
      <c r="F74" s="16"/>
      <c r="G74" s="16"/>
      <c r="H74" s="17"/>
      <c r="I74" s="10"/>
      <c r="J74" s="16"/>
      <c r="K74" s="16"/>
      <c r="L74" s="16"/>
      <c r="M74" s="18"/>
    </row>
    <row r="75" spans="1:13" ht="12.75">
      <c r="A75" s="6">
        <v>35431</v>
      </c>
      <c r="B75" s="15"/>
      <c r="C75" s="8">
        <v>777.9</v>
      </c>
      <c r="D75" s="8">
        <v>0</v>
      </c>
      <c r="E75" s="9">
        <v>96.0211463550362</v>
      </c>
      <c r="F75" s="16">
        <v>31</v>
      </c>
      <c r="G75" s="16">
        <v>0</v>
      </c>
      <c r="H75" s="17"/>
      <c r="I75" s="19">
        <v>197.5</v>
      </c>
      <c r="J75" s="16">
        <v>0</v>
      </c>
      <c r="K75" s="16">
        <f aca="true" t="shared" si="0" ref="K75:K106">$O$125+C75*$O$126+D75*$O$127+E75*$O$128+F75*$O$129+G75*$O$130+H75*$O$131+I75*$O$132+J75*$O$133</f>
        <v>11355403.464553468</v>
      </c>
      <c r="L75" s="16"/>
      <c r="M75" s="18"/>
    </row>
    <row r="76" spans="1:13" ht="12.75">
      <c r="A76" s="6">
        <v>35462</v>
      </c>
      <c r="B76" s="15"/>
      <c r="C76" s="8">
        <v>615</v>
      </c>
      <c r="D76" s="8">
        <v>0</v>
      </c>
      <c r="E76" s="9">
        <v>96.38286032276018</v>
      </c>
      <c r="F76" s="16">
        <v>29</v>
      </c>
      <c r="G76" s="16">
        <v>0</v>
      </c>
      <c r="H76" s="17"/>
      <c r="I76" s="19">
        <v>193.4</v>
      </c>
      <c r="J76" s="16">
        <v>0</v>
      </c>
      <c r="K76" s="16">
        <f t="shared" si="0"/>
        <v>9395002.782640848</v>
      </c>
      <c r="L76" s="16"/>
      <c r="M76" s="18"/>
    </row>
    <row r="77" spans="1:13" ht="12.75">
      <c r="A77" s="6">
        <v>35490</v>
      </c>
      <c r="B77" s="15"/>
      <c r="C77" s="8">
        <v>619.1</v>
      </c>
      <c r="D77" s="8">
        <v>0</v>
      </c>
      <c r="E77" s="9">
        <v>96.74457429048417</v>
      </c>
      <c r="F77" s="16">
        <v>31</v>
      </c>
      <c r="G77" s="16">
        <v>1</v>
      </c>
      <c r="H77" s="17"/>
      <c r="I77" s="19">
        <v>186.7</v>
      </c>
      <c r="J77" s="16">
        <v>0</v>
      </c>
      <c r="K77" s="16">
        <f t="shared" si="0"/>
        <v>10518885.775238816</v>
      </c>
      <c r="L77" s="16"/>
      <c r="M77" s="18"/>
    </row>
    <row r="78" spans="1:13" ht="12.75">
      <c r="A78" s="6">
        <v>35521</v>
      </c>
      <c r="B78" s="15"/>
      <c r="C78" s="8">
        <v>391.9</v>
      </c>
      <c r="D78" s="8">
        <v>0</v>
      </c>
      <c r="E78" s="9">
        <v>97.10628825820815</v>
      </c>
      <c r="F78" s="16">
        <v>30</v>
      </c>
      <c r="G78" s="16">
        <v>1</v>
      </c>
      <c r="H78" s="17"/>
      <c r="I78" s="19">
        <v>184.3</v>
      </c>
      <c r="J78" s="16">
        <v>0</v>
      </c>
      <c r="K78" s="16">
        <f t="shared" si="0"/>
        <v>9159839.57058864</v>
      </c>
      <c r="L78" s="16"/>
      <c r="M78" s="18"/>
    </row>
    <row r="79" spans="1:13" ht="12.75">
      <c r="A79" s="6">
        <v>35551</v>
      </c>
      <c r="B79" s="15"/>
      <c r="C79" s="8">
        <v>289</v>
      </c>
      <c r="D79" s="8">
        <v>0</v>
      </c>
      <c r="E79" s="9">
        <v>97.46800222593214</v>
      </c>
      <c r="F79" s="16">
        <v>31</v>
      </c>
      <c r="G79" s="16">
        <v>1</v>
      </c>
      <c r="H79" s="17"/>
      <c r="I79" s="19">
        <v>175.5</v>
      </c>
      <c r="J79" s="16">
        <v>0</v>
      </c>
      <c r="K79" s="16">
        <f t="shared" si="0"/>
        <v>9515996.007414304</v>
      </c>
      <c r="L79" s="16"/>
      <c r="M79" s="18"/>
    </row>
    <row r="80" spans="1:13" ht="12.75">
      <c r="A80" s="6">
        <v>35582</v>
      </c>
      <c r="B80" s="15"/>
      <c r="C80" s="8">
        <v>30.4</v>
      </c>
      <c r="D80" s="8">
        <v>50.4</v>
      </c>
      <c r="E80" s="9">
        <v>97.82971619365613</v>
      </c>
      <c r="F80" s="16">
        <v>30</v>
      </c>
      <c r="G80" s="16">
        <v>0</v>
      </c>
      <c r="H80" s="17"/>
      <c r="I80" s="19">
        <v>229.5</v>
      </c>
      <c r="J80" s="16">
        <v>0</v>
      </c>
      <c r="K80" s="16">
        <f t="shared" si="0"/>
        <v>8809109.777986676</v>
      </c>
      <c r="L80" s="16"/>
      <c r="M80" s="18"/>
    </row>
    <row r="81" spans="1:13" ht="12.75">
      <c r="A81" s="6">
        <v>35612</v>
      </c>
      <c r="B81" s="15"/>
      <c r="C81" s="8">
        <v>22.1</v>
      </c>
      <c r="D81" s="8">
        <v>59.8</v>
      </c>
      <c r="E81" s="9">
        <v>98.19143016138011</v>
      </c>
      <c r="F81" s="16">
        <v>31</v>
      </c>
      <c r="G81" s="16">
        <v>0</v>
      </c>
      <c r="H81" s="17"/>
      <c r="I81" s="19">
        <v>230.3</v>
      </c>
      <c r="J81" s="16">
        <v>0</v>
      </c>
      <c r="K81" s="16">
        <f t="shared" si="0"/>
        <v>9481104.904687356</v>
      </c>
      <c r="L81" s="16"/>
      <c r="M81" s="18"/>
    </row>
    <row r="82" spans="1:13" ht="12.75">
      <c r="A82" s="6">
        <v>35643</v>
      </c>
      <c r="B82" s="15"/>
      <c r="C82" s="8">
        <v>49.4</v>
      </c>
      <c r="D82" s="8">
        <v>21.9</v>
      </c>
      <c r="E82" s="9">
        <v>98.5531441291041</v>
      </c>
      <c r="F82" s="16">
        <v>31</v>
      </c>
      <c r="G82" s="16">
        <v>0</v>
      </c>
      <c r="H82" s="17"/>
      <c r="I82" s="19">
        <v>192.4</v>
      </c>
      <c r="J82" s="16">
        <v>0</v>
      </c>
      <c r="K82" s="16">
        <f t="shared" si="0"/>
        <v>9288757.865584744</v>
      </c>
      <c r="L82" s="16"/>
      <c r="M82" s="18"/>
    </row>
    <row r="83" spans="1:13" ht="12.75">
      <c r="A83" s="6">
        <v>35674</v>
      </c>
      <c r="B83" s="15"/>
      <c r="C83" s="8">
        <v>115.2</v>
      </c>
      <c r="D83" s="8">
        <v>5.4</v>
      </c>
      <c r="E83" s="9">
        <v>98.91485809682808</v>
      </c>
      <c r="F83" s="16">
        <v>30</v>
      </c>
      <c r="G83" s="16">
        <v>1</v>
      </c>
      <c r="H83" s="17"/>
      <c r="I83" s="19">
        <v>189.4</v>
      </c>
      <c r="J83" s="16">
        <v>0</v>
      </c>
      <c r="K83" s="16">
        <f t="shared" si="0"/>
        <v>8520598.233012784</v>
      </c>
      <c r="L83" s="16"/>
      <c r="M83" s="18"/>
    </row>
    <row r="84" spans="1:13" ht="12.75">
      <c r="A84" s="6">
        <v>35704</v>
      </c>
      <c r="B84" s="15"/>
      <c r="C84" s="8">
        <v>288.9</v>
      </c>
      <c r="D84" s="8">
        <v>1.6</v>
      </c>
      <c r="E84" s="9">
        <v>99.27657206455207</v>
      </c>
      <c r="F84" s="16">
        <v>31</v>
      </c>
      <c r="G84" s="16">
        <v>1</v>
      </c>
      <c r="H84" s="17"/>
      <c r="I84" s="19">
        <v>189</v>
      </c>
      <c r="J84" s="16">
        <v>0</v>
      </c>
      <c r="K84" s="16">
        <f t="shared" si="0"/>
        <v>9745937.858073344</v>
      </c>
      <c r="L84" s="16"/>
      <c r="M84" s="18"/>
    </row>
    <row r="85" spans="1:13" ht="12.75">
      <c r="A85" s="6">
        <v>35735</v>
      </c>
      <c r="B85" s="15"/>
      <c r="C85" s="8">
        <v>471.4</v>
      </c>
      <c r="D85" s="8">
        <v>0</v>
      </c>
      <c r="E85" s="9">
        <v>99.63828603227606</v>
      </c>
      <c r="F85" s="16">
        <v>30</v>
      </c>
      <c r="G85" s="16">
        <v>1</v>
      </c>
      <c r="H85" s="17"/>
      <c r="I85" s="19">
        <v>203.4</v>
      </c>
      <c r="J85" s="16">
        <v>0</v>
      </c>
      <c r="K85" s="16">
        <f t="shared" si="0"/>
        <v>9708069.409420632</v>
      </c>
      <c r="L85" s="16"/>
      <c r="M85" s="18"/>
    </row>
    <row r="86" spans="1:13" ht="12.75">
      <c r="A86" s="6">
        <v>35765</v>
      </c>
      <c r="B86" s="15"/>
      <c r="C86" s="8">
        <v>630.7</v>
      </c>
      <c r="D86" s="8">
        <v>0</v>
      </c>
      <c r="E86" s="14">
        <v>100</v>
      </c>
      <c r="F86" s="16">
        <v>31</v>
      </c>
      <c r="G86" s="16">
        <v>0</v>
      </c>
      <c r="H86" s="17"/>
      <c r="I86" s="19">
        <v>203.5</v>
      </c>
      <c r="J86" s="16">
        <v>0</v>
      </c>
      <c r="K86" s="16">
        <f t="shared" si="0"/>
        <v>11158876.564326504</v>
      </c>
      <c r="L86" s="16"/>
      <c r="M86" s="18"/>
    </row>
    <row r="87" spans="1:13" ht="12.75">
      <c r="A87" s="6">
        <v>35796</v>
      </c>
      <c r="B87" s="15"/>
      <c r="C87" s="8">
        <v>652.8</v>
      </c>
      <c r="D87" s="8">
        <v>0</v>
      </c>
      <c r="E87" s="9">
        <v>100.40113151548877</v>
      </c>
      <c r="F87" s="16">
        <v>31</v>
      </c>
      <c r="G87" s="16">
        <v>0</v>
      </c>
      <c r="H87" s="17"/>
      <c r="I87" s="19">
        <v>207.8</v>
      </c>
      <c r="J87" s="16">
        <v>0</v>
      </c>
      <c r="K87" s="16">
        <f t="shared" si="0"/>
        <v>11289066.357975282</v>
      </c>
      <c r="L87" s="16"/>
      <c r="M87" s="18"/>
    </row>
    <row r="88" spans="1:13" ht="12.75">
      <c r="A88" s="6">
        <v>35827</v>
      </c>
      <c r="B88" s="15"/>
      <c r="C88" s="8">
        <v>547.1</v>
      </c>
      <c r="D88" s="8">
        <v>0</v>
      </c>
      <c r="E88" s="9">
        <v>100.80226303097754</v>
      </c>
      <c r="F88" s="16">
        <v>28</v>
      </c>
      <c r="G88" s="16">
        <v>0</v>
      </c>
      <c r="H88" s="17"/>
      <c r="I88" s="19">
        <v>204</v>
      </c>
      <c r="J88" s="16">
        <v>0</v>
      </c>
      <c r="K88" s="16">
        <f t="shared" si="0"/>
        <v>8739171.64666058</v>
      </c>
      <c r="L88" s="16"/>
      <c r="M88" s="18"/>
    </row>
    <row r="89" spans="1:13" ht="12.75">
      <c r="A89" s="6">
        <v>35855</v>
      </c>
      <c r="B89" s="15"/>
      <c r="C89" s="8">
        <v>505.1</v>
      </c>
      <c r="D89" s="8">
        <v>0</v>
      </c>
      <c r="E89" s="9">
        <v>101.20339454646631</v>
      </c>
      <c r="F89" s="16">
        <v>31</v>
      </c>
      <c r="G89" s="16">
        <v>1</v>
      </c>
      <c r="H89" s="17"/>
      <c r="I89" s="19">
        <v>200.3</v>
      </c>
      <c r="J89" s="16">
        <v>0</v>
      </c>
      <c r="K89" s="16">
        <f t="shared" si="0"/>
        <v>10531649.113311049</v>
      </c>
      <c r="L89" s="16"/>
      <c r="M89" s="18"/>
    </row>
    <row r="90" spans="1:13" ht="12.75">
      <c r="A90" s="6">
        <v>35886</v>
      </c>
      <c r="B90" s="15"/>
      <c r="C90" s="8">
        <v>312</v>
      </c>
      <c r="D90" s="8">
        <v>0</v>
      </c>
      <c r="E90" s="9">
        <v>101.60452606195508</v>
      </c>
      <c r="F90" s="16">
        <v>30</v>
      </c>
      <c r="G90" s="16">
        <v>1</v>
      </c>
      <c r="H90" s="17"/>
      <c r="I90" s="19">
        <v>186.5</v>
      </c>
      <c r="J90" s="16">
        <v>0</v>
      </c>
      <c r="K90" s="16">
        <f t="shared" si="0"/>
        <v>9094938.61118817</v>
      </c>
      <c r="L90" s="16"/>
      <c r="M90" s="18"/>
    </row>
    <row r="91" spans="1:13" ht="12.75">
      <c r="A91" s="6">
        <v>35916</v>
      </c>
      <c r="B91" s="15"/>
      <c r="C91" s="8">
        <v>77.1</v>
      </c>
      <c r="D91" s="8">
        <v>16.8</v>
      </c>
      <c r="E91" s="9">
        <v>102.00565757744386</v>
      </c>
      <c r="F91" s="16">
        <v>31</v>
      </c>
      <c r="G91" s="16">
        <v>1</v>
      </c>
      <c r="H91" s="17"/>
      <c r="I91" s="19">
        <v>205.1</v>
      </c>
      <c r="J91" s="16">
        <v>0</v>
      </c>
      <c r="K91" s="16">
        <f t="shared" si="0"/>
        <v>9385549.406135138</v>
      </c>
      <c r="L91" s="16"/>
      <c r="M91" s="18"/>
    </row>
    <row r="92" spans="1:13" ht="12.75">
      <c r="A92" s="6">
        <v>35947</v>
      </c>
      <c r="B92" s="15"/>
      <c r="C92" s="8">
        <v>66.7</v>
      </c>
      <c r="D92" s="8">
        <v>63.7</v>
      </c>
      <c r="E92" s="9">
        <v>102.40678909293263</v>
      </c>
      <c r="F92" s="16">
        <v>30</v>
      </c>
      <c r="G92" s="16">
        <v>0</v>
      </c>
      <c r="H92" s="17"/>
      <c r="I92" s="19">
        <v>232.5</v>
      </c>
      <c r="J92" s="16">
        <v>0</v>
      </c>
      <c r="K92" s="16">
        <f t="shared" si="0"/>
        <v>8959855.05945711</v>
      </c>
      <c r="L92" s="16"/>
      <c r="M92" s="18"/>
    </row>
    <row r="93" spans="1:13" ht="12.75">
      <c r="A93" s="6">
        <v>35977</v>
      </c>
      <c r="B93" s="15"/>
      <c r="C93" s="8">
        <v>6.9</v>
      </c>
      <c r="D93" s="8">
        <v>64.8</v>
      </c>
      <c r="E93" s="9">
        <v>102.8079206084214</v>
      </c>
      <c r="F93" s="16">
        <v>31</v>
      </c>
      <c r="G93" s="16">
        <v>0</v>
      </c>
      <c r="H93" s="17"/>
      <c r="I93" s="19">
        <v>231.7</v>
      </c>
      <c r="J93" s="16">
        <v>0</v>
      </c>
      <c r="K93" s="16">
        <f t="shared" si="0"/>
        <v>9537833.984506954</v>
      </c>
      <c r="L93" s="16"/>
      <c r="M93" s="18"/>
    </row>
    <row r="94" spans="1:13" ht="12.75">
      <c r="A94" s="6">
        <v>36008</v>
      </c>
      <c r="B94" s="15"/>
      <c r="C94" s="8">
        <v>12.1</v>
      </c>
      <c r="D94" s="8">
        <v>83.1</v>
      </c>
      <c r="E94" s="9">
        <v>103.20905212391017</v>
      </c>
      <c r="F94" s="16">
        <v>31</v>
      </c>
      <c r="G94" s="16">
        <v>0</v>
      </c>
      <c r="H94" s="17"/>
      <c r="I94" s="19">
        <v>234.8</v>
      </c>
      <c r="J94" s="16">
        <v>0</v>
      </c>
      <c r="K94" s="16">
        <f t="shared" si="0"/>
        <v>9469697.796201915</v>
      </c>
      <c r="L94" s="16"/>
      <c r="M94" s="18"/>
    </row>
    <row r="95" spans="1:13" ht="12.75">
      <c r="A95" s="6">
        <v>36039</v>
      </c>
      <c r="B95" s="15"/>
      <c r="C95" s="8">
        <v>63</v>
      </c>
      <c r="D95" s="8">
        <v>26</v>
      </c>
      <c r="E95" s="9">
        <v>103.61018363939894</v>
      </c>
      <c r="F95" s="16">
        <v>30</v>
      </c>
      <c r="G95" s="16">
        <v>1</v>
      </c>
      <c r="H95" s="17"/>
      <c r="I95" s="19">
        <v>213.8</v>
      </c>
      <c r="J95" s="16">
        <v>0</v>
      </c>
      <c r="K95" s="16">
        <f t="shared" si="0"/>
        <v>8703702.978940457</v>
      </c>
      <c r="L95" s="16"/>
      <c r="M95" s="18"/>
    </row>
    <row r="96" spans="1:13" ht="12.75">
      <c r="A96" s="6">
        <v>36069</v>
      </c>
      <c r="B96" s="15"/>
      <c r="C96" s="8">
        <v>257.6</v>
      </c>
      <c r="D96" s="8">
        <v>0</v>
      </c>
      <c r="E96" s="9">
        <v>104.01131515488771</v>
      </c>
      <c r="F96" s="16">
        <v>31</v>
      </c>
      <c r="G96" s="16">
        <v>1</v>
      </c>
      <c r="H96" s="17"/>
      <c r="I96" s="19">
        <v>190</v>
      </c>
      <c r="J96" s="16">
        <v>0</v>
      </c>
      <c r="K96" s="16">
        <f t="shared" si="0"/>
        <v>9807298.539092433</v>
      </c>
      <c r="L96" s="16"/>
      <c r="M96" s="18"/>
    </row>
    <row r="97" spans="1:13" ht="12.75">
      <c r="A97" s="6">
        <v>36100</v>
      </c>
      <c r="B97" s="15"/>
      <c r="C97" s="8">
        <v>440.1</v>
      </c>
      <c r="D97" s="8">
        <v>0</v>
      </c>
      <c r="E97" s="9">
        <v>104.41244667037648</v>
      </c>
      <c r="F97" s="16">
        <v>30</v>
      </c>
      <c r="G97" s="16">
        <v>1</v>
      </c>
      <c r="H97" s="17"/>
      <c r="I97" s="19">
        <v>201.7</v>
      </c>
      <c r="J97" s="16">
        <v>0</v>
      </c>
      <c r="K97" s="16">
        <f t="shared" si="0"/>
        <v>9718850.254215065</v>
      </c>
      <c r="L97" s="16"/>
      <c r="M97" s="18"/>
    </row>
    <row r="98" spans="1:13" ht="12.75">
      <c r="A98" s="6">
        <v>36130</v>
      </c>
      <c r="B98" s="15"/>
      <c r="C98" s="8">
        <v>572.1</v>
      </c>
      <c r="D98" s="8">
        <v>0</v>
      </c>
      <c r="E98" s="14">
        <v>104.81357818586534</v>
      </c>
      <c r="F98" s="16">
        <v>31</v>
      </c>
      <c r="G98" s="16">
        <v>0</v>
      </c>
      <c r="H98" s="17"/>
      <c r="I98" s="19">
        <v>222.3</v>
      </c>
      <c r="J98" s="16">
        <v>0</v>
      </c>
      <c r="K98" s="16">
        <f t="shared" si="0"/>
        <v>11400282.229423292</v>
      </c>
      <c r="L98" s="16"/>
      <c r="M98" s="18"/>
    </row>
    <row r="99" spans="1:13" ht="12.75">
      <c r="A99" s="6">
        <v>36161</v>
      </c>
      <c r="B99" s="15"/>
      <c r="C99" s="8">
        <v>789.6</v>
      </c>
      <c r="D99" s="8">
        <v>0</v>
      </c>
      <c r="E99" s="9">
        <v>105.46976442218514</v>
      </c>
      <c r="F99" s="16">
        <v>31</v>
      </c>
      <c r="G99" s="16">
        <v>0</v>
      </c>
      <c r="H99" s="17"/>
      <c r="I99" s="19">
        <v>226.6</v>
      </c>
      <c r="J99" s="16">
        <v>0</v>
      </c>
      <c r="K99" s="16">
        <f t="shared" si="0"/>
        <v>12043677.427782662</v>
      </c>
      <c r="L99" s="16"/>
      <c r="M99" s="18"/>
    </row>
    <row r="100" spans="1:13" ht="12.75">
      <c r="A100" s="6">
        <v>36192</v>
      </c>
      <c r="B100" s="15"/>
      <c r="C100" s="8">
        <v>578.4</v>
      </c>
      <c r="D100" s="8">
        <v>0</v>
      </c>
      <c r="E100" s="9">
        <v>106.12595065850493</v>
      </c>
      <c r="F100" s="16">
        <v>28</v>
      </c>
      <c r="G100" s="16">
        <v>0</v>
      </c>
      <c r="H100" s="17"/>
      <c r="I100" s="19">
        <v>213.6</v>
      </c>
      <c r="J100" s="16">
        <v>0</v>
      </c>
      <c r="K100" s="16">
        <f t="shared" si="0"/>
        <v>9091458.089851644</v>
      </c>
      <c r="L100" s="16"/>
      <c r="M100" s="18"/>
    </row>
    <row r="101" spans="1:13" ht="12.75">
      <c r="A101" s="6">
        <v>36220</v>
      </c>
      <c r="B101" s="15"/>
      <c r="C101" s="8">
        <v>592.5</v>
      </c>
      <c r="D101" s="8">
        <v>0</v>
      </c>
      <c r="E101" s="9">
        <v>106.78213689482473</v>
      </c>
      <c r="F101" s="16">
        <v>31</v>
      </c>
      <c r="G101" s="16">
        <v>1</v>
      </c>
      <c r="H101" s="17"/>
      <c r="I101" s="19">
        <v>212.1</v>
      </c>
      <c r="J101" s="16">
        <v>0</v>
      </c>
      <c r="K101" s="16">
        <f t="shared" si="0"/>
        <v>11067978.59774524</v>
      </c>
      <c r="L101" s="16"/>
      <c r="M101" s="18"/>
    </row>
    <row r="102" spans="1:13" ht="12.75">
      <c r="A102" s="6">
        <v>36251</v>
      </c>
      <c r="B102" s="15"/>
      <c r="C102" s="8">
        <v>332.6</v>
      </c>
      <c r="D102" s="8">
        <v>0</v>
      </c>
      <c r="E102" s="9">
        <v>107.43832313114453</v>
      </c>
      <c r="F102" s="16">
        <v>30</v>
      </c>
      <c r="G102" s="16">
        <v>1</v>
      </c>
      <c r="H102" s="17"/>
      <c r="I102" s="19">
        <v>195.7</v>
      </c>
      <c r="J102" s="16">
        <v>0</v>
      </c>
      <c r="K102" s="16">
        <f t="shared" si="0"/>
        <v>9426092.223779753</v>
      </c>
      <c r="L102" s="16"/>
      <c r="M102" s="18"/>
    </row>
    <row r="103" spans="1:13" ht="12.75">
      <c r="A103" s="6">
        <v>36281</v>
      </c>
      <c r="B103" s="15"/>
      <c r="C103" s="8">
        <v>126.7</v>
      </c>
      <c r="D103" s="8">
        <v>10.5</v>
      </c>
      <c r="E103" s="9">
        <v>108.09450936746433</v>
      </c>
      <c r="F103" s="16">
        <v>31</v>
      </c>
      <c r="G103" s="16">
        <v>1</v>
      </c>
      <c r="H103" s="17"/>
      <c r="I103" s="19">
        <v>210.4</v>
      </c>
      <c r="J103" s="16">
        <v>0</v>
      </c>
      <c r="K103" s="16">
        <f t="shared" si="0"/>
        <v>9788148.176613644</v>
      </c>
      <c r="L103" s="16"/>
      <c r="M103" s="18"/>
    </row>
    <row r="104" spans="1:13" ht="12.75">
      <c r="A104" s="6">
        <v>36312</v>
      </c>
      <c r="B104" s="15"/>
      <c r="C104" s="8">
        <v>44.4</v>
      </c>
      <c r="D104" s="8">
        <v>76.5</v>
      </c>
      <c r="E104" s="9">
        <v>108.75069560378412</v>
      </c>
      <c r="F104" s="16">
        <v>30</v>
      </c>
      <c r="G104" s="16">
        <v>0</v>
      </c>
      <c r="H104" s="17"/>
      <c r="I104" s="19">
        <v>248.7</v>
      </c>
      <c r="J104" s="16">
        <v>0</v>
      </c>
      <c r="K104" s="16">
        <f t="shared" si="0"/>
        <v>9199054.853795635</v>
      </c>
      <c r="L104" s="16"/>
      <c r="M104" s="18"/>
    </row>
    <row r="105" spans="1:13" ht="12.75">
      <c r="A105" s="6">
        <v>36342</v>
      </c>
      <c r="B105" s="15"/>
      <c r="C105" s="8">
        <v>3.2</v>
      </c>
      <c r="D105" s="8">
        <v>138.9</v>
      </c>
      <c r="E105" s="9">
        <v>109.40688184010392</v>
      </c>
      <c r="F105" s="16">
        <v>31</v>
      </c>
      <c r="G105" s="16">
        <v>0</v>
      </c>
      <c r="H105" s="17"/>
      <c r="I105" s="19">
        <v>255.9</v>
      </c>
      <c r="J105" s="16">
        <v>0</v>
      </c>
      <c r="K105" s="16">
        <f t="shared" si="0"/>
        <v>9490256.9142281</v>
      </c>
      <c r="L105" s="16"/>
      <c r="M105" s="18"/>
    </row>
    <row r="106" spans="1:13" ht="12.75">
      <c r="A106" s="6">
        <v>36373</v>
      </c>
      <c r="B106" s="15"/>
      <c r="C106" s="8">
        <v>28.8</v>
      </c>
      <c r="D106" s="8">
        <v>30.9</v>
      </c>
      <c r="E106" s="9">
        <v>110.06306807642372</v>
      </c>
      <c r="F106" s="16">
        <v>31</v>
      </c>
      <c r="G106" s="16">
        <v>0</v>
      </c>
      <c r="H106" s="17"/>
      <c r="I106" s="19">
        <v>230.5</v>
      </c>
      <c r="J106" s="16">
        <v>0</v>
      </c>
      <c r="K106" s="16">
        <f t="shared" si="0"/>
        <v>10008305.229457233</v>
      </c>
      <c r="L106" s="16"/>
      <c r="M106" s="18"/>
    </row>
    <row r="107" spans="1:13" ht="12.75">
      <c r="A107" s="6">
        <v>36404</v>
      </c>
      <c r="B107" s="15"/>
      <c r="C107" s="8">
        <v>88.9</v>
      </c>
      <c r="D107" s="8">
        <v>27.7</v>
      </c>
      <c r="E107" s="9">
        <v>110.71925431274352</v>
      </c>
      <c r="F107" s="16">
        <v>30</v>
      </c>
      <c r="G107" s="16">
        <v>1</v>
      </c>
      <c r="H107" s="17"/>
      <c r="I107" s="19">
        <v>228.6</v>
      </c>
      <c r="J107" s="16">
        <v>0</v>
      </c>
      <c r="K107" s="16">
        <f aca="true" t="shared" si="1" ref="K107:K138">$O$125+C107*$O$126+D107*$O$127+E107*$O$128+F107*$O$129+G107*$O$130+H107*$O$131+I107*$O$132+J107*$O$133</f>
        <v>9149203.490724385</v>
      </c>
      <c r="L107" s="16"/>
      <c r="M107" s="18"/>
    </row>
    <row r="108" spans="1:13" ht="12.75">
      <c r="A108" s="6">
        <v>36434</v>
      </c>
      <c r="B108" s="15"/>
      <c r="C108" s="8">
        <v>319</v>
      </c>
      <c r="D108" s="8">
        <v>0</v>
      </c>
      <c r="E108" s="9">
        <v>111.37544054906331</v>
      </c>
      <c r="F108" s="16">
        <v>31</v>
      </c>
      <c r="G108" s="16">
        <v>1</v>
      </c>
      <c r="H108" s="17"/>
      <c r="I108" s="19">
        <v>197.7</v>
      </c>
      <c r="J108" s="16">
        <v>0</v>
      </c>
      <c r="K108" s="16">
        <f t="shared" si="1"/>
        <v>10259793.262309823</v>
      </c>
      <c r="L108" s="16"/>
      <c r="M108" s="18"/>
    </row>
    <row r="109" spans="1:14" ht="12.75">
      <c r="A109" s="6">
        <v>36465</v>
      </c>
      <c r="B109" s="15"/>
      <c r="C109" s="8">
        <v>405.1</v>
      </c>
      <c r="D109" s="8">
        <v>0</v>
      </c>
      <c r="E109" s="9">
        <v>112.03162678538311</v>
      </c>
      <c r="F109" s="16">
        <v>30</v>
      </c>
      <c r="G109" s="16">
        <v>1</v>
      </c>
      <c r="H109" s="17"/>
      <c r="I109" s="19">
        <v>218.7</v>
      </c>
      <c r="J109" s="16">
        <v>0</v>
      </c>
      <c r="K109" s="16">
        <f t="shared" si="1"/>
        <v>10063802.748364693</v>
      </c>
      <c r="L109" s="16"/>
      <c r="M109" s="18"/>
      <c r="N109" t="s">
        <v>12</v>
      </c>
    </row>
    <row r="110" spans="1:13" ht="13.5" thickBot="1">
      <c r="A110" s="6">
        <v>36495</v>
      </c>
      <c r="B110" s="15"/>
      <c r="C110" s="8">
        <v>623.7</v>
      </c>
      <c r="D110" s="8">
        <v>0</v>
      </c>
      <c r="E110" s="14">
        <v>112.68781302170287</v>
      </c>
      <c r="F110" s="16">
        <v>31</v>
      </c>
      <c r="G110" s="16">
        <v>0</v>
      </c>
      <c r="H110" s="17"/>
      <c r="I110" s="19">
        <v>230.4</v>
      </c>
      <c r="J110" s="16">
        <v>0</v>
      </c>
      <c r="K110" s="16">
        <f t="shared" si="1"/>
        <v>11845705.533892112</v>
      </c>
      <c r="L110" s="16"/>
      <c r="M110" s="18"/>
    </row>
    <row r="111" spans="1:15" ht="12.75">
      <c r="A111" s="6">
        <v>36526</v>
      </c>
      <c r="B111" s="15">
        <v>16072349.471118322</v>
      </c>
      <c r="C111" s="8">
        <v>773</v>
      </c>
      <c r="D111" s="8">
        <v>0</v>
      </c>
      <c r="E111" s="9">
        <v>113.21879057688743</v>
      </c>
      <c r="F111" s="16">
        <v>31</v>
      </c>
      <c r="G111" s="16">
        <v>0</v>
      </c>
      <c r="H111" s="17">
        <v>4493</v>
      </c>
      <c r="I111" s="19">
        <v>231.9</v>
      </c>
      <c r="J111" s="16">
        <v>0</v>
      </c>
      <c r="K111" s="16">
        <f t="shared" si="1"/>
        <v>14872410.461586993</v>
      </c>
      <c r="L111" s="16"/>
      <c r="M111" s="18"/>
      <c r="N111" s="20" t="s">
        <v>13</v>
      </c>
      <c r="O111" s="20"/>
    </row>
    <row r="112" spans="1:15" ht="12.75">
      <c r="A112" s="6">
        <v>36557</v>
      </c>
      <c r="B112" s="15">
        <v>12304989.920094421</v>
      </c>
      <c r="C112" s="8">
        <v>643.8</v>
      </c>
      <c r="D112" s="8">
        <v>0</v>
      </c>
      <c r="E112" s="9">
        <v>113.74976813207199</v>
      </c>
      <c r="F112" s="16">
        <v>28</v>
      </c>
      <c r="G112" s="16">
        <v>0</v>
      </c>
      <c r="H112" s="17">
        <v>4500</v>
      </c>
      <c r="I112" s="19">
        <v>222.2</v>
      </c>
      <c r="J112" s="16">
        <v>0</v>
      </c>
      <c r="K112" s="16">
        <f t="shared" si="1"/>
        <v>12182300.677621514</v>
      </c>
      <c r="L112" s="16"/>
      <c r="M112" s="18"/>
      <c r="N112" s="21" t="s">
        <v>14</v>
      </c>
      <c r="O112" s="21">
        <v>0.5449848888691059</v>
      </c>
    </row>
    <row r="113" spans="1:15" ht="12.75">
      <c r="A113" s="6">
        <v>36586</v>
      </c>
      <c r="B113" s="15">
        <v>14482873.206579072</v>
      </c>
      <c r="C113" s="8">
        <v>446.9</v>
      </c>
      <c r="D113" s="8">
        <v>0</v>
      </c>
      <c r="E113" s="9">
        <v>114.28074568725656</v>
      </c>
      <c r="F113" s="16">
        <v>31</v>
      </c>
      <c r="G113" s="16">
        <v>1</v>
      </c>
      <c r="H113" s="17">
        <v>4503</v>
      </c>
      <c r="I113" s="19">
        <v>211.1</v>
      </c>
      <c r="J113" s="16">
        <v>0</v>
      </c>
      <c r="K113" s="16">
        <f t="shared" si="1"/>
        <v>13469343.900656281</v>
      </c>
      <c r="L113" s="16"/>
      <c r="M113" s="18"/>
      <c r="N113" s="21" t="s">
        <v>15</v>
      </c>
      <c r="O113" s="46">
        <v>0.29700852909567166</v>
      </c>
    </row>
    <row r="114" spans="1:15" ht="12.75">
      <c r="A114" s="6">
        <v>36617</v>
      </c>
      <c r="B114" s="15">
        <v>12374073.731486775</v>
      </c>
      <c r="C114" s="8">
        <v>358.3</v>
      </c>
      <c r="D114" s="8">
        <v>0</v>
      </c>
      <c r="E114" s="9">
        <v>114.81172324244112</v>
      </c>
      <c r="F114" s="16">
        <v>30</v>
      </c>
      <c r="G114" s="16">
        <v>1</v>
      </c>
      <c r="H114" s="17">
        <v>4511</v>
      </c>
      <c r="I114" s="19">
        <v>212.1</v>
      </c>
      <c r="J114" s="16">
        <v>0</v>
      </c>
      <c r="K114" s="16">
        <f t="shared" si="1"/>
        <v>12528510.63935059</v>
      </c>
      <c r="L114" s="16"/>
      <c r="M114" s="18"/>
      <c r="N114" s="21" t="s">
        <v>16</v>
      </c>
      <c r="O114" s="21">
        <v>0.2402011375074431</v>
      </c>
    </row>
    <row r="115" spans="1:15" ht="12.75">
      <c r="A115" s="6">
        <v>36647</v>
      </c>
      <c r="B115" s="15">
        <v>13569892.984218715</v>
      </c>
      <c r="C115" s="8">
        <v>152.4</v>
      </c>
      <c r="D115" s="8">
        <v>18.7</v>
      </c>
      <c r="E115" s="9">
        <v>115.34270079762568</v>
      </c>
      <c r="F115" s="16">
        <v>31</v>
      </c>
      <c r="G115" s="16">
        <v>1</v>
      </c>
      <c r="H115" s="17">
        <v>4493</v>
      </c>
      <c r="I115" s="19">
        <v>222.8</v>
      </c>
      <c r="J115" s="16">
        <v>0</v>
      </c>
      <c r="K115" s="16">
        <f t="shared" si="1"/>
        <v>12757096.346031087</v>
      </c>
      <c r="L115" s="16"/>
      <c r="M115" s="18"/>
      <c r="N115" s="21" t="s">
        <v>17</v>
      </c>
      <c r="O115" s="21">
        <v>1511595.309656332</v>
      </c>
    </row>
    <row r="116" spans="1:15" ht="13.5" thickBot="1">
      <c r="A116" s="6">
        <v>36678</v>
      </c>
      <c r="B116" s="15">
        <v>10681398.595586037</v>
      </c>
      <c r="C116" s="8">
        <v>41.1</v>
      </c>
      <c r="D116" s="8">
        <v>35.4</v>
      </c>
      <c r="E116" s="9">
        <v>115.87367835281024</v>
      </c>
      <c r="F116" s="16">
        <v>30</v>
      </c>
      <c r="G116" s="16">
        <v>0</v>
      </c>
      <c r="H116" s="17">
        <v>4496</v>
      </c>
      <c r="I116" s="19">
        <v>246.9</v>
      </c>
      <c r="J116" s="16">
        <v>0</v>
      </c>
      <c r="K116" s="16">
        <f t="shared" si="1"/>
        <v>12252072.585878916</v>
      </c>
      <c r="L116" s="16"/>
      <c r="M116" s="18"/>
      <c r="N116" s="22" t="s">
        <v>18</v>
      </c>
      <c r="O116" s="22">
        <v>108</v>
      </c>
    </row>
    <row r="117" spans="1:13" ht="12.75">
      <c r="A117" s="6">
        <v>36708</v>
      </c>
      <c r="B117" s="15">
        <v>11744741.354675032</v>
      </c>
      <c r="C117" s="8">
        <v>18.6</v>
      </c>
      <c r="D117" s="8">
        <v>44.8</v>
      </c>
      <c r="E117" s="9">
        <v>116.40465590799481</v>
      </c>
      <c r="F117" s="16">
        <v>31</v>
      </c>
      <c r="G117" s="16">
        <v>0</v>
      </c>
      <c r="H117" s="17">
        <v>4482</v>
      </c>
      <c r="I117" s="19">
        <v>227.8</v>
      </c>
      <c r="J117" s="16">
        <v>0</v>
      </c>
      <c r="K117" s="16">
        <f t="shared" si="1"/>
        <v>12591562.062025646</v>
      </c>
      <c r="L117" s="16"/>
      <c r="M117" s="18"/>
    </row>
    <row r="118" spans="1:14" ht="13.5" thickBot="1">
      <c r="A118" s="6">
        <v>36739</v>
      </c>
      <c r="B118" s="15">
        <v>13773743.715547359</v>
      </c>
      <c r="C118" s="8">
        <v>29.7</v>
      </c>
      <c r="D118" s="8">
        <v>46.3</v>
      </c>
      <c r="E118" s="9">
        <v>116.93563346317937</v>
      </c>
      <c r="F118" s="16">
        <v>31</v>
      </c>
      <c r="G118" s="16">
        <v>0</v>
      </c>
      <c r="H118" s="17">
        <v>4497</v>
      </c>
      <c r="I118" s="19">
        <v>252.1</v>
      </c>
      <c r="J118" s="16">
        <v>0</v>
      </c>
      <c r="K118" s="16">
        <f t="shared" si="1"/>
        <v>12987026.177402763</v>
      </c>
      <c r="L118" s="16"/>
      <c r="M118" s="18"/>
      <c r="N118" t="s">
        <v>19</v>
      </c>
    </row>
    <row r="119" spans="1:19" ht="12.75">
      <c r="A119" s="6">
        <v>36770</v>
      </c>
      <c r="B119" s="15">
        <v>12998068.529999182</v>
      </c>
      <c r="C119" s="8">
        <v>134</v>
      </c>
      <c r="D119" s="8">
        <v>23.8</v>
      </c>
      <c r="E119" s="9">
        <v>117.46661101836393</v>
      </c>
      <c r="F119" s="16">
        <v>30</v>
      </c>
      <c r="G119" s="16">
        <v>1</v>
      </c>
      <c r="H119" s="17">
        <v>4500</v>
      </c>
      <c r="I119" s="19">
        <v>252.8</v>
      </c>
      <c r="J119" s="16">
        <v>0</v>
      </c>
      <c r="K119" s="16">
        <f t="shared" si="1"/>
        <v>12423753.919080446</v>
      </c>
      <c r="L119" s="16"/>
      <c r="M119" s="18"/>
      <c r="N119" s="23"/>
      <c r="O119" s="23" t="s">
        <v>20</v>
      </c>
      <c r="P119" s="23" t="s">
        <v>21</v>
      </c>
      <c r="Q119" s="23" t="s">
        <v>22</v>
      </c>
      <c r="R119" s="23" t="s">
        <v>23</v>
      </c>
      <c r="S119" s="23" t="s">
        <v>24</v>
      </c>
    </row>
    <row r="120" spans="1:19" ht="12.75">
      <c r="A120" s="6">
        <v>36800</v>
      </c>
      <c r="B120" s="15">
        <v>15071287.806380363</v>
      </c>
      <c r="C120" s="8">
        <v>251.6</v>
      </c>
      <c r="D120" s="8">
        <v>0</v>
      </c>
      <c r="E120" s="9">
        <v>117.9975885735485</v>
      </c>
      <c r="F120" s="16">
        <v>31</v>
      </c>
      <c r="G120" s="16">
        <v>1</v>
      </c>
      <c r="H120" s="17">
        <v>4513</v>
      </c>
      <c r="I120" s="19">
        <v>207.4</v>
      </c>
      <c r="J120" s="16">
        <v>0</v>
      </c>
      <c r="K120" s="16">
        <f t="shared" si="1"/>
        <v>13005221.005200043</v>
      </c>
      <c r="L120" s="16"/>
      <c r="M120" s="18"/>
      <c r="N120" s="21" t="s">
        <v>25</v>
      </c>
      <c r="O120" s="21">
        <v>8</v>
      </c>
      <c r="P120" s="21">
        <v>95570780103500.78</v>
      </c>
      <c r="Q120" s="21">
        <v>11946347512937.598</v>
      </c>
      <c r="R120" s="21">
        <v>5.2283430164960585</v>
      </c>
      <c r="S120" s="21">
        <v>1.826797806625666E-05</v>
      </c>
    </row>
    <row r="121" spans="1:19" ht="12.75">
      <c r="A121" s="6">
        <v>36831</v>
      </c>
      <c r="B121" s="15">
        <v>11006008.336674524</v>
      </c>
      <c r="C121" s="8">
        <v>470.9</v>
      </c>
      <c r="D121" s="8">
        <v>0</v>
      </c>
      <c r="E121" s="9">
        <v>118.52856612873306</v>
      </c>
      <c r="F121" s="16">
        <v>30</v>
      </c>
      <c r="G121" s="16">
        <v>1</v>
      </c>
      <c r="H121" s="17">
        <v>4534</v>
      </c>
      <c r="I121" s="19">
        <v>235.8</v>
      </c>
      <c r="J121" s="16">
        <v>0</v>
      </c>
      <c r="K121" s="16">
        <f t="shared" si="1"/>
        <v>13272389.818291571</v>
      </c>
      <c r="L121" s="16"/>
      <c r="M121" s="18"/>
      <c r="N121" s="21" t="s">
        <v>26</v>
      </c>
      <c r="O121" s="21">
        <v>99</v>
      </c>
      <c r="P121" s="21">
        <v>226207117637327.22</v>
      </c>
      <c r="Q121" s="21">
        <v>2284920380175.0225</v>
      </c>
      <c r="R121" s="21"/>
      <c r="S121" s="21"/>
    </row>
    <row r="122" spans="1:19" ht="13.5" thickBot="1">
      <c r="A122" s="6">
        <v>36861</v>
      </c>
      <c r="B122" s="15">
        <v>14129688.745565286</v>
      </c>
      <c r="C122" s="8">
        <v>826.5</v>
      </c>
      <c r="D122" s="8">
        <v>0</v>
      </c>
      <c r="E122" s="14">
        <v>119.05954368391765</v>
      </c>
      <c r="F122" s="16">
        <v>31</v>
      </c>
      <c r="G122" s="16">
        <v>0</v>
      </c>
      <c r="H122" s="17">
        <v>4543</v>
      </c>
      <c r="I122" s="19">
        <v>242.3</v>
      </c>
      <c r="J122" s="16">
        <v>0</v>
      </c>
      <c r="K122" s="16">
        <f t="shared" si="1"/>
        <v>15335664.542635866</v>
      </c>
      <c r="L122" s="16"/>
      <c r="M122" s="18"/>
      <c r="N122" s="22" t="s">
        <v>27</v>
      </c>
      <c r="O122" s="22">
        <v>107</v>
      </c>
      <c r="P122" s="22">
        <v>321777897740828</v>
      </c>
      <c r="Q122" s="22"/>
      <c r="R122" s="22"/>
      <c r="S122" s="22"/>
    </row>
    <row r="123" spans="1:13" ht="13.5" thickBot="1">
      <c r="A123" s="6">
        <v>36892</v>
      </c>
      <c r="B123" s="15">
        <v>14173521.098063031</v>
      </c>
      <c r="C123" s="8">
        <v>715</v>
      </c>
      <c r="D123" s="8">
        <v>0</v>
      </c>
      <c r="E123" s="9">
        <v>119.2334446299388</v>
      </c>
      <c r="F123" s="16">
        <v>31</v>
      </c>
      <c r="G123" s="16">
        <v>0</v>
      </c>
      <c r="H123" s="17">
        <v>4299</v>
      </c>
      <c r="I123" s="19">
        <v>236.8</v>
      </c>
      <c r="J123" s="16">
        <v>0</v>
      </c>
      <c r="K123" s="16">
        <f t="shared" si="1"/>
        <v>14828586.132892197</v>
      </c>
      <c r="L123" s="16"/>
      <c r="M123" s="18"/>
    </row>
    <row r="124" spans="1:22" ht="12.75">
      <c r="A124" s="6">
        <v>36925</v>
      </c>
      <c r="B124" s="15">
        <v>13590184.965802036</v>
      </c>
      <c r="C124" s="8">
        <v>620.2</v>
      </c>
      <c r="D124" s="8">
        <v>0</v>
      </c>
      <c r="E124" s="9">
        <v>119.40734557595995</v>
      </c>
      <c r="F124" s="16">
        <v>29</v>
      </c>
      <c r="G124" s="16">
        <v>0</v>
      </c>
      <c r="H124" s="17">
        <v>3999</v>
      </c>
      <c r="I124" s="19">
        <v>228.1</v>
      </c>
      <c r="J124" s="16">
        <v>0</v>
      </c>
      <c r="K124" s="16">
        <f t="shared" si="1"/>
        <v>12798948.645062469</v>
      </c>
      <c r="L124" s="16"/>
      <c r="M124" s="18"/>
      <c r="N124" s="23"/>
      <c r="O124" s="23" t="s">
        <v>28</v>
      </c>
      <c r="P124" s="23" t="s">
        <v>17</v>
      </c>
      <c r="Q124" s="23" t="s">
        <v>29</v>
      </c>
      <c r="R124" s="23" t="s">
        <v>30</v>
      </c>
      <c r="S124" s="23" t="s">
        <v>31</v>
      </c>
      <c r="T124" s="23" t="s">
        <v>32</v>
      </c>
      <c r="U124" s="23" t="s">
        <v>33</v>
      </c>
      <c r="V124" s="23" t="s">
        <v>34</v>
      </c>
    </row>
    <row r="125" spans="1:22" ht="12.75">
      <c r="A125" s="6">
        <v>36958</v>
      </c>
      <c r="B125" s="15">
        <v>13861863.169207264</v>
      </c>
      <c r="C125" s="8">
        <v>618.7</v>
      </c>
      <c r="D125" s="8">
        <v>0</v>
      </c>
      <c r="E125" s="9">
        <v>119.5812465219811</v>
      </c>
      <c r="F125" s="16">
        <v>31</v>
      </c>
      <c r="G125" s="16">
        <v>1</v>
      </c>
      <c r="H125" s="17">
        <v>4004</v>
      </c>
      <c r="I125" s="19">
        <v>224.2</v>
      </c>
      <c r="J125" s="16">
        <v>0</v>
      </c>
      <c r="K125" s="16">
        <f t="shared" si="1"/>
        <v>13947644.156346994</v>
      </c>
      <c r="L125" s="16"/>
      <c r="M125" s="18"/>
      <c r="N125" s="21" t="s">
        <v>35</v>
      </c>
      <c r="O125" s="21">
        <v>-18950162.07118247</v>
      </c>
      <c r="P125" s="21">
        <v>6813505.101239919</v>
      </c>
      <c r="Q125" s="21">
        <v>-2.781264824727867</v>
      </c>
      <c r="R125" s="21">
        <v>0.00648329233115448</v>
      </c>
      <c r="S125" s="21">
        <v>-32469634.04283192</v>
      </c>
      <c r="T125" s="21">
        <v>-5430690.099533023</v>
      </c>
      <c r="U125" s="21">
        <v>-32469634.04283192</v>
      </c>
      <c r="V125" s="21">
        <v>-5430690.099533023</v>
      </c>
    </row>
    <row r="126" spans="1:22" ht="12.75">
      <c r="A126" s="6">
        <v>36991</v>
      </c>
      <c r="B126" s="15">
        <v>12424283.961216617</v>
      </c>
      <c r="C126" s="8">
        <v>324.6</v>
      </c>
      <c r="D126" s="8">
        <v>0</v>
      </c>
      <c r="E126" s="9">
        <v>119.75514746800225</v>
      </c>
      <c r="F126" s="16">
        <v>30</v>
      </c>
      <c r="G126" s="16">
        <v>1</v>
      </c>
      <c r="H126" s="17">
        <v>4020</v>
      </c>
      <c r="I126" s="19">
        <v>210.2</v>
      </c>
      <c r="J126" s="16">
        <v>0</v>
      </c>
      <c r="K126" s="16">
        <f t="shared" si="1"/>
        <v>12249670.511210484</v>
      </c>
      <c r="L126" s="16"/>
      <c r="M126" s="18"/>
      <c r="N126" s="21" t="s">
        <v>1</v>
      </c>
      <c r="O126" s="21">
        <v>2594.4718466405884</v>
      </c>
      <c r="P126" s="21">
        <v>864.7808179992162</v>
      </c>
      <c r="Q126" s="21">
        <v>3.0001496247838144</v>
      </c>
      <c r="R126" s="21">
        <v>0.003413972096980291</v>
      </c>
      <c r="S126" s="21">
        <v>878.55913257615</v>
      </c>
      <c r="T126" s="21">
        <v>4310.384560705027</v>
      </c>
      <c r="U126" s="21">
        <v>878.55913257615</v>
      </c>
      <c r="V126" s="21">
        <v>4310.384560705027</v>
      </c>
    </row>
    <row r="127" spans="1:22" ht="12.75">
      <c r="A127" s="6">
        <v>37024</v>
      </c>
      <c r="B127" s="15">
        <v>12432744.806485748</v>
      </c>
      <c r="C127" s="8">
        <v>140.3</v>
      </c>
      <c r="D127" s="8">
        <v>7.7</v>
      </c>
      <c r="E127" s="9">
        <v>119.9290484140234</v>
      </c>
      <c r="F127" s="16">
        <v>31</v>
      </c>
      <c r="G127" s="16">
        <v>1</v>
      </c>
      <c r="H127" s="17">
        <v>4007</v>
      </c>
      <c r="I127" s="19">
        <v>224.7</v>
      </c>
      <c r="J127" s="16">
        <v>0</v>
      </c>
      <c r="K127" s="16">
        <f t="shared" si="1"/>
        <v>12666435.04616498</v>
      </c>
      <c r="L127" s="16"/>
      <c r="M127" s="18"/>
      <c r="N127" s="21" t="s">
        <v>2</v>
      </c>
      <c r="O127" s="21">
        <v>-7480.318413234352</v>
      </c>
      <c r="P127" s="21">
        <v>9075.786029893787</v>
      </c>
      <c r="Q127" s="21">
        <v>-0.824206122598716</v>
      </c>
      <c r="R127" s="21">
        <v>0.41180375556512405</v>
      </c>
      <c r="S127" s="21">
        <v>-25488.646436575495</v>
      </c>
      <c r="T127" s="21">
        <v>10528.00961010679</v>
      </c>
      <c r="U127" s="21">
        <v>-25488.646436575495</v>
      </c>
      <c r="V127" s="21">
        <v>10528.00961010679</v>
      </c>
    </row>
    <row r="128" spans="1:22" ht="12.75">
      <c r="A128" s="6">
        <v>37057</v>
      </c>
      <c r="B128" s="15">
        <v>12943936.114239223</v>
      </c>
      <c r="C128" s="8">
        <v>47</v>
      </c>
      <c r="D128" s="8">
        <v>62.4</v>
      </c>
      <c r="E128" s="9">
        <v>120.10294936004455</v>
      </c>
      <c r="F128" s="16">
        <v>30</v>
      </c>
      <c r="G128" s="16">
        <v>0</v>
      </c>
      <c r="H128" s="17">
        <v>3998</v>
      </c>
      <c r="I128" s="19">
        <v>267.8</v>
      </c>
      <c r="J128" s="16">
        <v>0</v>
      </c>
      <c r="K128" s="16">
        <f t="shared" si="1"/>
        <v>12186661.744047532</v>
      </c>
      <c r="L128" s="16"/>
      <c r="M128" s="18"/>
      <c r="N128" s="21" t="s">
        <v>3</v>
      </c>
      <c r="O128" s="21">
        <v>24487.31729673992</v>
      </c>
      <c r="P128" s="21">
        <v>25640.257822554267</v>
      </c>
      <c r="Q128" s="21">
        <v>0.9550339729891416</v>
      </c>
      <c r="R128" s="21">
        <v>0.34188672688825017</v>
      </c>
      <c r="S128" s="21">
        <v>-26388.515600898336</v>
      </c>
      <c r="T128" s="21">
        <v>75363.15019437818</v>
      </c>
      <c r="U128" s="21">
        <v>-26388.515600898336</v>
      </c>
      <c r="V128" s="21">
        <v>75363.15019437818</v>
      </c>
    </row>
    <row r="129" spans="1:22" ht="12.75">
      <c r="A129" s="6">
        <v>37090</v>
      </c>
      <c r="B129" s="15">
        <v>13593139.506863039</v>
      </c>
      <c r="C129" s="8">
        <v>22.3</v>
      </c>
      <c r="D129" s="8">
        <v>65.7</v>
      </c>
      <c r="E129" s="9">
        <v>120.2768503060657</v>
      </c>
      <c r="F129" s="16">
        <v>31</v>
      </c>
      <c r="G129" s="16">
        <v>0</v>
      </c>
      <c r="H129" s="17">
        <v>3997</v>
      </c>
      <c r="I129" s="19">
        <v>264</v>
      </c>
      <c r="J129" s="16">
        <v>0</v>
      </c>
      <c r="K129" s="16">
        <f t="shared" si="1"/>
        <v>12789132.062808488</v>
      </c>
      <c r="L129" s="16"/>
      <c r="M129" s="18"/>
      <c r="N129" s="21" t="s">
        <v>4</v>
      </c>
      <c r="O129" s="21">
        <v>743260.4442249486</v>
      </c>
      <c r="P129" s="21">
        <v>182869.7508203921</v>
      </c>
      <c r="Q129" s="21">
        <v>4.0644253130467245</v>
      </c>
      <c r="R129" s="21">
        <v>9.661622383113109E-05</v>
      </c>
      <c r="S129" s="21">
        <v>380407.1941071934</v>
      </c>
      <c r="T129" s="21">
        <v>1106113.694342704</v>
      </c>
      <c r="U129" s="21">
        <v>380407.1941071934</v>
      </c>
      <c r="V129" s="21">
        <v>1106113.694342704</v>
      </c>
    </row>
    <row r="130" spans="1:22" ht="12.75">
      <c r="A130" s="6">
        <v>37123</v>
      </c>
      <c r="B130" s="15">
        <v>13386907.771195546</v>
      </c>
      <c r="C130" s="8">
        <v>2.3</v>
      </c>
      <c r="D130" s="8">
        <v>94.2</v>
      </c>
      <c r="E130" s="9">
        <v>120.45075125208685</v>
      </c>
      <c r="F130" s="16">
        <v>31</v>
      </c>
      <c r="G130" s="16">
        <v>0</v>
      </c>
      <c r="H130" s="17">
        <v>3995</v>
      </c>
      <c r="I130" s="19">
        <v>286.5</v>
      </c>
      <c r="J130" s="16">
        <v>0</v>
      </c>
      <c r="K130" s="16">
        <f t="shared" si="1"/>
        <v>12856957.261262175</v>
      </c>
      <c r="L130" s="16"/>
      <c r="M130" s="18"/>
      <c r="N130" s="21" t="s">
        <v>5</v>
      </c>
      <c r="O130" s="21">
        <v>-283924.1424141455</v>
      </c>
      <c r="P130" s="21">
        <v>415166.67773430917</v>
      </c>
      <c r="Q130" s="21">
        <v>-0.6838798912369507</v>
      </c>
      <c r="R130" s="21">
        <v>0.49564865342485076</v>
      </c>
      <c r="S130" s="21">
        <v>-1107704.880784825</v>
      </c>
      <c r="T130" s="21">
        <v>539856.5959565339</v>
      </c>
      <c r="U130" s="21">
        <v>-1107704.880784825</v>
      </c>
      <c r="V130" s="21">
        <v>539856.5959565339</v>
      </c>
    </row>
    <row r="131" spans="1:22" ht="12.75">
      <c r="A131" s="6">
        <v>37156</v>
      </c>
      <c r="B131" s="15">
        <v>12105312.242092477</v>
      </c>
      <c r="C131" s="8">
        <v>118.8</v>
      </c>
      <c r="D131" s="8">
        <v>19.2</v>
      </c>
      <c r="E131" s="9">
        <v>120.624652198108</v>
      </c>
      <c r="F131" s="16">
        <v>30</v>
      </c>
      <c r="G131" s="16">
        <v>1</v>
      </c>
      <c r="H131" s="17">
        <v>4000</v>
      </c>
      <c r="I131" s="19">
        <v>232.7</v>
      </c>
      <c r="J131" s="16">
        <v>0</v>
      </c>
      <c r="K131" s="16">
        <f t="shared" si="1"/>
        <v>11911609.597858196</v>
      </c>
      <c r="L131" s="16"/>
      <c r="M131" s="18"/>
      <c r="N131" s="21" t="s">
        <v>6</v>
      </c>
      <c r="O131" s="21">
        <v>579.6485842735235</v>
      </c>
      <c r="P131" s="21">
        <v>1012.2582578406299</v>
      </c>
      <c r="Q131" s="21">
        <v>0.5726291485238577</v>
      </c>
      <c r="R131" s="21">
        <v>0.5681940387352978</v>
      </c>
      <c r="S131" s="21">
        <v>-1428.8913583261626</v>
      </c>
      <c r="T131" s="21">
        <v>2588.1885268732094</v>
      </c>
      <c r="U131" s="21">
        <v>-1428.8913583261626</v>
      </c>
      <c r="V131" s="21">
        <v>2588.1885268732094</v>
      </c>
    </row>
    <row r="132" spans="1:22" ht="12.75">
      <c r="A132" s="6">
        <v>37189</v>
      </c>
      <c r="B132" s="15">
        <v>12407297.45629222</v>
      </c>
      <c r="C132" s="8">
        <v>276.7</v>
      </c>
      <c r="D132" s="8">
        <v>0</v>
      </c>
      <c r="E132" s="9">
        <v>120.79855314412914</v>
      </c>
      <c r="F132" s="16">
        <v>31</v>
      </c>
      <c r="G132" s="16">
        <v>1</v>
      </c>
      <c r="H132" s="17">
        <v>4019</v>
      </c>
      <c r="I132" s="19">
        <v>211</v>
      </c>
      <c r="J132" s="16">
        <v>0</v>
      </c>
      <c r="K132" s="16">
        <f t="shared" si="1"/>
        <v>12905352.698446548</v>
      </c>
      <c r="L132" s="16"/>
      <c r="M132" s="18"/>
      <c r="N132" s="21" t="s">
        <v>7</v>
      </c>
      <c r="O132" s="21">
        <v>14657.983986168836</v>
      </c>
      <c r="P132" s="21">
        <v>10565.5545886044</v>
      </c>
      <c r="Q132" s="21">
        <v>1.3873369223777778</v>
      </c>
      <c r="R132" s="21">
        <v>0.1684542560251716</v>
      </c>
      <c r="S132" s="21">
        <v>-6306.367988789736</v>
      </c>
      <c r="T132" s="21">
        <v>35622.335961127406</v>
      </c>
      <c r="U132" s="21">
        <v>-6306.367988789736</v>
      </c>
      <c r="V132" s="21">
        <v>35622.335961127406</v>
      </c>
    </row>
    <row r="133" spans="1:22" ht="13.5" thickBot="1">
      <c r="A133" s="6">
        <v>37222</v>
      </c>
      <c r="B133" s="15">
        <v>12559678.449629873</v>
      </c>
      <c r="C133" s="8">
        <v>370.8</v>
      </c>
      <c r="D133" s="8">
        <v>0</v>
      </c>
      <c r="E133" s="9">
        <v>120.9724540901503</v>
      </c>
      <c r="F133" s="16">
        <v>30</v>
      </c>
      <c r="G133" s="16">
        <v>1</v>
      </c>
      <c r="H133" s="17">
        <v>4032</v>
      </c>
      <c r="I133" s="19">
        <v>223.5</v>
      </c>
      <c r="J133" s="16">
        <v>0</v>
      </c>
      <c r="K133" s="16">
        <f t="shared" si="1"/>
        <v>12601250.654056568</v>
      </c>
      <c r="L133" s="16"/>
      <c r="M133" s="18"/>
      <c r="N133" s="22" t="s">
        <v>8</v>
      </c>
      <c r="O133" s="22">
        <v>302314.3660549282</v>
      </c>
      <c r="P133" s="22">
        <v>1552203.1480772092</v>
      </c>
      <c r="Q133" s="22">
        <v>0.1947646907103751</v>
      </c>
      <c r="R133" s="22">
        <v>0.8459762979600959</v>
      </c>
      <c r="S133" s="22">
        <v>-2777593.352942307</v>
      </c>
      <c r="T133" s="22">
        <v>3382222.085052164</v>
      </c>
      <c r="U133" s="22">
        <v>-2777593.352942307</v>
      </c>
      <c r="V133" s="22">
        <v>3382222.085052164</v>
      </c>
    </row>
    <row r="134" spans="1:13" ht="12.75">
      <c r="A134" s="6">
        <v>37255</v>
      </c>
      <c r="B134" s="15">
        <v>13657454.855997462</v>
      </c>
      <c r="C134" s="8">
        <v>563.3</v>
      </c>
      <c r="D134" s="8">
        <v>0</v>
      </c>
      <c r="E134" s="14">
        <v>121.1463550361714</v>
      </c>
      <c r="F134" s="16">
        <v>31</v>
      </c>
      <c r="G134" s="16">
        <v>0</v>
      </c>
      <c r="H134" s="17">
        <v>4034</v>
      </c>
      <c r="I134" s="19">
        <v>227.8</v>
      </c>
      <c r="J134" s="16">
        <v>0</v>
      </c>
      <c r="K134" s="16">
        <f t="shared" si="1"/>
        <v>14196318.06712647</v>
      </c>
      <c r="L134" s="16"/>
      <c r="M134" s="18"/>
    </row>
    <row r="135" spans="1:34" s="26" customFormat="1" ht="12.75">
      <c r="A135" s="24">
        <v>37275</v>
      </c>
      <c r="B135" s="15">
        <v>18705337</v>
      </c>
      <c r="C135" s="8">
        <v>625.7</v>
      </c>
      <c r="D135" s="8">
        <v>0</v>
      </c>
      <c r="E135" s="9">
        <v>121.51038768317567</v>
      </c>
      <c r="F135" s="16">
        <v>31</v>
      </c>
      <c r="G135" s="16">
        <v>0</v>
      </c>
      <c r="H135" s="17">
        <v>4050.25</v>
      </c>
      <c r="I135" s="19">
        <v>229.1</v>
      </c>
      <c r="J135" s="16">
        <v>0</v>
      </c>
      <c r="K135" s="16">
        <f t="shared" si="1"/>
        <v>14395601.961966872</v>
      </c>
      <c r="L135" s="16"/>
      <c r="M135" s="18"/>
      <c r="N135"/>
      <c r="O135"/>
      <c r="P135"/>
      <c r="Q135"/>
      <c r="R135"/>
      <c r="S135"/>
      <c r="T135"/>
      <c r="U135"/>
      <c r="V135"/>
      <c r="W135"/>
      <c r="X135"/>
      <c r="Y13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13" ht="12.75">
      <c r="A136" s="6">
        <v>37308</v>
      </c>
      <c r="B136" s="15">
        <v>9306820</v>
      </c>
      <c r="C136" s="8">
        <v>592</v>
      </c>
      <c r="D136" s="8">
        <v>0</v>
      </c>
      <c r="E136" s="9">
        <v>121.87442033017993</v>
      </c>
      <c r="F136" s="16">
        <v>28</v>
      </c>
      <c r="G136" s="16">
        <v>0</v>
      </c>
      <c r="H136" s="17">
        <v>4066.5</v>
      </c>
      <c r="I136" s="19">
        <v>238.1</v>
      </c>
      <c r="J136" s="16">
        <v>0</v>
      </c>
      <c r="K136" s="16">
        <f t="shared" si="1"/>
        <v>12228642.256363768</v>
      </c>
      <c r="L136" s="16"/>
      <c r="M136" s="18"/>
    </row>
    <row r="137" spans="1:13" ht="12.75">
      <c r="A137" s="6">
        <v>37341</v>
      </c>
      <c r="B137" s="15">
        <v>15034738</v>
      </c>
      <c r="C137" s="8">
        <v>581.2</v>
      </c>
      <c r="D137" s="8">
        <v>0</v>
      </c>
      <c r="E137" s="9">
        <v>122.2384529771842</v>
      </c>
      <c r="F137" s="16">
        <v>31</v>
      </c>
      <c r="G137" s="16">
        <v>1</v>
      </c>
      <c r="H137" s="17">
        <v>4082.75</v>
      </c>
      <c r="I137" s="19">
        <v>232.9</v>
      </c>
      <c r="J137" s="16">
        <v>0</v>
      </c>
      <c r="K137" s="16">
        <f t="shared" si="1"/>
        <v>14088591.106380682</v>
      </c>
      <c r="L137" s="16"/>
      <c r="M137" s="18"/>
    </row>
    <row r="138" spans="1:15" ht="12.75">
      <c r="A138" s="6">
        <v>37374</v>
      </c>
      <c r="B138" s="15">
        <v>11778933</v>
      </c>
      <c r="C138" s="8">
        <v>356.2</v>
      </c>
      <c r="D138" s="8">
        <v>6.6</v>
      </c>
      <c r="E138" s="9">
        <v>122.60248562418846</v>
      </c>
      <c r="F138" s="16">
        <v>30</v>
      </c>
      <c r="G138" s="16">
        <v>1</v>
      </c>
      <c r="H138" s="17">
        <v>4099</v>
      </c>
      <c r="I138" s="19">
        <v>226.5</v>
      </c>
      <c r="J138" s="16">
        <v>0</v>
      </c>
      <c r="K138" s="16">
        <f t="shared" si="1"/>
        <v>12636726.770050785</v>
      </c>
      <c r="L138" s="16"/>
      <c r="M138" s="18"/>
      <c r="N138" s="62" t="s">
        <v>39</v>
      </c>
      <c r="O138" s="63"/>
    </row>
    <row r="139" spans="1:15" ht="12.75">
      <c r="A139" s="6">
        <v>37407</v>
      </c>
      <c r="B139" s="15">
        <v>15597146</v>
      </c>
      <c r="C139" s="8">
        <v>266.8</v>
      </c>
      <c r="D139" s="8">
        <v>5.3</v>
      </c>
      <c r="E139" s="9">
        <v>122.96651827119273</v>
      </c>
      <c r="F139" s="16">
        <v>31</v>
      </c>
      <c r="G139" s="16">
        <v>1</v>
      </c>
      <c r="H139" s="17">
        <v>4115.25</v>
      </c>
      <c r="I139" s="19">
        <v>236.2</v>
      </c>
      <c r="J139" s="16">
        <v>0</v>
      </c>
      <c r="K139" s="16">
        <f aca="true" t="shared" si="2" ref="K139:K170">$O$125+C139*$O$126+D139*$O$127+E139*$O$128+F139*$O$129+G139*$O$130+H139*$O$131+I139*$O$132+J139*$O$133</f>
        <v>13318281.76221712</v>
      </c>
      <c r="L139" s="16"/>
      <c r="M139" s="18"/>
      <c r="N139" s="42"/>
      <c r="O139" s="43"/>
    </row>
    <row r="140" spans="1:15" ht="12.75">
      <c r="A140" s="6">
        <v>37408</v>
      </c>
      <c r="B140" s="15">
        <v>6355871</v>
      </c>
      <c r="C140" s="8">
        <v>53.1</v>
      </c>
      <c r="D140" s="8">
        <v>54.5</v>
      </c>
      <c r="E140" s="9">
        <v>123.33055091819699</v>
      </c>
      <c r="F140" s="16">
        <v>30</v>
      </c>
      <c r="G140" s="16">
        <v>0</v>
      </c>
      <c r="H140" s="17">
        <v>4131.5</v>
      </c>
      <c r="I140" s="19">
        <v>277.2</v>
      </c>
      <c r="J140" s="16">
        <v>0</v>
      </c>
      <c r="K140" s="16">
        <f t="shared" si="2"/>
        <v>12555785.976709025</v>
      </c>
      <c r="L140" s="16"/>
      <c r="M140" s="18"/>
      <c r="N140" s="52" t="s">
        <v>13</v>
      </c>
      <c r="O140" s="45" t="s">
        <v>42</v>
      </c>
    </row>
    <row r="141" spans="1:15" ht="12.75">
      <c r="A141" s="6">
        <v>37440</v>
      </c>
      <c r="B141" s="15">
        <v>7777667</v>
      </c>
      <c r="C141" s="8">
        <v>4.7</v>
      </c>
      <c r="D141" s="8">
        <v>129</v>
      </c>
      <c r="E141" s="9">
        <v>123.69458356520126</v>
      </c>
      <c r="F141" s="16">
        <v>31</v>
      </c>
      <c r="G141" s="16">
        <v>0</v>
      </c>
      <c r="H141" s="17">
        <v>4147.75</v>
      </c>
      <c r="I141" s="19">
        <v>287.9</v>
      </c>
      <c r="J141" s="16">
        <v>0</v>
      </c>
      <c r="K141" s="16">
        <f t="shared" si="2"/>
        <v>12791364.162850626</v>
      </c>
      <c r="L141" s="16"/>
      <c r="M141" s="18"/>
      <c r="N141" s="58"/>
      <c r="O141" s="56"/>
    </row>
    <row r="142" spans="1:15" ht="12.75">
      <c r="A142" s="6">
        <v>37473</v>
      </c>
      <c r="B142" s="15">
        <v>14275040.898550725</v>
      </c>
      <c r="C142" s="8">
        <v>11</v>
      </c>
      <c r="D142" s="8">
        <v>72.3</v>
      </c>
      <c r="E142" s="9">
        <v>124.05861621220552</v>
      </c>
      <c r="F142" s="16">
        <v>31</v>
      </c>
      <c r="G142" s="16">
        <v>0</v>
      </c>
      <c r="H142" s="17">
        <v>4164</v>
      </c>
      <c r="I142" s="19">
        <v>288.3</v>
      </c>
      <c r="J142" s="16">
        <v>0</v>
      </c>
      <c r="K142" s="16">
        <f t="shared" si="2"/>
        <v>13256040.055537324</v>
      </c>
      <c r="L142" s="16"/>
      <c r="M142" s="18"/>
      <c r="N142" s="48" t="s">
        <v>14</v>
      </c>
      <c r="O142" s="60">
        <v>0.5449848888691059</v>
      </c>
    </row>
    <row r="143" spans="1:15" ht="12.75">
      <c r="A143" s="6">
        <v>37506</v>
      </c>
      <c r="B143" s="15">
        <v>14265873.086956521</v>
      </c>
      <c r="C143" s="8">
        <v>50.2</v>
      </c>
      <c r="D143" s="8">
        <v>47</v>
      </c>
      <c r="E143" s="9">
        <v>124.42264885920979</v>
      </c>
      <c r="F143" s="16">
        <v>30</v>
      </c>
      <c r="G143" s="16">
        <v>1</v>
      </c>
      <c r="H143" s="17">
        <v>4180.25</v>
      </c>
      <c r="I143" s="19">
        <v>285.6</v>
      </c>
      <c r="J143" s="16">
        <v>0</v>
      </c>
      <c r="K143" s="16">
        <f t="shared" si="2"/>
        <v>12498567.73680673</v>
      </c>
      <c r="L143" s="16"/>
      <c r="M143" s="18"/>
      <c r="N143" s="54" t="s">
        <v>15</v>
      </c>
      <c r="O143" s="61">
        <v>0.29700852909567166</v>
      </c>
    </row>
    <row r="144" spans="1:15" ht="12.75">
      <c r="A144" s="6">
        <v>37539</v>
      </c>
      <c r="B144" s="15">
        <v>19890104</v>
      </c>
      <c r="C144" s="8">
        <v>345.6</v>
      </c>
      <c r="D144" s="8">
        <v>6.3</v>
      </c>
      <c r="E144" s="9">
        <v>124.78668150621405</v>
      </c>
      <c r="F144" s="16">
        <v>31</v>
      </c>
      <c r="G144" s="16">
        <v>1</v>
      </c>
      <c r="H144" s="17">
        <v>4196.5</v>
      </c>
      <c r="I144" s="19">
        <v>238.7</v>
      </c>
      <c r="J144" s="16">
        <v>0</v>
      </c>
      <c r="K144" s="16">
        <f t="shared" si="2"/>
        <v>13643558.147424636</v>
      </c>
      <c r="L144" s="16"/>
      <c r="M144" s="18"/>
      <c r="N144" s="54" t="s">
        <v>16</v>
      </c>
      <c r="O144" s="61">
        <v>0.2402011375074431</v>
      </c>
    </row>
    <row r="145" spans="1:15" ht="12.75">
      <c r="A145" s="6">
        <v>37572</v>
      </c>
      <c r="B145" s="15">
        <v>7145340</v>
      </c>
      <c r="C145" s="8">
        <v>486.4</v>
      </c>
      <c r="D145" s="8">
        <v>0</v>
      </c>
      <c r="E145" s="9">
        <v>125.15071415321832</v>
      </c>
      <c r="F145" s="16">
        <v>30</v>
      </c>
      <c r="G145" s="16">
        <v>1</v>
      </c>
      <c r="H145" s="17">
        <v>4212.75</v>
      </c>
      <c r="I145" s="19">
        <v>238</v>
      </c>
      <c r="J145" s="16">
        <v>0</v>
      </c>
      <c r="K145" s="16">
        <f t="shared" si="2"/>
        <v>13320798.228847751</v>
      </c>
      <c r="L145" s="16"/>
      <c r="M145" s="18"/>
      <c r="N145" s="48" t="s">
        <v>40</v>
      </c>
      <c r="O145" s="60">
        <v>5.2283430164960585</v>
      </c>
    </row>
    <row r="146" spans="1:34" s="29" customFormat="1" ht="12.75">
      <c r="A146" s="27">
        <v>37605</v>
      </c>
      <c r="B146" s="15">
        <v>14117868</v>
      </c>
      <c r="C146" s="8">
        <v>675.6</v>
      </c>
      <c r="D146" s="8">
        <v>0</v>
      </c>
      <c r="E146" s="14">
        <v>125.51474680022261</v>
      </c>
      <c r="F146" s="16">
        <v>31</v>
      </c>
      <c r="G146" s="16">
        <v>0</v>
      </c>
      <c r="H146" s="17">
        <v>4229</v>
      </c>
      <c r="I146" s="19">
        <v>246.6</v>
      </c>
      <c r="J146" s="10">
        <v>0</v>
      </c>
      <c r="K146" s="16">
        <f t="shared" si="2"/>
        <v>14983249.023580307</v>
      </c>
      <c r="L146" s="10"/>
      <c r="M146" s="28"/>
      <c r="N146" s="58"/>
      <c r="O146" s="56"/>
      <c r="P146"/>
      <c r="Q146"/>
      <c r="R146"/>
      <c r="S146"/>
      <c r="T146"/>
      <c r="U146"/>
      <c r="V146"/>
      <c r="W146"/>
      <c r="X146"/>
      <c r="Y146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28" ht="12.75">
      <c r="A147" s="6">
        <v>37622</v>
      </c>
      <c r="B147" s="30">
        <v>15338190.315291937</v>
      </c>
      <c r="C147" s="8">
        <v>868.4</v>
      </c>
      <c r="D147" s="8">
        <v>0</v>
      </c>
      <c r="E147" s="9">
        <v>125.66118067148953</v>
      </c>
      <c r="F147" s="16">
        <v>31</v>
      </c>
      <c r="G147" s="16">
        <v>0</v>
      </c>
      <c r="H147" s="17">
        <v>4182</v>
      </c>
      <c r="I147" s="19">
        <v>247.2</v>
      </c>
      <c r="J147" s="16">
        <v>0</v>
      </c>
      <c r="K147" s="16">
        <f t="shared" si="2"/>
        <v>15468600.27521216</v>
      </c>
      <c r="L147" s="16"/>
      <c r="M147" s="18"/>
      <c r="N147" s="48" t="s">
        <v>43</v>
      </c>
      <c r="O147" s="39"/>
      <c r="Z147" s="25"/>
      <c r="AA147" s="25"/>
      <c r="AB147" s="25"/>
    </row>
    <row r="148" spans="1:15" ht="12.75">
      <c r="A148" s="6">
        <v>37653</v>
      </c>
      <c r="B148" s="30">
        <v>14017964.794481222</v>
      </c>
      <c r="C148" s="8">
        <v>755.9</v>
      </c>
      <c r="D148" s="8">
        <v>0</v>
      </c>
      <c r="E148" s="9">
        <v>125.80761454275645</v>
      </c>
      <c r="F148" s="16">
        <v>28</v>
      </c>
      <c r="G148" s="16">
        <v>0</v>
      </c>
      <c r="H148" s="17">
        <v>4145</v>
      </c>
      <c r="I148" s="19">
        <v>242.8</v>
      </c>
      <c r="J148" s="16">
        <v>0</v>
      </c>
      <c r="K148" s="16">
        <f t="shared" si="2"/>
        <v>12864584.505301688</v>
      </c>
      <c r="L148" s="16"/>
      <c r="M148" s="18"/>
      <c r="N148" s="54" t="s">
        <v>35</v>
      </c>
      <c r="O148" s="57">
        <v>-18950162.07118247</v>
      </c>
    </row>
    <row r="149" spans="1:15" ht="12.75">
      <c r="A149" s="6">
        <v>37681</v>
      </c>
      <c r="B149" s="30">
        <v>14552018.450529952</v>
      </c>
      <c r="C149" s="8">
        <v>638.7</v>
      </c>
      <c r="D149" s="8">
        <v>0</v>
      </c>
      <c r="E149" s="9">
        <v>125.95404841402338</v>
      </c>
      <c r="F149" s="16">
        <v>31</v>
      </c>
      <c r="G149" s="16">
        <v>1</v>
      </c>
      <c r="H149" s="17">
        <v>4161</v>
      </c>
      <c r="I149" s="19">
        <v>237.8</v>
      </c>
      <c r="J149" s="16">
        <v>0</v>
      </c>
      <c r="K149" s="16">
        <f t="shared" si="2"/>
        <v>14445939.825222345</v>
      </c>
      <c r="L149" s="16"/>
      <c r="M149" s="18"/>
      <c r="N149" s="54" t="s">
        <v>1</v>
      </c>
      <c r="O149" s="57">
        <v>2594.4718466405884</v>
      </c>
    </row>
    <row r="150" spans="1:15" ht="12.75">
      <c r="A150" s="6">
        <v>37712</v>
      </c>
      <c r="B150" s="30">
        <v>12919004.233243708</v>
      </c>
      <c r="C150" s="8">
        <v>397.4</v>
      </c>
      <c r="D150" s="8">
        <v>0.7</v>
      </c>
      <c r="E150" s="9">
        <v>126.1004822852903</v>
      </c>
      <c r="F150" s="16">
        <v>30</v>
      </c>
      <c r="G150" s="16">
        <v>1</v>
      </c>
      <c r="H150" s="17">
        <v>4160</v>
      </c>
      <c r="I150" s="19">
        <v>231.1</v>
      </c>
      <c r="J150" s="16">
        <v>0</v>
      </c>
      <c r="K150" s="16">
        <f t="shared" si="2"/>
        <v>12976194.732890863</v>
      </c>
      <c r="L150" s="16"/>
      <c r="M150" s="18"/>
      <c r="N150" s="54" t="s">
        <v>2</v>
      </c>
      <c r="O150" s="57">
        <v>-7480.318413234352</v>
      </c>
    </row>
    <row r="151" spans="1:15" ht="12.75">
      <c r="A151" s="6">
        <v>37742</v>
      </c>
      <c r="B151" s="30">
        <v>12679788.146170393</v>
      </c>
      <c r="C151" s="8">
        <v>217</v>
      </c>
      <c r="D151" s="8">
        <v>0</v>
      </c>
      <c r="E151" s="9">
        <v>126.24691615655722</v>
      </c>
      <c r="F151" s="16">
        <v>31</v>
      </c>
      <c r="G151" s="16">
        <v>1</v>
      </c>
      <c r="H151" s="17">
        <v>4157</v>
      </c>
      <c r="I151" s="19">
        <v>221.2</v>
      </c>
      <c r="J151" s="16">
        <v>0</v>
      </c>
      <c r="K151" s="16">
        <f t="shared" si="2"/>
        <v>13113381.464323921</v>
      </c>
      <c r="L151" s="16"/>
      <c r="M151" s="18"/>
      <c r="N151" s="54" t="s">
        <v>3</v>
      </c>
      <c r="O151" s="57">
        <v>24487.31729673992</v>
      </c>
    </row>
    <row r="152" spans="1:15" ht="12.75">
      <c r="A152" s="6">
        <v>37773</v>
      </c>
      <c r="B152" s="30">
        <v>12744388.672518887</v>
      </c>
      <c r="C152" s="8">
        <v>65.3</v>
      </c>
      <c r="D152" s="8">
        <v>25.5</v>
      </c>
      <c r="E152" s="9">
        <v>126.39335002782414</v>
      </c>
      <c r="F152" s="16">
        <v>30</v>
      </c>
      <c r="G152" s="16">
        <v>0</v>
      </c>
      <c r="H152" s="17">
        <v>4158</v>
      </c>
      <c r="I152" s="19">
        <v>295.1</v>
      </c>
      <c r="J152" s="16">
        <v>0</v>
      </c>
      <c r="K152" s="16">
        <f t="shared" si="2"/>
        <v>13157106.101671118</v>
      </c>
      <c r="L152" s="16"/>
      <c r="M152" s="18"/>
      <c r="N152" s="54" t="s">
        <v>4</v>
      </c>
      <c r="O152" s="57">
        <v>743260.4442249486</v>
      </c>
    </row>
    <row r="153" spans="1:15" ht="12.75">
      <c r="A153" s="6">
        <v>37803</v>
      </c>
      <c r="B153" s="30">
        <v>13863417.557162058</v>
      </c>
      <c r="C153" s="8">
        <v>12.5</v>
      </c>
      <c r="D153" s="8">
        <v>50.1</v>
      </c>
      <c r="E153" s="9">
        <v>126.53978389909106</v>
      </c>
      <c r="F153" s="16">
        <v>31</v>
      </c>
      <c r="G153" s="16">
        <v>0</v>
      </c>
      <c r="H153" s="17">
        <v>4155</v>
      </c>
      <c r="I153" s="19">
        <v>286</v>
      </c>
      <c r="J153" s="16">
        <v>0</v>
      </c>
      <c r="K153" s="16">
        <f t="shared" si="2"/>
        <v>13447821.772069626</v>
      </c>
      <c r="L153" s="16"/>
      <c r="M153" s="18"/>
      <c r="N153" s="48" t="s">
        <v>5</v>
      </c>
      <c r="O153" s="41">
        <v>-283924.1424141455</v>
      </c>
    </row>
    <row r="154" spans="1:15" ht="12.75">
      <c r="A154" s="6">
        <v>37834</v>
      </c>
      <c r="B154" s="30">
        <v>13659282.476895802</v>
      </c>
      <c r="C154" s="8">
        <v>18.9</v>
      </c>
      <c r="D154" s="8">
        <v>72.4</v>
      </c>
      <c r="E154" s="9">
        <v>126.68621777035798</v>
      </c>
      <c r="F154" s="16">
        <v>31</v>
      </c>
      <c r="G154" s="16">
        <v>0</v>
      </c>
      <c r="H154" s="17">
        <v>4145</v>
      </c>
      <c r="I154" s="19">
        <v>290.2</v>
      </c>
      <c r="J154" s="16">
        <v>1</v>
      </c>
      <c r="K154" s="16">
        <f t="shared" si="2"/>
        <v>13659282.476895804</v>
      </c>
      <c r="L154" s="16"/>
      <c r="M154" s="18"/>
      <c r="N154" s="54" t="s">
        <v>6</v>
      </c>
      <c r="O154" s="57">
        <v>579.6485842735235</v>
      </c>
    </row>
    <row r="155" spans="1:15" ht="12.75">
      <c r="A155" s="6">
        <v>37865</v>
      </c>
      <c r="B155" s="30">
        <v>12623020.26094855</v>
      </c>
      <c r="C155" s="8">
        <v>104.1</v>
      </c>
      <c r="D155" s="8">
        <v>6</v>
      </c>
      <c r="E155" s="9">
        <v>126.8326516416249</v>
      </c>
      <c r="F155" s="16">
        <v>30</v>
      </c>
      <c r="G155" s="16">
        <v>1</v>
      </c>
      <c r="H155" s="17">
        <v>4163</v>
      </c>
      <c r="I155" s="19">
        <v>243.7</v>
      </c>
      <c r="J155" s="16">
        <v>0</v>
      </c>
      <c r="K155" s="16">
        <f t="shared" si="2"/>
        <v>12379948.860003099</v>
      </c>
      <c r="L155" s="16"/>
      <c r="M155" s="18"/>
      <c r="N155" s="48" t="s">
        <v>7</v>
      </c>
      <c r="O155" s="41">
        <v>14657.983986168836</v>
      </c>
    </row>
    <row r="156" spans="1:15" ht="12.75">
      <c r="A156" s="6">
        <v>37895</v>
      </c>
      <c r="B156" s="30">
        <v>12916461.962848874</v>
      </c>
      <c r="C156" s="8">
        <v>331.9</v>
      </c>
      <c r="D156" s="8">
        <v>0</v>
      </c>
      <c r="E156" s="9">
        <v>126.97908551289183</v>
      </c>
      <c r="F156" s="16">
        <v>31</v>
      </c>
      <c r="G156" s="16">
        <v>1</v>
      </c>
      <c r="H156" s="17">
        <v>4165</v>
      </c>
      <c r="I156" s="19">
        <v>229.4</v>
      </c>
      <c r="J156" s="16">
        <v>0</v>
      </c>
      <c r="K156" s="16">
        <f t="shared" si="2"/>
        <v>13554247.800207209</v>
      </c>
      <c r="L156" s="16"/>
      <c r="M156" s="18"/>
      <c r="N156" s="54" t="s">
        <v>8</v>
      </c>
      <c r="O156" s="57">
        <v>302314.3660549282</v>
      </c>
    </row>
    <row r="157" spans="1:15" ht="12.75">
      <c r="A157" s="6">
        <v>37926</v>
      </c>
      <c r="B157" s="30">
        <v>13313006.560393697</v>
      </c>
      <c r="C157" s="8">
        <v>434.4</v>
      </c>
      <c r="D157" s="8">
        <v>0</v>
      </c>
      <c r="E157" s="9">
        <v>127.12551938415875</v>
      </c>
      <c r="F157" s="16">
        <v>30</v>
      </c>
      <c r="G157" s="16">
        <v>1</v>
      </c>
      <c r="H157" s="17">
        <v>4175</v>
      </c>
      <c r="I157" s="19">
        <v>241.4</v>
      </c>
      <c r="J157" s="16">
        <v>0</v>
      </c>
      <c r="K157" s="16">
        <f t="shared" si="2"/>
        <v>13262198.78660839</v>
      </c>
      <c r="L157" s="16"/>
      <c r="M157" s="18"/>
      <c r="N157" s="58" t="s">
        <v>41</v>
      </c>
      <c r="O157" s="56"/>
    </row>
    <row r="158" spans="1:15" ht="12.75">
      <c r="A158" s="6">
        <v>37956</v>
      </c>
      <c r="B158" s="30">
        <v>14613743.380698398</v>
      </c>
      <c r="C158" s="8">
        <v>610</v>
      </c>
      <c r="D158" s="8">
        <v>0</v>
      </c>
      <c r="E158" s="14">
        <v>127.27195325542573</v>
      </c>
      <c r="F158" s="10">
        <v>31</v>
      </c>
      <c r="G158" s="10">
        <v>0</v>
      </c>
      <c r="H158" s="17">
        <v>4171</v>
      </c>
      <c r="I158" s="19">
        <v>247.9</v>
      </c>
      <c r="J158" s="16">
        <v>0</v>
      </c>
      <c r="K158" s="16">
        <f t="shared" si="2"/>
        <v>14841516.703759274</v>
      </c>
      <c r="L158" s="16"/>
      <c r="M158" s="18"/>
      <c r="N158" s="54" t="s">
        <v>35</v>
      </c>
      <c r="O158" s="57">
        <v>-2.781264824727867</v>
      </c>
    </row>
    <row r="159" spans="1:28" ht="12.75">
      <c r="A159" s="6">
        <v>37987</v>
      </c>
      <c r="B159" s="30">
        <v>15341240.004461287</v>
      </c>
      <c r="C159" s="8">
        <v>879.2</v>
      </c>
      <c r="D159" s="8">
        <v>0</v>
      </c>
      <c r="E159" s="9">
        <v>127.53710315804119</v>
      </c>
      <c r="F159" s="16">
        <v>31</v>
      </c>
      <c r="G159" s="16">
        <v>0</v>
      </c>
      <c r="H159" s="17">
        <v>4179</v>
      </c>
      <c r="I159" s="19">
        <v>254.1</v>
      </c>
      <c r="J159" s="16">
        <v>0</v>
      </c>
      <c r="K159" s="16">
        <f t="shared" si="2"/>
        <v>15641958.024059903</v>
      </c>
      <c r="L159" s="16"/>
      <c r="M159" s="18"/>
      <c r="N159" s="48" t="s">
        <v>1</v>
      </c>
      <c r="O159" s="41">
        <v>3.0001496247838144</v>
      </c>
      <c r="Z159" s="25"/>
      <c r="AA159" s="25"/>
      <c r="AB159" s="25"/>
    </row>
    <row r="160" spans="1:15" ht="12.75">
      <c r="A160" s="6">
        <v>38018</v>
      </c>
      <c r="B160" s="30">
        <v>14550309.002434177</v>
      </c>
      <c r="C160" s="8">
        <v>699.2</v>
      </c>
      <c r="D160" s="8">
        <v>0</v>
      </c>
      <c r="E160" s="9">
        <v>127.80225306065665</v>
      </c>
      <c r="F160" s="16">
        <v>28</v>
      </c>
      <c r="G160" s="16">
        <v>0</v>
      </c>
      <c r="H160" s="17">
        <v>4189</v>
      </c>
      <c r="I160" s="19">
        <v>244.6</v>
      </c>
      <c r="J160" s="16">
        <v>0</v>
      </c>
      <c r="K160" s="16">
        <f t="shared" si="2"/>
        <v>12818210.206760427</v>
      </c>
      <c r="L160" s="16"/>
      <c r="M160" s="18"/>
      <c r="N160" s="54" t="s">
        <v>2</v>
      </c>
      <c r="O160" s="57">
        <v>-0.824206122598716</v>
      </c>
    </row>
    <row r="161" spans="1:15" ht="12.75">
      <c r="A161" s="6">
        <v>38047</v>
      </c>
      <c r="B161" s="30">
        <v>14450445.1461694</v>
      </c>
      <c r="C161" s="8">
        <v>540.9</v>
      </c>
      <c r="D161" s="8">
        <v>0</v>
      </c>
      <c r="E161" s="9">
        <v>128.06740296327212</v>
      </c>
      <c r="F161" s="16">
        <v>31</v>
      </c>
      <c r="G161" s="16">
        <v>1</v>
      </c>
      <c r="H161" s="17">
        <v>4237</v>
      </c>
      <c r="I161" s="19">
        <v>237</v>
      </c>
      <c r="J161" s="16">
        <v>0</v>
      </c>
      <c r="K161" s="16">
        <f t="shared" si="2"/>
        <v>14276277.767244712</v>
      </c>
      <c r="L161" s="16"/>
      <c r="M161" s="18"/>
      <c r="N161" s="48" t="s">
        <v>3</v>
      </c>
      <c r="O161" s="41">
        <v>0.9550339729891416</v>
      </c>
    </row>
    <row r="162" spans="1:15" ht="12.75">
      <c r="A162" s="6">
        <v>38078</v>
      </c>
      <c r="B162" s="30">
        <v>13038667.821961708</v>
      </c>
      <c r="C162" s="8">
        <v>354.1</v>
      </c>
      <c r="D162" s="8">
        <v>0</v>
      </c>
      <c r="E162" s="9">
        <v>128.33255286588758</v>
      </c>
      <c r="F162" s="16">
        <v>30</v>
      </c>
      <c r="G162" s="16">
        <v>1</v>
      </c>
      <c r="H162" s="17">
        <v>4224</v>
      </c>
      <c r="I162" s="19">
        <v>230.6</v>
      </c>
      <c r="J162" s="16">
        <v>0</v>
      </c>
      <c r="K162" s="16">
        <f t="shared" si="2"/>
        <v>12953516.262756813</v>
      </c>
      <c r="L162" s="16"/>
      <c r="M162" s="18"/>
      <c r="N162" s="54" t="s">
        <v>4</v>
      </c>
      <c r="O162" s="57">
        <v>4.0644253130467245</v>
      </c>
    </row>
    <row r="163" spans="1:15" ht="12.75">
      <c r="A163" s="6">
        <v>38108</v>
      </c>
      <c r="B163" s="30">
        <v>13200926.717016561</v>
      </c>
      <c r="C163" s="8">
        <v>196.2</v>
      </c>
      <c r="D163" s="8">
        <v>0</v>
      </c>
      <c r="E163" s="9">
        <v>128.59770276850304</v>
      </c>
      <c r="F163" s="16">
        <v>31</v>
      </c>
      <c r="G163" s="16">
        <v>1</v>
      </c>
      <c r="H163" s="17">
        <v>4225</v>
      </c>
      <c r="I163" s="19">
        <v>257.5</v>
      </c>
      <c r="J163" s="16">
        <v>0</v>
      </c>
      <c r="K163" s="16">
        <f t="shared" si="2"/>
        <v>13688481.830005974</v>
      </c>
      <c r="L163" s="16"/>
      <c r="M163" s="18"/>
      <c r="N163" s="48" t="s">
        <v>5</v>
      </c>
      <c r="O163" s="41">
        <v>-0.6838798912369507</v>
      </c>
    </row>
    <row r="164" spans="1:15" ht="12.75">
      <c r="A164" s="6">
        <v>38139</v>
      </c>
      <c r="B164" s="30">
        <v>12934673.174328763</v>
      </c>
      <c r="C164" s="8">
        <v>92.5</v>
      </c>
      <c r="D164" s="8">
        <v>0</v>
      </c>
      <c r="E164" s="9">
        <v>128.8628526711185</v>
      </c>
      <c r="F164" s="16">
        <v>30</v>
      </c>
      <c r="G164" s="16">
        <v>0</v>
      </c>
      <c r="H164" s="17">
        <v>4228</v>
      </c>
      <c r="I164" s="19">
        <v>286.5</v>
      </c>
      <c r="J164" s="16">
        <v>0</v>
      </c>
      <c r="K164" s="16">
        <f t="shared" si="2"/>
        <v>13393412.088846803</v>
      </c>
      <c r="L164" s="16"/>
      <c r="M164" s="18"/>
      <c r="N164" s="54" t="s">
        <v>6</v>
      </c>
      <c r="O164" s="57">
        <v>0.5726291485238577</v>
      </c>
    </row>
    <row r="165" spans="1:15" ht="12.75">
      <c r="A165" s="6">
        <v>38169</v>
      </c>
      <c r="B165" s="30">
        <v>13749573.984235838</v>
      </c>
      <c r="C165" s="8">
        <v>21.3</v>
      </c>
      <c r="D165" s="8">
        <v>0</v>
      </c>
      <c r="E165" s="9">
        <v>129.12800257373397</v>
      </c>
      <c r="F165" s="16">
        <v>31</v>
      </c>
      <c r="G165" s="16">
        <v>0</v>
      </c>
      <c r="H165" s="17">
        <v>4221</v>
      </c>
      <c r="I165" s="19">
        <v>282.4</v>
      </c>
      <c r="J165" s="16">
        <v>0</v>
      </c>
      <c r="K165" s="16">
        <f t="shared" si="2"/>
        <v>13894283.672954272</v>
      </c>
      <c r="L165" s="16"/>
      <c r="M165" s="18"/>
      <c r="N165" s="48" t="s">
        <v>7</v>
      </c>
      <c r="O165" s="41">
        <v>1.3873369223777778</v>
      </c>
    </row>
    <row r="166" spans="1:15" ht="12.75">
      <c r="A166" s="6">
        <v>38200</v>
      </c>
      <c r="B166" s="30">
        <v>13763634.779751724</v>
      </c>
      <c r="C166" s="8">
        <v>55</v>
      </c>
      <c r="D166" s="8">
        <v>0</v>
      </c>
      <c r="E166" s="9">
        <v>129.39315247634943</v>
      </c>
      <c r="F166" s="16">
        <v>31</v>
      </c>
      <c r="G166" s="16">
        <v>0</v>
      </c>
      <c r="H166" s="17">
        <v>4243</v>
      </c>
      <c r="I166" s="19">
        <v>277.3</v>
      </c>
      <c r="J166" s="16">
        <v>0</v>
      </c>
      <c r="K166" s="16">
        <f t="shared" si="2"/>
        <v>13926206.734507166</v>
      </c>
      <c r="L166" s="16"/>
      <c r="M166" s="18"/>
      <c r="N166" s="54" t="s">
        <v>8</v>
      </c>
      <c r="O166" s="57">
        <v>0.1947646907103751</v>
      </c>
    </row>
    <row r="167" spans="1:13" ht="12.75">
      <c r="A167" s="6">
        <v>38231</v>
      </c>
      <c r="B167" s="30">
        <v>13008821.090038303</v>
      </c>
      <c r="C167" s="8">
        <v>71.3</v>
      </c>
      <c r="D167" s="8">
        <v>0</v>
      </c>
      <c r="E167" s="9">
        <v>129.6583023789649</v>
      </c>
      <c r="F167" s="16">
        <v>30</v>
      </c>
      <c r="G167" s="16">
        <v>1</v>
      </c>
      <c r="H167" s="17">
        <v>4279</v>
      </c>
      <c r="I167" s="19">
        <v>259.4</v>
      </c>
      <c r="J167" s="16">
        <v>0</v>
      </c>
      <c r="K167" s="16">
        <f t="shared" si="2"/>
        <v>12706294.284446284</v>
      </c>
      <c r="L167" s="16"/>
      <c r="M167" s="18"/>
    </row>
    <row r="168" spans="1:13" ht="12.75">
      <c r="A168" s="6">
        <v>38261</v>
      </c>
      <c r="B168" s="30">
        <v>13161849.843505085</v>
      </c>
      <c r="C168" s="8">
        <v>287.5</v>
      </c>
      <c r="D168" s="8">
        <v>0</v>
      </c>
      <c r="E168" s="9">
        <v>129.92345228158035</v>
      </c>
      <c r="F168" s="16">
        <v>31</v>
      </c>
      <c r="G168" s="16">
        <v>1</v>
      </c>
      <c r="H168" s="17">
        <v>4301</v>
      </c>
      <c r="I168" s="19">
        <v>232.1</v>
      </c>
      <c r="J168" s="16">
        <v>0</v>
      </c>
      <c r="K168" s="16">
        <f t="shared" si="2"/>
        <v>13629561.657743078</v>
      </c>
      <c r="L168" s="16"/>
      <c r="M168" s="18"/>
    </row>
    <row r="169" spans="1:13" ht="12.75">
      <c r="A169" s="6">
        <v>38292</v>
      </c>
      <c r="B169" s="30">
        <v>13501205.912306175</v>
      </c>
      <c r="C169" s="8">
        <v>432.9</v>
      </c>
      <c r="D169" s="8">
        <v>0</v>
      </c>
      <c r="E169" s="9">
        <v>130.18860218419582</v>
      </c>
      <c r="F169" s="16">
        <v>30</v>
      </c>
      <c r="G169" s="16">
        <v>1</v>
      </c>
      <c r="H169" s="17">
        <v>4313</v>
      </c>
      <c r="I169" s="19">
        <v>244.1</v>
      </c>
      <c r="J169" s="16">
        <v>0</v>
      </c>
      <c r="K169" s="16">
        <f t="shared" si="2"/>
        <v>13452881.820661524</v>
      </c>
      <c r="L169" s="16"/>
      <c r="M169" s="18"/>
    </row>
    <row r="170" spans="1:13" ht="12.75">
      <c r="A170" s="6">
        <v>38322</v>
      </c>
      <c r="B170" s="30">
        <v>15007578.743968718</v>
      </c>
      <c r="C170" s="8">
        <v>700.1</v>
      </c>
      <c r="D170" s="8">
        <v>0</v>
      </c>
      <c r="E170" s="14">
        <v>130.45375208681136</v>
      </c>
      <c r="F170" s="16">
        <v>31</v>
      </c>
      <c r="G170" s="16">
        <v>0</v>
      </c>
      <c r="H170" s="17">
        <v>4309</v>
      </c>
      <c r="I170" s="19">
        <v>263.5</v>
      </c>
      <c r="J170" s="16">
        <v>0</v>
      </c>
      <c r="K170" s="16">
        <f t="shared" si="2"/>
        <v>15461848.38951411</v>
      </c>
      <c r="L170" s="16"/>
      <c r="M170" s="18"/>
    </row>
    <row r="171" spans="1:28" ht="12.75">
      <c r="A171" s="6">
        <v>38353</v>
      </c>
      <c r="B171" s="30">
        <v>15630912.02824579</v>
      </c>
      <c r="C171" s="8">
        <v>814.7</v>
      </c>
      <c r="D171" s="8">
        <v>0</v>
      </c>
      <c r="E171" s="9">
        <v>130.7472730290067</v>
      </c>
      <c r="F171" s="16">
        <v>31</v>
      </c>
      <c r="G171" s="16">
        <v>0</v>
      </c>
      <c r="H171" s="17">
        <v>4312</v>
      </c>
      <c r="I171" s="19">
        <v>262.8</v>
      </c>
      <c r="J171" s="16">
        <v>0</v>
      </c>
      <c r="K171" s="16">
        <f aca="true" t="shared" si="3" ref="K171:K202">$O$125+C171*$O$126+D171*$O$127+E171*$O$128+F171*$O$129+G171*$O$130+H171*$O$131+I171*$O$132+J171*$O$133</f>
        <v>15757840.760546401</v>
      </c>
      <c r="L171" s="16"/>
      <c r="M171" s="18"/>
      <c r="Z171" s="25"/>
      <c r="AA171" s="25"/>
      <c r="AB171" s="25"/>
    </row>
    <row r="172" spans="1:13" ht="12.75">
      <c r="A172" s="6">
        <v>38384</v>
      </c>
      <c r="B172" s="30">
        <v>14216725.240670701</v>
      </c>
      <c r="C172" s="8">
        <v>683.5</v>
      </c>
      <c r="D172" s="8">
        <v>0</v>
      </c>
      <c r="E172" s="9">
        <v>131.04079397120202</v>
      </c>
      <c r="F172" s="16">
        <v>29</v>
      </c>
      <c r="G172" s="16">
        <v>0</v>
      </c>
      <c r="H172" s="17">
        <v>4319</v>
      </c>
      <c r="I172" s="19">
        <v>249.1</v>
      </c>
      <c r="J172" s="16">
        <v>0</v>
      </c>
      <c r="K172" s="16">
        <f t="shared" si="3"/>
        <v>13741355.865741435</v>
      </c>
      <c r="L172" s="16"/>
      <c r="M172" s="18"/>
    </row>
    <row r="173" spans="1:13" ht="12.75">
      <c r="A173" s="6">
        <v>38412</v>
      </c>
      <c r="B173" s="30">
        <v>14921774.02474373</v>
      </c>
      <c r="C173" s="8">
        <v>680.5</v>
      </c>
      <c r="D173" s="8">
        <v>0</v>
      </c>
      <c r="E173" s="9">
        <v>131.33431491339735</v>
      </c>
      <c r="F173" s="16">
        <v>31</v>
      </c>
      <c r="G173" s="16">
        <v>1</v>
      </c>
      <c r="H173" s="17">
        <v>4361</v>
      </c>
      <c r="I173" s="19">
        <v>249.7</v>
      </c>
      <c r="J173" s="16">
        <v>0</v>
      </c>
      <c r="K173" s="16">
        <f t="shared" si="3"/>
        <v>14976496.767613227</v>
      </c>
      <c r="L173" s="16"/>
      <c r="M173" s="18"/>
    </row>
    <row r="174" spans="1:13" ht="12.75">
      <c r="A174" s="6">
        <v>38443</v>
      </c>
      <c r="B174" s="30">
        <v>13219767.489102984</v>
      </c>
      <c r="C174" s="8">
        <v>354.6</v>
      </c>
      <c r="D174" s="8">
        <v>0</v>
      </c>
      <c r="E174" s="9">
        <v>131.62783585559268</v>
      </c>
      <c r="F174" s="16">
        <v>30</v>
      </c>
      <c r="G174" s="16">
        <v>1</v>
      </c>
      <c r="H174" s="17">
        <v>4358</v>
      </c>
      <c r="I174" s="19">
        <v>231.1</v>
      </c>
      <c r="J174" s="16">
        <v>0</v>
      </c>
      <c r="K174" s="16">
        <f t="shared" si="3"/>
        <v>13120508.041117331</v>
      </c>
      <c r="L174" s="16"/>
      <c r="M174" s="18"/>
    </row>
    <row r="175" spans="1:13" ht="12.75">
      <c r="A175" s="6">
        <v>38473</v>
      </c>
      <c r="B175" s="30">
        <v>13763943.101525307</v>
      </c>
      <c r="C175" s="8">
        <v>244.9</v>
      </c>
      <c r="D175" s="8">
        <v>0</v>
      </c>
      <c r="E175" s="9">
        <v>131.921356797788</v>
      </c>
      <c r="F175" s="16">
        <v>31</v>
      </c>
      <c r="G175" s="16">
        <v>1</v>
      </c>
      <c r="H175" s="17">
        <v>4368</v>
      </c>
      <c r="I175" s="19">
        <v>234</v>
      </c>
      <c r="J175" s="16">
        <v>0</v>
      </c>
      <c r="K175" s="16">
        <f t="shared" si="3"/>
        <v>13634647.103613202</v>
      </c>
      <c r="L175" s="16"/>
      <c r="M175" s="18"/>
    </row>
    <row r="176" spans="1:13" ht="12.75">
      <c r="A176" s="6">
        <v>38504</v>
      </c>
      <c r="B176" s="30">
        <v>14379594.629556058</v>
      </c>
      <c r="C176" s="8">
        <v>27.3</v>
      </c>
      <c r="D176" s="8">
        <v>104.8</v>
      </c>
      <c r="E176" s="9">
        <v>132.21487773998334</v>
      </c>
      <c r="F176" s="16">
        <v>30</v>
      </c>
      <c r="G176" s="16">
        <v>0</v>
      </c>
      <c r="H176" s="17">
        <v>4350</v>
      </c>
      <c r="I176" s="19">
        <v>321.6</v>
      </c>
      <c r="J176" s="16">
        <v>0</v>
      </c>
      <c r="K176" s="16">
        <f t="shared" si="3"/>
        <v>13107609.621382691</v>
      </c>
      <c r="L176" s="16"/>
      <c r="M176" s="18"/>
    </row>
    <row r="177" spans="1:13" ht="12.75">
      <c r="A177" s="6">
        <v>38534</v>
      </c>
      <c r="B177" s="30">
        <v>15455283.382323414</v>
      </c>
      <c r="C177" s="8">
        <v>6.8</v>
      </c>
      <c r="D177" s="8">
        <v>105.4</v>
      </c>
      <c r="E177" s="9">
        <v>132.50839868217867</v>
      </c>
      <c r="F177" s="16">
        <v>31</v>
      </c>
      <c r="G177" s="16">
        <v>0</v>
      </c>
      <c r="H177" s="17">
        <v>4354</v>
      </c>
      <c r="I177" s="19">
        <v>318.6</v>
      </c>
      <c r="J177" s="16">
        <v>0</v>
      </c>
      <c r="K177" s="16">
        <f t="shared" si="3"/>
        <v>13758727.384526927</v>
      </c>
      <c r="L177" s="16"/>
      <c r="M177" s="18"/>
    </row>
    <row r="178" spans="1:13" ht="12.75">
      <c r="A178" s="6">
        <v>38565</v>
      </c>
      <c r="B178" s="30">
        <v>14994914.898536999</v>
      </c>
      <c r="C178" s="8">
        <v>11.9</v>
      </c>
      <c r="D178" s="8">
        <v>67.9</v>
      </c>
      <c r="E178" s="9">
        <v>132.801919624374</v>
      </c>
      <c r="F178" s="16">
        <v>31</v>
      </c>
      <c r="G178" s="16">
        <v>0</v>
      </c>
      <c r="H178" s="17">
        <v>4371</v>
      </c>
      <c r="I178" s="19">
        <v>306.6</v>
      </c>
      <c r="J178" s="16">
        <v>0</v>
      </c>
      <c r="K178" s="16">
        <f t="shared" si="3"/>
        <v>13893616.889984481</v>
      </c>
      <c r="L178" s="16"/>
      <c r="M178" s="18"/>
    </row>
    <row r="179" spans="1:13" ht="12.75">
      <c r="A179" s="6">
        <v>38596</v>
      </c>
      <c r="B179" s="30">
        <v>13545269.214559339</v>
      </c>
      <c r="C179" s="8">
        <v>63.4</v>
      </c>
      <c r="D179" s="8">
        <v>13.7</v>
      </c>
      <c r="E179" s="9">
        <v>133.09544056656932</v>
      </c>
      <c r="F179" s="16">
        <v>30</v>
      </c>
      <c r="G179" s="16">
        <v>1</v>
      </c>
      <c r="H179" s="17">
        <v>4408</v>
      </c>
      <c r="I179" s="19">
        <v>282.9</v>
      </c>
      <c r="J179" s="16">
        <v>0</v>
      </c>
      <c r="K179" s="16">
        <f t="shared" si="3"/>
        <v>13086721.179035375</v>
      </c>
      <c r="L179" s="16"/>
      <c r="M179" s="18"/>
    </row>
    <row r="180" spans="1:13" ht="12.75">
      <c r="A180" s="6">
        <v>38626</v>
      </c>
      <c r="B180" s="30">
        <v>13585344.316435944</v>
      </c>
      <c r="C180" s="8">
        <v>259.9</v>
      </c>
      <c r="D180" s="8">
        <v>2.6</v>
      </c>
      <c r="E180" s="9">
        <v>133.38896150876465</v>
      </c>
      <c r="F180" s="16">
        <v>31</v>
      </c>
      <c r="G180" s="16">
        <v>1</v>
      </c>
      <c r="H180" s="17">
        <v>4468</v>
      </c>
      <c r="I180" s="19">
        <v>260.2</v>
      </c>
      <c r="J180" s="16">
        <v>0</v>
      </c>
      <c r="K180" s="16">
        <f t="shared" si="3"/>
        <v>14132057.094527248</v>
      </c>
      <c r="L180" s="16"/>
      <c r="M180" s="18"/>
    </row>
    <row r="181" spans="1:13" ht="12.75">
      <c r="A181" s="6">
        <v>38657</v>
      </c>
      <c r="B181" s="30">
        <v>13931009.236007383</v>
      </c>
      <c r="C181" s="8">
        <v>433.1</v>
      </c>
      <c r="D181" s="8">
        <v>0</v>
      </c>
      <c r="E181" s="9">
        <v>133.68248245095998</v>
      </c>
      <c r="F181" s="16">
        <v>30</v>
      </c>
      <c r="G181" s="16">
        <v>1</v>
      </c>
      <c r="H181" s="17">
        <v>4421</v>
      </c>
      <c r="I181" s="19">
        <v>257.7</v>
      </c>
      <c r="J181" s="16">
        <v>0</v>
      </c>
      <c r="K181" s="16">
        <f t="shared" si="3"/>
        <v>13800907.099033363</v>
      </c>
      <c r="L181" s="16"/>
      <c r="M181" s="18"/>
    </row>
    <row r="182" spans="1:13" ht="12.75">
      <c r="A182" s="6">
        <v>38687</v>
      </c>
      <c r="B182" s="30">
        <v>15227645.555540359</v>
      </c>
      <c r="C182" s="8">
        <v>721.6</v>
      </c>
      <c r="D182" s="8">
        <v>0</v>
      </c>
      <c r="E182" s="14">
        <v>133.97600339315525</v>
      </c>
      <c r="F182" s="16">
        <v>31</v>
      </c>
      <c r="G182" s="16">
        <v>0</v>
      </c>
      <c r="H182" s="17">
        <v>4364</v>
      </c>
      <c r="I182" s="19">
        <v>262.7</v>
      </c>
      <c r="J182" s="16">
        <v>0</v>
      </c>
      <c r="K182" s="16">
        <f t="shared" si="3"/>
        <v>15624034.304500291</v>
      </c>
      <c r="L182" s="16"/>
      <c r="M182" s="18"/>
    </row>
    <row r="183" spans="1:28" ht="12.75">
      <c r="A183" s="6">
        <v>38718</v>
      </c>
      <c r="B183" s="15">
        <v>15391617.561713494</v>
      </c>
      <c r="C183" s="8">
        <v>590.6</v>
      </c>
      <c r="D183" s="8">
        <v>0</v>
      </c>
      <c r="E183" s="9">
        <v>134.25512006689098</v>
      </c>
      <c r="F183" s="16">
        <v>31</v>
      </c>
      <c r="G183" s="16">
        <v>0</v>
      </c>
      <c r="H183" s="17">
        <v>4362</v>
      </c>
      <c r="I183" s="19">
        <v>248.7</v>
      </c>
      <c r="J183" s="16">
        <v>0</v>
      </c>
      <c r="K183" s="16">
        <f t="shared" si="3"/>
        <v>15084622.23816804</v>
      </c>
      <c r="L183" s="16"/>
      <c r="M183" s="18"/>
      <c r="Z183" s="25"/>
      <c r="AA183" s="25"/>
      <c r="AB183" s="25"/>
    </row>
    <row r="184" spans="1:13" ht="12.75">
      <c r="A184" s="6">
        <v>38749</v>
      </c>
      <c r="B184" s="15">
        <v>14025715.19078733</v>
      </c>
      <c r="C184" s="8">
        <v>651.2</v>
      </c>
      <c r="D184" s="8">
        <v>0</v>
      </c>
      <c r="E184" s="9">
        <v>134.5342367406267</v>
      </c>
      <c r="F184" s="16">
        <v>28</v>
      </c>
      <c r="G184" s="16">
        <v>0</v>
      </c>
      <c r="H184" s="17">
        <v>4344</v>
      </c>
      <c r="I184" s="19">
        <v>247.5</v>
      </c>
      <c r="J184" s="16">
        <v>0</v>
      </c>
      <c r="K184" s="16">
        <f t="shared" si="3"/>
        <v>12990877.462651866</v>
      </c>
      <c r="L184" s="16"/>
      <c r="M184" s="18"/>
    </row>
    <row r="185" spans="1:13" ht="12.75">
      <c r="A185" s="6">
        <v>38777</v>
      </c>
      <c r="B185" s="15">
        <v>14789565.739849158</v>
      </c>
      <c r="C185" s="8">
        <v>562.4</v>
      </c>
      <c r="D185" s="8">
        <v>0</v>
      </c>
      <c r="E185" s="9">
        <v>134.81335341436244</v>
      </c>
      <c r="F185" s="16">
        <v>31</v>
      </c>
      <c r="G185" s="16">
        <v>1</v>
      </c>
      <c r="H185" s="17">
        <v>4357</v>
      </c>
      <c r="I185" s="19">
        <v>245.7</v>
      </c>
      <c r="J185" s="16">
        <v>0</v>
      </c>
      <c r="K185" s="16">
        <f t="shared" si="3"/>
        <v>14694331.43190391</v>
      </c>
      <c r="L185" s="16"/>
      <c r="M185" s="18"/>
    </row>
    <row r="186" spans="1:13" ht="12.75">
      <c r="A186" s="6">
        <v>38808</v>
      </c>
      <c r="B186" s="15">
        <v>12941439.73073155</v>
      </c>
      <c r="C186" s="8">
        <v>322.5</v>
      </c>
      <c r="D186" s="8">
        <v>0</v>
      </c>
      <c r="E186" s="9">
        <v>135.09247008809817</v>
      </c>
      <c r="F186" s="16">
        <v>30</v>
      </c>
      <c r="G186" s="16">
        <v>1</v>
      </c>
      <c r="H186" s="17">
        <v>4384</v>
      </c>
      <c r="I186" s="19">
        <v>236.6</v>
      </c>
      <c r="J186" s="16">
        <v>0</v>
      </c>
      <c r="K186" s="16">
        <f t="shared" si="3"/>
        <v>13217754.867723713</v>
      </c>
      <c r="L186" s="16"/>
      <c r="M186" s="18"/>
    </row>
    <row r="187" spans="1:13" ht="12.75">
      <c r="A187" s="6">
        <v>38838</v>
      </c>
      <c r="B187" s="15">
        <v>13182611.716292515</v>
      </c>
      <c r="C187" s="8">
        <v>177.8</v>
      </c>
      <c r="D187" s="8">
        <v>17.7</v>
      </c>
      <c r="E187" s="9">
        <v>135.3715867618339</v>
      </c>
      <c r="F187" s="16">
        <v>31</v>
      </c>
      <c r="G187" s="16">
        <v>1</v>
      </c>
      <c r="H187" s="17">
        <v>4351</v>
      </c>
      <c r="I187" s="19">
        <v>306.6</v>
      </c>
      <c r="J187" s="16">
        <v>0</v>
      </c>
      <c r="K187" s="16">
        <f t="shared" si="3"/>
        <v>14466958.894128889</v>
      </c>
      <c r="L187" s="16"/>
      <c r="M187" s="18"/>
    </row>
    <row r="188" spans="1:13" ht="12.75">
      <c r="A188" s="6">
        <v>38869</v>
      </c>
      <c r="B188" s="15">
        <v>13596147.20113145</v>
      </c>
      <c r="C188" s="8">
        <v>44.1</v>
      </c>
      <c r="D188" s="8">
        <v>32.2</v>
      </c>
      <c r="E188" s="9">
        <v>135.65070343556962</v>
      </c>
      <c r="F188" s="16">
        <v>30</v>
      </c>
      <c r="G188" s="16">
        <v>0</v>
      </c>
      <c r="H188" s="17">
        <v>4354</v>
      </c>
      <c r="I188" s="19">
        <v>286.1</v>
      </c>
      <c r="J188" s="16">
        <v>0</v>
      </c>
      <c r="K188" s="16">
        <f t="shared" si="3"/>
        <v>13260362.18201928</v>
      </c>
      <c r="L188" s="16"/>
      <c r="M188" s="18"/>
    </row>
    <row r="189" spans="1:13" ht="12.75">
      <c r="A189" s="6">
        <v>38899</v>
      </c>
      <c r="B189" s="15">
        <v>14913610.584945753</v>
      </c>
      <c r="C189" s="8">
        <v>6.5</v>
      </c>
      <c r="D189" s="8">
        <v>117.2</v>
      </c>
      <c r="E189" s="9">
        <v>135.92982010930535</v>
      </c>
      <c r="F189" s="16">
        <v>31</v>
      </c>
      <c r="G189" s="16">
        <v>0</v>
      </c>
      <c r="H189" s="17">
        <v>4340</v>
      </c>
      <c r="I189" s="19">
        <v>306.9</v>
      </c>
      <c r="J189" s="16">
        <v>0</v>
      </c>
      <c r="K189" s="16">
        <f t="shared" si="3"/>
        <v>13573849.224970682</v>
      </c>
      <c r="L189" s="16"/>
      <c r="M189" s="18"/>
    </row>
    <row r="190" spans="1:13" ht="12.75">
      <c r="A190" s="6">
        <v>38930</v>
      </c>
      <c r="B190" s="15">
        <v>14150357.056226546</v>
      </c>
      <c r="C190" s="8">
        <v>27.5</v>
      </c>
      <c r="D190" s="8">
        <v>45.5</v>
      </c>
      <c r="E190" s="9">
        <v>136.20893678304108</v>
      </c>
      <c r="F190" s="16">
        <v>31</v>
      </c>
      <c r="G190" s="16">
        <v>0</v>
      </c>
      <c r="H190" s="17">
        <v>4345</v>
      </c>
      <c r="I190" s="19">
        <v>316.6</v>
      </c>
      <c r="J190" s="16">
        <v>0</v>
      </c>
      <c r="K190" s="16">
        <f t="shared" si="3"/>
        <v>14316587.47011882</v>
      </c>
      <c r="L190" s="16"/>
      <c r="M190" s="18"/>
    </row>
    <row r="191" spans="1:13" ht="12.75">
      <c r="A191" s="6">
        <v>38961</v>
      </c>
      <c r="B191" s="15">
        <v>12765121.472515043</v>
      </c>
      <c r="C191" s="8">
        <v>130.3</v>
      </c>
      <c r="D191" s="8">
        <v>2.3</v>
      </c>
      <c r="E191" s="9">
        <v>136.4880534567768</v>
      </c>
      <c r="F191" s="16">
        <v>30</v>
      </c>
      <c r="G191" s="16">
        <v>1</v>
      </c>
      <c r="H191" s="17">
        <v>4343</v>
      </c>
      <c r="I191" s="19">
        <v>248.7</v>
      </c>
      <c r="J191" s="16">
        <v>0</v>
      </c>
      <c r="K191" s="16">
        <f t="shared" si="3"/>
        <v>12889662.753489269</v>
      </c>
      <c r="L191" s="16"/>
      <c r="M191" s="18"/>
    </row>
    <row r="192" spans="1:13" ht="12.75">
      <c r="A192" s="6">
        <v>38991</v>
      </c>
      <c r="B192" s="15">
        <v>13235258.752342988</v>
      </c>
      <c r="C192" s="8">
        <v>335.1</v>
      </c>
      <c r="D192" s="8">
        <v>0</v>
      </c>
      <c r="E192" s="9">
        <v>136.76717013051254</v>
      </c>
      <c r="F192" s="16">
        <v>31</v>
      </c>
      <c r="G192" s="16">
        <v>1</v>
      </c>
      <c r="H192" s="17">
        <v>4357</v>
      </c>
      <c r="I192" s="19">
        <v>240.5</v>
      </c>
      <c r="J192" s="16">
        <v>0</v>
      </c>
      <c r="K192" s="16">
        <f t="shared" si="3"/>
        <v>14076230.19430247</v>
      </c>
      <c r="L192" s="16"/>
      <c r="M192" s="18"/>
    </row>
    <row r="193" spans="1:13" ht="12.75">
      <c r="A193" s="6">
        <v>39022</v>
      </c>
      <c r="B193" s="15">
        <v>13522451.434934605</v>
      </c>
      <c r="C193" s="8">
        <v>415.9</v>
      </c>
      <c r="D193" s="8">
        <v>0</v>
      </c>
      <c r="E193" s="9">
        <v>137.04628680424827</v>
      </c>
      <c r="F193" s="16">
        <v>30</v>
      </c>
      <c r="G193" s="16">
        <v>1</v>
      </c>
      <c r="H193" s="17">
        <v>4352</v>
      </c>
      <c r="I193" s="19">
        <v>241.3</v>
      </c>
      <c r="J193" s="16">
        <v>0</v>
      </c>
      <c r="K193" s="16">
        <f t="shared" si="3"/>
        <v>13558266.03810623</v>
      </c>
      <c r="L193" s="16"/>
      <c r="M193" s="18"/>
    </row>
    <row r="194" spans="1:13" ht="12.75">
      <c r="A194" s="6">
        <v>39052</v>
      </c>
      <c r="B194" s="15">
        <v>14373053.429849444</v>
      </c>
      <c r="C194" s="8">
        <v>545.2</v>
      </c>
      <c r="D194" s="8">
        <v>0</v>
      </c>
      <c r="E194" s="14">
        <v>137.3254034779841</v>
      </c>
      <c r="F194" s="16">
        <v>31</v>
      </c>
      <c r="G194" s="16">
        <v>0</v>
      </c>
      <c r="H194" s="17">
        <v>4362</v>
      </c>
      <c r="I194" s="19">
        <v>262.7</v>
      </c>
      <c r="J194" s="16">
        <v>0</v>
      </c>
      <c r="K194" s="16">
        <f t="shared" si="3"/>
        <v>15247227.996215275</v>
      </c>
      <c r="L194" s="16"/>
      <c r="M194" s="18"/>
    </row>
    <row r="195" spans="1:28" ht="12.75">
      <c r="A195" s="6">
        <v>39083</v>
      </c>
      <c r="B195" s="15">
        <v>15323539.838926408</v>
      </c>
      <c r="C195" s="8">
        <v>698.3</v>
      </c>
      <c r="D195" s="8">
        <v>0</v>
      </c>
      <c r="E195" s="9">
        <v>137.57716671769376</v>
      </c>
      <c r="F195" s="16">
        <v>31</v>
      </c>
      <c r="G195" s="16">
        <v>0</v>
      </c>
      <c r="H195" s="17">
        <v>4375</v>
      </c>
      <c r="I195" s="19">
        <v>258.4</v>
      </c>
      <c r="J195" s="16">
        <v>0</v>
      </c>
      <c r="K195" s="16">
        <f t="shared" si="3"/>
        <v>15595112.742725404</v>
      </c>
      <c r="L195" s="16"/>
      <c r="M195" s="18"/>
      <c r="Z195" s="25"/>
      <c r="AA195" s="25"/>
      <c r="AB195" s="25"/>
    </row>
    <row r="196" spans="1:13" ht="12.75">
      <c r="A196" s="6">
        <v>39114</v>
      </c>
      <c r="B196" s="15">
        <v>14254404.869282773</v>
      </c>
      <c r="C196" s="8">
        <v>785.1</v>
      </c>
      <c r="D196" s="8">
        <v>0</v>
      </c>
      <c r="E196" s="9">
        <v>137.8289299574034</v>
      </c>
      <c r="F196" s="16">
        <v>28</v>
      </c>
      <c r="G196" s="16">
        <v>0</v>
      </c>
      <c r="H196" s="17">
        <v>4377</v>
      </c>
      <c r="I196" s="19">
        <v>264.8</v>
      </c>
      <c r="J196" s="16">
        <v>0</v>
      </c>
      <c r="K196" s="16">
        <f t="shared" si="3"/>
        <v>13691666.967353415</v>
      </c>
      <c r="L196" s="16"/>
      <c r="M196" s="18"/>
    </row>
    <row r="197" spans="1:13" ht="12.75">
      <c r="A197" s="6">
        <v>39142</v>
      </c>
      <c r="B197" s="15">
        <v>14705559.21996519</v>
      </c>
      <c r="C197" s="8">
        <v>582</v>
      </c>
      <c r="D197" s="8">
        <v>0</v>
      </c>
      <c r="E197" s="9">
        <v>138.08069319711305</v>
      </c>
      <c r="F197" s="16">
        <v>31</v>
      </c>
      <c r="G197" s="16">
        <v>1</v>
      </c>
      <c r="H197" s="17">
        <v>4395</v>
      </c>
      <c r="I197" s="19">
        <v>251.9</v>
      </c>
      <c r="J197" s="16">
        <v>0</v>
      </c>
      <c r="K197" s="16">
        <f t="shared" si="3"/>
        <v>14938097.612991186</v>
      </c>
      <c r="L197" s="16"/>
      <c r="M197" s="18"/>
    </row>
    <row r="198" spans="1:13" ht="12.75">
      <c r="A198" s="6">
        <v>39173</v>
      </c>
      <c r="B198" s="15">
        <v>13223247.024506278</v>
      </c>
      <c r="C198" s="8">
        <v>403</v>
      </c>
      <c r="D198" s="8">
        <v>0</v>
      </c>
      <c r="E198" s="9">
        <v>138.3324564368227</v>
      </c>
      <c r="F198" s="16">
        <v>30</v>
      </c>
      <c r="G198" s="16">
        <v>1</v>
      </c>
      <c r="H198" s="17">
        <v>4403</v>
      </c>
      <c r="I198" s="19">
        <v>244.2</v>
      </c>
      <c r="J198" s="16">
        <v>0</v>
      </c>
      <c r="K198" s="16">
        <f t="shared" si="3"/>
        <v>13628362.426532686</v>
      </c>
      <c r="L198" s="16"/>
      <c r="M198" s="18"/>
    </row>
    <row r="199" spans="1:13" ht="12.75">
      <c r="A199" s="6">
        <v>39203</v>
      </c>
      <c r="B199" s="15">
        <v>13534713.317948852</v>
      </c>
      <c r="C199" s="8">
        <v>166.4</v>
      </c>
      <c r="D199" s="8">
        <v>11.2</v>
      </c>
      <c r="E199" s="9">
        <v>138.58421967653234</v>
      </c>
      <c r="F199" s="16">
        <v>31</v>
      </c>
      <c r="G199" s="16">
        <v>1</v>
      </c>
      <c r="H199" s="17">
        <v>4396</v>
      </c>
      <c r="I199" s="19">
        <v>271.9</v>
      </c>
      <c r="J199" s="16">
        <v>0</v>
      </c>
      <c r="K199" s="16">
        <f t="shared" si="3"/>
        <v>14082124.888275629</v>
      </c>
      <c r="L199" s="16"/>
      <c r="M199" s="18"/>
    </row>
    <row r="200" spans="1:13" ht="12.75">
      <c r="A200" s="6">
        <v>39234</v>
      </c>
      <c r="B200" s="15">
        <v>13855309.434062205</v>
      </c>
      <c r="C200" s="8">
        <v>35.5</v>
      </c>
      <c r="D200" s="8">
        <v>51.2</v>
      </c>
      <c r="E200" s="9">
        <v>138.835982916242</v>
      </c>
      <c r="F200" s="16">
        <v>30</v>
      </c>
      <c r="G200" s="16">
        <v>0</v>
      </c>
      <c r="H200" s="17">
        <v>4398</v>
      </c>
      <c r="I200" s="19">
        <v>318.2</v>
      </c>
      <c r="J200" s="16">
        <v>0</v>
      </c>
      <c r="K200" s="16">
        <f t="shared" si="3"/>
        <v>13669948.447272794</v>
      </c>
      <c r="L200" s="16"/>
      <c r="M200" s="18"/>
    </row>
    <row r="201" spans="1:13" ht="12.75">
      <c r="A201" s="6">
        <v>39264</v>
      </c>
      <c r="B201" s="15">
        <v>14626815.490834307</v>
      </c>
      <c r="C201" s="8">
        <v>28</v>
      </c>
      <c r="D201" s="8">
        <v>53.8</v>
      </c>
      <c r="E201" s="9">
        <v>139.08774615595163</v>
      </c>
      <c r="F201" s="16">
        <v>31</v>
      </c>
      <c r="G201" s="16">
        <v>0</v>
      </c>
      <c r="H201" s="17">
        <v>4393</v>
      </c>
      <c r="I201" s="19">
        <v>309.2</v>
      </c>
      <c r="J201" s="16">
        <v>0</v>
      </c>
      <c r="K201" s="16">
        <f t="shared" si="3"/>
        <v>14245646.432311062</v>
      </c>
      <c r="L201" s="16"/>
      <c r="M201" s="18"/>
    </row>
    <row r="202" spans="1:13" ht="12.75">
      <c r="A202" s="6">
        <v>39295</v>
      </c>
      <c r="B202" s="15">
        <v>14430500.925318226</v>
      </c>
      <c r="C202" s="8">
        <v>19.7</v>
      </c>
      <c r="D202" s="8">
        <v>65.1</v>
      </c>
      <c r="E202" s="9">
        <v>139.33950939566128</v>
      </c>
      <c r="F202" s="16">
        <v>31</v>
      </c>
      <c r="G202" s="16">
        <v>0</v>
      </c>
      <c r="H202" s="17">
        <v>4391</v>
      </c>
      <c r="I202" s="19">
        <v>308.5</v>
      </c>
      <c r="J202" s="16">
        <v>0</v>
      </c>
      <c r="K202" s="16">
        <f t="shared" si="3"/>
        <v>14134329.838289957</v>
      </c>
      <c r="L202" s="16"/>
      <c r="M202" s="18"/>
    </row>
    <row r="203" spans="1:13" ht="12.75">
      <c r="A203" s="6">
        <v>39326</v>
      </c>
      <c r="B203" s="15">
        <v>13393142.046299364</v>
      </c>
      <c r="C203" s="8">
        <v>74.7</v>
      </c>
      <c r="D203" s="8">
        <v>28</v>
      </c>
      <c r="E203" s="9">
        <v>139.59127263537093</v>
      </c>
      <c r="F203" s="16">
        <v>30</v>
      </c>
      <c r="G203" s="16">
        <v>1</v>
      </c>
      <c r="H203" s="17">
        <v>4401</v>
      </c>
      <c r="I203" s="19">
        <v>295.7</v>
      </c>
      <c r="J203" s="16">
        <v>0</v>
      </c>
      <c r="K203" s="16">
        <f aca="true" t="shared" si="4" ref="K203:K234">$O$125+C203*$O$126+D203*$O$127+E203*$O$128+F203*$O$129+G203*$O$130+H203*$O$131+I203*$O$132+J203*$O$133</f>
        <v>13351700.313501293</v>
      </c>
      <c r="L203" s="16"/>
      <c r="M203" s="18"/>
    </row>
    <row r="204" spans="1:13" ht="12.75">
      <c r="A204" s="6">
        <v>39356</v>
      </c>
      <c r="B204" s="15">
        <v>13454936.16464148</v>
      </c>
      <c r="C204" s="8">
        <v>184.7</v>
      </c>
      <c r="D204" s="8">
        <v>10.9</v>
      </c>
      <c r="E204" s="9">
        <v>139.84303587508057</v>
      </c>
      <c r="F204" s="16">
        <v>31</v>
      </c>
      <c r="G204" s="16">
        <v>1</v>
      </c>
      <c r="H204" s="17">
        <v>4419</v>
      </c>
      <c r="I204" s="19">
        <v>245.5</v>
      </c>
      <c r="J204" s="16">
        <v>0</v>
      </c>
      <c r="K204" s="16">
        <f t="shared" si="4"/>
        <v>13789033.990468683</v>
      </c>
      <c r="L204" s="16"/>
      <c r="M204" s="18"/>
    </row>
    <row r="205" spans="1:13" ht="12.75">
      <c r="A205" s="6">
        <v>39387</v>
      </c>
      <c r="B205" s="15">
        <v>13873921.158604521</v>
      </c>
      <c r="C205" s="8">
        <v>511.8</v>
      </c>
      <c r="D205" s="8">
        <v>0</v>
      </c>
      <c r="E205" s="9">
        <v>140.09479911479022</v>
      </c>
      <c r="F205" s="16">
        <v>30</v>
      </c>
      <c r="G205" s="16">
        <v>1</v>
      </c>
      <c r="H205" s="17">
        <v>4444</v>
      </c>
      <c r="I205" s="19">
        <v>243.4</v>
      </c>
      <c r="J205" s="16">
        <v>0</v>
      </c>
      <c r="K205" s="16">
        <f t="shared" si="4"/>
        <v>13965835.212554436</v>
      </c>
      <c r="L205" s="16"/>
      <c r="M205" s="18"/>
    </row>
    <row r="206" spans="1:13" ht="12.75">
      <c r="A206" s="6">
        <v>39417</v>
      </c>
      <c r="B206" s="15">
        <v>14930184.637764923</v>
      </c>
      <c r="C206" s="8">
        <v>686.6</v>
      </c>
      <c r="D206" s="8">
        <v>0</v>
      </c>
      <c r="E206" s="14">
        <v>140.34656235449975</v>
      </c>
      <c r="F206" s="16">
        <v>31</v>
      </c>
      <c r="G206" s="16">
        <v>0</v>
      </c>
      <c r="H206" s="17">
        <v>4462</v>
      </c>
      <c r="I206" s="19">
        <v>251</v>
      </c>
      <c r="J206" s="16">
        <v>0</v>
      </c>
      <c r="K206" s="16">
        <f t="shared" si="4"/>
        <v>15574532.837132532</v>
      </c>
      <c r="L206" s="16"/>
      <c r="M206" s="18"/>
    </row>
    <row r="207" spans="1:11" ht="12.75">
      <c r="A207" s="6">
        <v>39448</v>
      </c>
      <c r="B207" s="17">
        <v>15549593.161358383</v>
      </c>
      <c r="C207" s="8">
        <v>676.8</v>
      </c>
      <c r="D207" s="8">
        <v>0</v>
      </c>
      <c r="E207" s="9">
        <v>140.35825790136263</v>
      </c>
      <c r="F207" s="16">
        <v>31</v>
      </c>
      <c r="G207" s="16">
        <v>0</v>
      </c>
      <c r="H207" s="17">
        <v>4476</v>
      </c>
      <c r="I207" s="19">
        <v>251.9</v>
      </c>
      <c r="J207" s="16">
        <v>0</v>
      </c>
      <c r="K207" s="10">
        <f t="shared" si="4"/>
        <v>15570700.671369828</v>
      </c>
    </row>
    <row r="208" spans="1:11" ht="12.75">
      <c r="A208" s="6">
        <v>39479</v>
      </c>
      <c r="B208" s="17">
        <v>14728354.41165401</v>
      </c>
      <c r="C208" s="8">
        <v>651.2</v>
      </c>
      <c r="D208" s="8">
        <v>0</v>
      </c>
      <c r="E208" s="9">
        <v>140.36995344822552</v>
      </c>
      <c r="F208" s="16">
        <v>28</v>
      </c>
      <c r="G208" s="16">
        <v>0</v>
      </c>
      <c r="H208" s="17">
        <v>4479</v>
      </c>
      <c r="I208" s="19">
        <v>252.5</v>
      </c>
      <c r="J208" s="16">
        <v>0</v>
      </c>
      <c r="K208" s="10">
        <f t="shared" si="4"/>
        <v>13285320.988132492</v>
      </c>
    </row>
    <row r="209" spans="1:11" ht="12.75">
      <c r="A209" s="6">
        <v>39508</v>
      </c>
      <c r="B209" s="17">
        <v>14960201.304213291</v>
      </c>
      <c r="C209" s="8">
        <v>686.1</v>
      </c>
      <c r="D209" s="8">
        <v>0</v>
      </c>
      <c r="E209" s="9">
        <v>140.3816489950884</v>
      </c>
      <c r="F209" s="16">
        <v>31</v>
      </c>
      <c r="G209" s="16">
        <v>1</v>
      </c>
      <c r="H209" s="17">
        <v>4490</v>
      </c>
      <c r="I209" s="19">
        <v>240.3</v>
      </c>
      <c r="J209" s="16">
        <v>0</v>
      </c>
      <c r="K209" s="10">
        <f t="shared" si="4"/>
        <v>15149560.36820369</v>
      </c>
    </row>
    <row r="210" spans="1:11" ht="12.75">
      <c r="A210" s="6">
        <v>39539</v>
      </c>
      <c r="B210" s="17">
        <v>13445650.500102634</v>
      </c>
      <c r="C210" s="8">
        <v>297.9</v>
      </c>
      <c r="D210" s="8">
        <v>0</v>
      </c>
      <c r="E210" s="9">
        <v>140.39334454195128</v>
      </c>
      <c r="F210" s="16">
        <v>30</v>
      </c>
      <c r="G210" s="16">
        <v>1</v>
      </c>
      <c r="H210" s="17">
        <v>4495</v>
      </c>
      <c r="I210" s="19">
        <v>229.3</v>
      </c>
      <c r="J210" s="16">
        <v>0</v>
      </c>
      <c r="K210" s="10">
        <f t="shared" si="4"/>
        <v>13241072.764753368</v>
      </c>
    </row>
    <row r="211" spans="1:11" ht="12.75">
      <c r="A211" s="6">
        <v>39569</v>
      </c>
      <c r="B211" s="17">
        <v>13349344.15099516</v>
      </c>
      <c r="C211" s="8">
        <v>243.1</v>
      </c>
      <c r="D211" s="8">
        <v>0.7</v>
      </c>
      <c r="E211" s="9">
        <v>140.40504008881416</v>
      </c>
      <c r="F211" s="16">
        <v>31</v>
      </c>
      <c r="G211" s="16">
        <v>1</v>
      </c>
      <c r="H211" s="17">
        <v>4489</v>
      </c>
      <c r="I211" s="19">
        <v>229.9</v>
      </c>
      <c r="J211" s="16">
        <v>0</v>
      </c>
      <c r="K211" s="10">
        <f t="shared" si="4"/>
        <v>13842523.220346197</v>
      </c>
    </row>
    <row r="212" spans="1:11" ht="12.75">
      <c r="A212" s="6">
        <v>39600</v>
      </c>
      <c r="B212" s="17">
        <v>13642915.627696376</v>
      </c>
      <c r="C212" s="8">
        <v>40.6</v>
      </c>
      <c r="D212" s="8">
        <v>53</v>
      </c>
      <c r="E212" s="9">
        <v>140.41673563567704</v>
      </c>
      <c r="F212" s="16">
        <v>30</v>
      </c>
      <c r="G212" s="16">
        <v>0</v>
      </c>
      <c r="H212" s="17">
        <v>4500</v>
      </c>
      <c r="I212" s="19">
        <v>298.3</v>
      </c>
      <c r="J212" s="16">
        <v>0</v>
      </c>
      <c r="K212" s="10">
        <f t="shared" si="4"/>
        <v>13475854.348226465</v>
      </c>
    </row>
    <row r="213" spans="1:11" ht="12.75">
      <c r="A213" s="6">
        <v>39630</v>
      </c>
      <c r="B213" s="17">
        <v>14679438.630333576</v>
      </c>
      <c r="C213" s="8">
        <v>7.6</v>
      </c>
      <c r="D213" s="8">
        <v>75.8</v>
      </c>
      <c r="E213" s="9">
        <v>140.42843118253992</v>
      </c>
      <c r="F213" s="16">
        <v>31</v>
      </c>
      <c r="G213" s="16">
        <v>0</v>
      </c>
      <c r="H213" s="17">
        <v>4492</v>
      </c>
      <c r="I213" s="19">
        <v>291.3</v>
      </c>
      <c r="J213" s="16">
        <v>0</v>
      </c>
      <c r="K213" s="10">
        <f t="shared" si="4"/>
        <v>13855989.277680151</v>
      </c>
    </row>
    <row r="214" spans="1:11" ht="12.75">
      <c r="A214" s="6">
        <v>39661</v>
      </c>
      <c r="B214" s="17">
        <v>14304106.559233438</v>
      </c>
      <c r="C214" s="8">
        <v>36.2</v>
      </c>
      <c r="D214" s="8">
        <v>29.5</v>
      </c>
      <c r="E214" s="9">
        <v>140.4401267294028</v>
      </c>
      <c r="F214" s="16">
        <v>31</v>
      </c>
      <c r="G214" s="16">
        <v>0</v>
      </c>
      <c r="H214" s="17">
        <v>4491</v>
      </c>
      <c r="I214" s="19">
        <v>275.6</v>
      </c>
      <c r="J214" s="16">
        <v>0</v>
      </c>
      <c r="K214" s="10">
        <f t="shared" si="4"/>
        <v>14046106.310426688</v>
      </c>
    </row>
    <row r="215" spans="1:11" ht="12.75">
      <c r="A215" s="6">
        <v>39692</v>
      </c>
      <c r="B215" s="17">
        <v>13204869.035135947</v>
      </c>
      <c r="C215" s="8">
        <v>93.2</v>
      </c>
      <c r="D215" s="8">
        <v>12</v>
      </c>
      <c r="E215" s="9">
        <v>140.4518222762657</v>
      </c>
      <c r="F215" s="16">
        <v>30</v>
      </c>
      <c r="G215" s="16">
        <v>1</v>
      </c>
      <c r="H215" s="17">
        <v>4495</v>
      </c>
      <c r="I215" s="19">
        <v>277.3</v>
      </c>
      <c r="J215" s="16">
        <v>0</v>
      </c>
      <c r="K215" s="10">
        <f t="shared" si="4"/>
        <v>13325235.750958283</v>
      </c>
    </row>
    <row r="216" spans="1:11" ht="12.75">
      <c r="A216" s="6">
        <v>39722</v>
      </c>
      <c r="B216" s="17">
        <v>13490728.882374618</v>
      </c>
      <c r="C216" s="8">
        <v>325.7</v>
      </c>
      <c r="D216" s="8">
        <v>0</v>
      </c>
      <c r="E216" s="9">
        <v>140.46351782312857</v>
      </c>
      <c r="F216" s="16">
        <v>31</v>
      </c>
      <c r="G216" s="16">
        <v>1</v>
      </c>
      <c r="H216" s="17">
        <v>4500</v>
      </c>
      <c r="I216" s="19">
        <v>225.3</v>
      </c>
      <c r="J216" s="16">
        <v>0</v>
      </c>
      <c r="K216" s="10">
        <f t="shared" si="4"/>
        <v>14002444.188693555</v>
      </c>
    </row>
    <row r="217" spans="1:11" ht="12.75">
      <c r="A217" s="6">
        <v>39753</v>
      </c>
      <c r="B217" s="17">
        <v>14100497.114105927</v>
      </c>
      <c r="C217" s="8">
        <v>499.7</v>
      </c>
      <c r="D217" s="8">
        <v>0</v>
      </c>
      <c r="E217" s="9">
        <v>140.47521336999145</v>
      </c>
      <c r="F217" s="16">
        <v>30</v>
      </c>
      <c r="G217" s="16">
        <v>1</v>
      </c>
      <c r="H217" s="17">
        <v>4509</v>
      </c>
      <c r="I217" s="19">
        <v>234.9</v>
      </c>
      <c r="J217" s="16">
        <v>0</v>
      </c>
      <c r="K217" s="10">
        <f t="shared" si="4"/>
        <v>13856841.721876748</v>
      </c>
    </row>
    <row r="218" spans="1:11" ht="12.75">
      <c r="A218" s="6">
        <v>39783</v>
      </c>
      <c r="B218" s="17">
        <v>14807897.870417804</v>
      </c>
      <c r="C218" s="8">
        <v>694</v>
      </c>
      <c r="D218" s="8">
        <v>0</v>
      </c>
      <c r="E218" s="14">
        <v>140.48690891685425</v>
      </c>
      <c r="F218" s="16">
        <v>31</v>
      </c>
      <c r="G218" s="16">
        <v>0</v>
      </c>
      <c r="H218" s="17">
        <v>4529</v>
      </c>
      <c r="I218" s="19">
        <v>241.6</v>
      </c>
      <c r="J218" s="16">
        <v>0</v>
      </c>
      <c r="K218" s="10">
        <f t="shared" si="4"/>
        <v>15498220.045277892</v>
      </c>
    </row>
    <row r="219" spans="1:11" ht="12.75">
      <c r="A219" s="6">
        <v>39814</v>
      </c>
      <c r="C219" s="31">
        <f aca="true" t="shared" si="5" ref="C219:D230">(C63+C75+C87+C99+C111+C123+C135+C147+C159+C171+C183+C195+C207)/13</f>
        <v>742.4153846153845</v>
      </c>
      <c r="D219" s="31">
        <f t="shared" si="5"/>
        <v>0</v>
      </c>
      <c r="E219" s="9">
        <v>140.56885961372242</v>
      </c>
      <c r="F219" s="16">
        <v>31</v>
      </c>
      <c r="G219" s="16">
        <v>0</v>
      </c>
      <c r="H219" s="16"/>
      <c r="I219" s="8">
        <v>336</v>
      </c>
      <c r="J219" s="16">
        <v>0</v>
      </c>
      <c r="K219" s="32">
        <f t="shared" si="4"/>
        <v>14384324.400443237</v>
      </c>
    </row>
    <row r="220" spans="1:11" ht="12.75">
      <c r="A220" s="6">
        <v>39845</v>
      </c>
      <c r="C220" s="31">
        <f t="shared" si="5"/>
        <v>656.553846153846</v>
      </c>
      <c r="D220" s="31">
        <f t="shared" si="5"/>
        <v>0</v>
      </c>
      <c r="E220" s="9">
        <v>140.6508103105906</v>
      </c>
      <c r="F220" s="16">
        <v>29</v>
      </c>
      <c r="G220" s="16">
        <v>0</v>
      </c>
      <c r="H220" s="16"/>
      <c r="I220" s="8">
        <v>304</v>
      </c>
      <c r="J220" s="16">
        <v>0</v>
      </c>
      <c r="K220" s="32">
        <f t="shared" si="4"/>
        <v>12207989.432905128</v>
      </c>
    </row>
    <row r="221" spans="1:11" ht="12.75">
      <c r="A221" s="6">
        <v>39873</v>
      </c>
      <c r="C221" s="31">
        <f t="shared" si="5"/>
        <v>594.1923076923076</v>
      </c>
      <c r="D221" s="31">
        <f t="shared" si="5"/>
        <v>0</v>
      </c>
      <c r="E221" s="9">
        <v>140.73276100745878</v>
      </c>
      <c r="F221" s="16">
        <v>31</v>
      </c>
      <c r="G221" s="16">
        <v>1</v>
      </c>
      <c r="H221" s="16"/>
      <c r="I221" s="8">
        <v>352</v>
      </c>
      <c r="J221" s="16">
        <v>0</v>
      </c>
      <c r="K221" s="32">
        <f t="shared" si="4"/>
        <v>13954380.907142226</v>
      </c>
    </row>
    <row r="222" spans="1:11" ht="12.75">
      <c r="A222" s="6">
        <v>39904</v>
      </c>
      <c r="C222" s="31">
        <f t="shared" si="5"/>
        <v>355.9230769230769</v>
      </c>
      <c r="D222" s="31">
        <f t="shared" si="5"/>
        <v>0.5615384615384615</v>
      </c>
      <c r="E222" s="9">
        <v>140.81471170432695</v>
      </c>
      <c r="F222" s="16">
        <v>30</v>
      </c>
      <c r="G222" s="16">
        <v>1</v>
      </c>
      <c r="H222" s="16"/>
      <c r="I222" s="8">
        <v>320</v>
      </c>
      <c r="J222" s="16">
        <v>0</v>
      </c>
      <c r="K222" s="32">
        <f t="shared" si="4"/>
        <v>12121688.430431716</v>
      </c>
    </row>
    <row r="223" spans="1:11" ht="12.75">
      <c r="A223" s="6">
        <v>39934</v>
      </c>
      <c r="C223" s="31">
        <f t="shared" si="5"/>
        <v>193.3692307692308</v>
      </c>
      <c r="D223" s="31">
        <f t="shared" si="5"/>
        <v>7.584615384615385</v>
      </c>
      <c r="E223" s="9">
        <v>140.89666240119513</v>
      </c>
      <c r="F223" s="16">
        <v>31</v>
      </c>
      <c r="G223" s="16">
        <v>1</v>
      </c>
      <c r="H223" s="16"/>
      <c r="I223" s="8">
        <v>320</v>
      </c>
      <c r="J223" s="16">
        <v>0</v>
      </c>
      <c r="K223" s="32">
        <f t="shared" si="4"/>
        <v>12392679.398339007</v>
      </c>
    </row>
    <row r="224" spans="1:11" ht="12.75">
      <c r="A224" s="6">
        <v>39965</v>
      </c>
      <c r="C224" s="31">
        <f t="shared" si="5"/>
        <v>47.4923076923077</v>
      </c>
      <c r="D224" s="31">
        <f t="shared" si="5"/>
        <v>49.861538461538466</v>
      </c>
      <c r="E224" s="9">
        <v>140.9786130980633</v>
      </c>
      <c r="F224" s="16">
        <v>30</v>
      </c>
      <c r="G224" s="16">
        <v>0</v>
      </c>
      <c r="H224" s="16"/>
      <c r="I224" s="8">
        <v>352</v>
      </c>
      <c r="J224" s="16">
        <v>0</v>
      </c>
      <c r="K224" s="32">
        <f t="shared" si="4"/>
        <v>11709686.920657676</v>
      </c>
    </row>
    <row r="225" spans="1:11" ht="12.75">
      <c r="A225" s="6">
        <v>39995</v>
      </c>
      <c r="C225" s="31">
        <f t="shared" si="5"/>
        <v>13.8</v>
      </c>
      <c r="D225" s="31">
        <f t="shared" si="5"/>
        <v>72.86153846153846</v>
      </c>
      <c r="E225" s="9">
        <v>141.06056379493148</v>
      </c>
      <c r="F225" s="16">
        <v>31</v>
      </c>
      <c r="G225" s="16">
        <v>0</v>
      </c>
      <c r="H225" s="16"/>
      <c r="I225" s="8">
        <v>352</v>
      </c>
      <c r="J225" s="16">
        <v>0</v>
      </c>
      <c r="K225" s="32">
        <f t="shared" si="4"/>
        <v>12195493.050339084</v>
      </c>
    </row>
    <row r="226" spans="1:11" ht="12.75">
      <c r="A226" s="6">
        <v>40026</v>
      </c>
      <c r="C226" s="31">
        <f t="shared" si="5"/>
        <v>23.746153846153845</v>
      </c>
      <c r="D226" s="31">
        <f t="shared" si="5"/>
        <v>52.638461538461534</v>
      </c>
      <c r="E226" s="9">
        <v>141.14251449179966</v>
      </c>
      <c r="F226" s="16">
        <v>31</v>
      </c>
      <c r="G226" s="16">
        <v>0</v>
      </c>
      <c r="H226" s="16"/>
      <c r="I226" s="8">
        <v>320</v>
      </c>
      <c r="J226" s="16">
        <v>0</v>
      </c>
      <c r="K226" s="32">
        <f t="shared" si="4"/>
        <v>11905524.386314735</v>
      </c>
    </row>
    <row r="227" spans="1:11" ht="12.75">
      <c r="A227" s="6">
        <v>40057</v>
      </c>
      <c r="C227" s="31">
        <f t="shared" si="5"/>
        <v>93.02307692307691</v>
      </c>
      <c r="D227" s="31">
        <f t="shared" si="5"/>
        <v>17.207692307692305</v>
      </c>
      <c r="E227" s="9">
        <v>141.22446518866784</v>
      </c>
      <c r="F227" s="16">
        <v>30</v>
      </c>
      <c r="G227" s="16">
        <v>1</v>
      </c>
      <c r="H227" s="16"/>
      <c r="I227" s="8">
        <v>336</v>
      </c>
      <c r="J227" s="16">
        <v>0</v>
      </c>
      <c r="K227" s="32">
        <f t="shared" si="4"/>
        <v>11559644.758188184</v>
      </c>
    </row>
    <row r="228" spans="1:11" ht="12.75">
      <c r="A228" s="6">
        <v>40087</v>
      </c>
      <c r="C228" s="31">
        <f t="shared" si="5"/>
        <v>289.66153846153844</v>
      </c>
      <c r="D228" s="31">
        <f t="shared" si="5"/>
        <v>1.646153846153846</v>
      </c>
      <c r="E228" s="9">
        <v>141.306415885536</v>
      </c>
      <c r="F228" s="16">
        <v>31</v>
      </c>
      <c r="G228" s="16">
        <v>1</v>
      </c>
      <c r="H228" s="16"/>
      <c r="I228" s="8">
        <v>336</v>
      </c>
      <c r="J228" s="16">
        <v>0</v>
      </c>
      <c r="K228" s="32">
        <f t="shared" si="4"/>
        <v>12931490.17025039</v>
      </c>
    </row>
    <row r="229" spans="1:11" ht="12.75">
      <c r="A229" s="6">
        <v>40118</v>
      </c>
      <c r="C229" s="31">
        <f t="shared" si="5"/>
        <v>455.4307692307693</v>
      </c>
      <c r="D229" s="31">
        <f t="shared" si="5"/>
        <v>0</v>
      </c>
      <c r="E229" s="9">
        <v>141.3883665824042</v>
      </c>
      <c r="F229" s="16">
        <v>30</v>
      </c>
      <c r="G229" s="16">
        <v>1</v>
      </c>
      <c r="H229" s="16"/>
      <c r="I229" s="8">
        <v>320</v>
      </c>
      <c r="J229" s="16">
        <v>0</v>
      </c>
      <c r="K229" s="32">
        <f t="shared" si="4"/>
        <v>12398106.09216008</v>
      </c>
    </row>
    <row r="230" spans="1:11" ht="12.75">
      <c r="A230" s="6">
        <v>40148</v>
      </c>
      <c r="C230" s="31">
        <f t="shared" si="5"/>
        <v>649.6846153846155</v>
      </c>
      <c r="D230" s="31">
        <f t="shared" si="5"/>
        <v>0</v>
      </c>
      <c r="E230" s="14">
        <v>141.47031727927222</v>
      </c>
      <c r="F230" s="16">
        <v>31</v>
      </c>
      <c r="G230" s="16">
        <v>0</v>
      </c>
      <c r="H230" s="16"/>
      <c r="I230" s="8">
        <v>352</v>
      </c>
      <c r="J230" s="16">
        <v>0</v>
      </c>
      <c r="K230" s="32">
        <f t="shared" si="4"/>
        <v>14400339.054021277</v>
      </c>
    </row>
    <row r="231" spans="1:11" ht="12.75">
      <c r="A231" s="6">
        <v>40179</v>
      </c>
      <c r="C231" s="31">
        <f aca="true" t="shared" si="6" ref="C231:D242">C219</f>
        <v>742.4153846153845</v>
      </c>
      <c r="D231" s="31">
        <f t="shared" si="6"/>
        <v>0</v>
      </c>
      <c r="E231" s="9">
        <v>141.76504710693737</v>
      </c>
      <c r="F231" s="16">
        <v>31</v>
      </c>
      <c r="G231" s="16">
        <v>0</v>
      </c>
      <c r="H231" s="16"/>
      <c r="I231" s="8">
        <v>320</v>
      </c>
      <c r="J231" s="16">
        <v>0</v>
      </c>
      <c r="K231" s="32">
        <f t="shared" si="4"/>
        <v>14179088.079357281</v>
      </c>
    </row>
    <row r="232" spans="1:11" ht="12.75">
      <c r="A232" s="6">
        <v>40210</v>
      </c>
      <c r="C232" s="31">
        <f t="shared" si="6"/>
        <v>656.553846153846</v>
      </c>
      <c r="D232" s="31">
        <f t="shared" si="6"/>
        <v>0</v>
      </c>
      <c r="E232" s="9">
        <v>142.05977693460252</v>
      </c>
      <c r="F232" s="16">
        <v>28</v>
      </c>
      <c r="G232" s="16">
        <v>0</v>
      </c>
      <c r="H232" s="16"/>
      <c r="I232" s="8">
        <v>304</v>
      </c>
      <c r="J232" s="16">
        <v>0</v>
      </c>
      <c r="K232" s="32">
        <f t="shared" si="4"/>
        <v>11499230.801462874</v>
      </c>
    </row>
    <row r="233" spans="1:11" ht="12.75">
      <c r="A233" s="6">
        <v>40238</v>
      </c>
      <c r="C233" s="31">
        <f t="shared" si="6"/>
        <v>594.1923076923076</v>
      </c>
      <c r="D233" s="31">
        <f t="shared" si="6"/>
        <v>0</v>
      </c>
      <c r="E233" s="9">
        <v>142.35450676226768</v>
      </c>
      <c r="F233" s="16">
        <v>31</v>
      </c>
      <c r="G233" s="16">
        <v>1</v>
      </c>
      <c r="H233" s="16"/>
      <c r="I233" s="8">
        <v>368</v>
      </c>
      <c r="J233" s="16">
        <v>0</v>
      </c>
      <c r="K233" s="32">
        <f t="shared" si="4"/>
        <v>14228620.853793574</v>
      </c>
    </row>
    <row r="234" spans="1:11" ht="12.75">
      <c r="A234" s="6">
        <v>40269</v>
      </c>
      <c r="C234" s="31">
        <f t="shared" si="6"/>
        <v>355.9230769230769</v>
      </c>
      <c r="D234" s="31">
        <f t="shared" si="6"/>
        <v>0.5615384615384615</v>
      </c>
      <c r="E234" s="9">
        <v>142.64923658993283</v>
      </c>
      <c r="F234" s="16">
        <v>30</v>
      </c>
      <c r="G234" s="16">
        <v>1</v>
      </c>
      <c r="H234" s="16"/>
      <c r="I234" s="8">
        <v>320</v>
      </c>
      <c r="J234" s="16">
        <v>0</v>
      </c>
      <c r="K234" s="32">
        <f t="shared" si="4"/>
        <v>12166611.023394313</v>
      </c>
    </row>
    <row r="235" spans="1:11" ht="12.75">
      <c r="A235" s="6">
        <v>40299</v>
      </c>
      <c r="C235" s="31">
        <f t="shared" si="6"/>
        <v>193.3692307692308</v>
      </c>
      <c r="D235" s="31">
        <f t="shared" si="6"/>
        <v>7.584615384615385</v>
      </c>
      <c r="E235" s="9">
        <v>142.94396641759798</v>
      </c>
      <c r="F235" s="16">
        <v>31</v>
      </c>
      <c r="G235" s="16">
        <v>1</v>
      </c>
      <c r="H235" s="16"/>
      <c r="I235" s="8">
        <v>320</v>
      </c>
      <c r="J235" s="16">
        <v>0</v>
      </c>
      <c r="K235" s="32">
        <f aca="true" t="shared" si="7" ref="K235:K242">$O$125+C235*$O$126+D235*$O$127+E235*$O$128+F235*$O$129+G235*$O$130+H235*$O$131+I235*$O$132+J235*$O$133</f>
        <v>12442812.381391551</v>
      </c>
    </row>
    <row r="236" spans="1:11" ht="12.75">
      <c r="A236" s="6">
        <v>40330</v>
      </c>
      <c r="C236" s="31">
        <f t="shared" si="6"/>
        <v>47.4923076923077</v>
      </c>
      <c r="D236" s="31">
        <f t="shared" si="6"/>
        <v>49.861538461538466</v>
      </c>
      <c r="E236" s="9">
        <v>143.23869624526313</v>
      </c>
      <c r="F236" s="16">
        <v>30</v>
      </c>
      <c r="G236" s="16">
        <v>0</v>
      </c>
      <c r="H236" s="16"/>
      <c r="I236" s="8">
        <v>352</v>
      </c>
      <c r="J236" s="16">
        <v>0</v>
      </c>
      <c r="K236" s="32">
        <f t="shared" si="7"/>
        <v>11765030.293800171</v>
      </c>
    </row>
    <row r="237" spans="1:11" ht="12.75">
      <c r="A237" s="6">
        <v>40360</v>
      </c>
      <c r="C237" s="31">
        <f t="shared" si="6"/>
        <v>13.8</v>
      </c>
      <c r="D237" s="31">
        <f t="shared" si="6"/>
        <v>72.86153846153846</v>
      </c>
      <c r="E237" s="9">
        <v>143.53342607292828</v>
      </c>
      <c r="F237" s="16">
        <v>31</v>
      </c>
      <c r="G237" s="16">
        <v>0</v>
      </c>
      <c r="H237" s="16"/>
      <c r="I237" s="8">
        <v>336</v>
      </c>
      <c r="J237" s="16">
        <v>0</v>
      </c>
      <c r="K237" s="32">
        <f t="shared" si="7"/>
        <v>12021519.06979283</v>
      </c>
    </row>
    <row r="238" spans="1:11" ht="12.75">
      <c r="A238" s="6">
        <v>40391</v>
      </c>
      <c r="C238" s="31">
        <f t="shared" si="6"/>
        <v>23.746153846153845</v>
      </c>
      <c r="D238" s="31">
        <f t="shared" si="6"/>
        <v>52.638461538461534</v>
      </c>
      <c r="E238" s="9">
        <v>143.82815590059343</v>
      </c>
      <c r="F238" s="16">
        <v>31</v>
      </c>
      <c r="G238" s="16">
        <v>0</v>
      </c>
      <c r="H238" s="16"/>
      <c r="I238" s="8">
        <v>336</v>
      </c>
      <c r="J238" s="16">
        <v>0</v>
      </c>
      <c r="K238" s="32">
        <f t="shared" si="7"/>
        <v>12205816.283415832</v>
      </c>
    </row>
    <row r="239" spans="1:11" ht="12.75">
      <c r="A239" s="6">
        <v>40422</v>
      </c>
      <c r="C239" s="31">
        <f t="shared" si="6"/>
        <v>93.02307692307691</v>
      </c>
      <c r="D239" s="31">
        <f t="shared" si="6"/>
        <v>17.207692307692305</v>
      </c>
      <c r="E239" s="9">
        <v>144.12288572825858</v>
      </c>
      <c r="F239" s="16">
        <v>30</v>
      </c>
      <c r="G239" s="16">
        <v>1</v>
      </c>
      <c r="H239" s="16"/>
      <c r="I239" s="8">
        <v>336</v>
      </c>
      <c r="J239" s="16">
        <v>0</v>
      </c>
      <c r="K239" s="32">
        <f t="shared" si="7"/>
        <v>11630619.30160053</v>
      </c>
    </row>
    <row r="240" spans="1:11" ht="12.75">
      <c r="A240" s="6">
        <v>40452</v>
      </c>
      <c r="C240" s="31">
        <f t="shared" si="6"/>
        <v>289.66153846153844</v>
      </c>
      <c r="D240" s="31">
        <f t="shared" si="6"/>
        <v>1.646153846153846</v>
      </c>
      <c r="E240" s="9">
        <v>144.41761555592373</v>
      </c>
      <c r="F240" s="16">
        <v>31</v>
      </c>
      <c r="G240" s="16">
        <v>1</v>
      </c>
      <c r="H240" s="16"/>
      <c r="I240" s="8">
        <v>320</v>
      </c>
      <c r="J240" s="16">
        <v>0</v>
      </c>
      <c r="K240" s="32">
        <f t="shared" si="7"/>
        <v>12773147.359973986</v>
      </c>
    </row>
    <row r="241" spans="1:11" ht="12.75">
      <c r="A241" s="6">
        <v>40483</v>
      </c>
      <c r="C241" s="31">
        <f t="shared" si="6"/>
        <v>455.4307692307693</v>
      </c>
      <c r="D241" s="31">
        <f t="shared" si="6"/>
        <v>0</v>
      </c>
      <c r="E241" s="9">
        <v>144.71234538358888</v>
      </c>
      <c r="F241" s="16">
        <v>30</v>
      </c>
      <c r="G241" s="16">
        <v>1</v>
      </c>
      <c r="H241" s="16"/>
      <c r="I241" s="8">
        <v>336</v>
      </c>
      <c r="J241" s="16">
        <v>0</v>
      </c>
      <c r="K241" s="32">
        <f t="shared" si="7"/>
        <v>12714029.159531027</v>
      </c>
    </row>
    <row r="242" spans="1:11" ht="12.75">
      <c r="A242" s="6">
        <v>40513</v>
      </c>
      <c r="C242" s="31">
        <f t="shared" si="6"/>
        <v>649.6846153846155</v>
      </c>
      <c r="D242" s="31">
        <f t="shared" si="6"/>
        <v>0</v>
      </c>
      <c r="E242" s="14">
        <v>145.007075211254</v>
      </c>
      <c r="F242" s="16">
        <v>31</v>
      </c>
      <c r="G242" s="16">
        <v>0</v>
      </c>
      <c r="H242" s="16"/>
      <c r="I242" s="8">
        <v>368</v>
      </c>
      <c r="J242" s="16">
        <v>0</v>
      </c>
      <c r="K242" s="32">
        <f t="shared" si="7"/>
        <v>14721472.511482177</v>
      </c>
    </row>
    <row r="243" spans="1:7" ht="12.75">
      <c r="A243" s="6"/>
      <c r="F243" s="16">
        <v>31</v>
      </c>
      <c r="G243" s="16">
        <v>0</v>
      </c>
    </row>
    <row r="244" spans="1:11" ht="12.75">
      <c r="A244" s="6"/>
      <c r="C244" s="34"/>
      <c r="D244" s="8" t="s">
        <v>36</v>
      </c>
      <c r="F244" s="16">
        <v>28</v>
      </c>
      <c r="G244" s="16">
        <v>0</v>
      </c>
      <c r="K244" s="35">
        <f>SUM(K63:K242)</f>
        <v>2137412695.0355906</v>
      </c>
    </row>
    <row r="245" spans="1:7" ht="12.75">
      <c r="A245" s="6"/>
      <c r="F245" s="16">
        <v>31</v>
      </c>
      <c r="G245" s="16">
        <v>1</v>
      </c>
    </row>
    <row r="246" spans="1:13" ht="12.75">
      <c r="A246" s="1">
        <v>1996</v>
      </c>
      <c r="B246" s="12">
        <f>SUM(B63:B74)</f>
        <v>0</v>
      </c>
      <c r="F246" s="16">
        <v>30</v>
      </c>
      <c r="G246" s="16">
        <v>1</v>
      </c>
      <c r="K246" s="12">
        <f>SUM(K63:K74)</f>
        <v>0</v>
      </c>
      <c r="L246" s="36">
        <f aca="true" t="shared" si="8" ref="L246:L258">K246-B246</f>
        <v>0</v>
      </c>
      <c r="M246" s="37" t="e">
        <f aca="true" t="shared" si="9" ref="M246:M258">L246/B246</f>
        <v>#DIV/0!</v>
      </c>
    </row>
    <row r="247" spans="1:13" ht="12.75">
      <c r="A247" s="38">
        <v>1997</v>
      </c>
      <c r="B247" s="12">
        <f>SUM(B75:B86)</f>
        <v>0</v>
      </c>
      <c r="F247" s="16">
        <v>31</v>
      </c>
      <c r="G247" s="16">
        <v>1</v>
      </c>
      <c r="K247" s="12">
        <f>SUM(K75:K86)</f>
        <v>116657582.21352811</v>
      </c>
      <c r="L247" s="36">
        <f t="shared" si="8"/>
        <v>116657582.21352811</v>
      </c>
      <c r="M247" s="37" t="e">
        <f t="shared" si="9"/>
        <v>#DIV/0!</v>
      </c>
    </row>
    <row r="248" spans="1:13" ht="12.75">
      <c r="A248" s="1">
        <v>1998</v>
      </c>
      <c r="B248" s="12">
        <f>SUM(B87:B98)</f>
        <v>0</v>
      </c>
      <c r="F248" s="16">
        <v>30</v>
      </c>
      <c r="G248" s="16">
        <v>0</v>
      </c>
      <c r="K248" s="12">
        <f>SUM(K87:K98)</f>
        <v>116637895.97710744</v>
      </c>
      <c r="L248" s="36">
        <f t="shared" si="8"/>
        <v>116637895.97710744</v>
      </c>
      <c r="M248" s="37" t="e">
        <f t="shared" si="9"/>
        <v>#DIV/0!</v>
      </c>
    </row>
    <row r="249" spans="1:13" ht="12.75">
      <c r="A249" s="38">
        <v>1999</v>
      </c>
      <c r="B249" s="12">
        <f>SUM(B99:B110)</f>
        <v>0</v>
      </c>
      <c r="F249" s="16">
        <v>31</v>
      </c>
      <c r="G249" s="16">
        <v>0</v>
      </c>
      <c r="K249" s="12">
        <f>SUM(K99:K110)</f>
        <v>121433476.5485449</v>
      </c>
      <c r="L249" s="36">
        <f t="shared" si="8"/>
        <v>121433476.5485449</v>
      </c>
      <c r="M249" s="37" t="e">
        <f t="shared" si="9"/>
        <v>#DIV/0!</v>
      </c>
    </row>
    <row r="250" spans="1:13" ht="12.75">
      <c r="A250" s="1">
        <v>2000</v>
      </c>
      <c r="B250" s="12">
        <f>SUM(B111:B122)</f>
        <v>158209116.39792508</v>
      </c>
      <c r="F250" s="16">
        <v>31</v>
      </c>
      <c r="G250" s="16">
        <v>0</v>
      </c>
      <c r="K250" s="12">
        <f>SUM(K111:K122)</f>
        <v>157677352.1357617</v>
      </c>
      <c r="L250" s="36">
        <f t="shared" si="8"/>
        <v>-531764.2621633708</v>
      </c>
      <c r="M250" s="37">
        <f t="shared" si="9"/>
        <v>-0.003361148044249775</v>
      </c>
    </row>
    <row r="251" spans="1:13" ht="12.75">
      <c r="A251" s="38">
        <v>2001</v>
      </c>
      <c r="B251" s="12">
        <f>SUM(B123:B134)</f>
        <v>157136324.39708453</v>
      </c>
      <c r="F251" s="16">
        <v>30</v>
      </c>
      <c r="G251" s="16">
        <v>1</v>
      </c>
      <c r="K251" s="12">
        <f>SUM(K123:K134)</f>
        <v>155938566.5772831</v>
      </c>
      <c r="L251" s="36">
        <f t="shared" si="8"/>
        <v>-1197757.81980142</v>
      </c>
      <c r="M251" s="37">
        <f t="shared" si="9"/>
        <v>-0.007622412095975199</v>
      </c>
    </row>
    <row r="252" spans="1:13" ht="12.75">
      <c r="A252" s="1">
        <v>2002</v>
      </c>
      <c r="B252" s="12">
        <f>SUM(B135:B146)</f>
        <v>154250737.98550725</v>
      </c>
      <c r="F252" s="16">
        <v>31</v>
      </c>
      <c r="G252" s="16">
        <v>1</v>
      </c>
      <c r="K252" s="12">
        <f>SUM(K135:K146)</f>
        <v>159717207.18873563</v>
      </c>
      <c r="L252" s="36">
        <f t="shared" si="8"/>
        <v>5466469.203228384</v>
      </c>
      <c r="M252" s="37">
        <f t="shared" si="9"/>
        <v>0.035438852835452825</v>
      </c>
    </row>
    <row r="253" spans="1:13" ht="12.75">
      <c r="A253" s="38">
        <v>2003</v>
      </c>
      <c r="B253" s="12">
        <f>SUM(B147:B158)</f>
        <v>163240286.81118345</v>
      </c>
      <c r="F253" s="16">
        <v>30</v>
      </c>
      <c r="G253" s="16">
        <v>1</v>
      </c>
      <c r="K253" s="12">
        <f>SUM(K147:K158)</f>
        <v>163170823.3041655</v>
      </c>
      <c r="L253" s="36">
        <f t="shared" si="8"/>
        <v>-69463.50701794028</v>
      </c>
      <c r="M253" s="37">
        <f t="shared" si="9"/>
        <v>-0.0004255291899743305</v>
      </c>
    </row>
    <row r="254" spans="1:13" ht="12.75">
      <c r="A254" s="1">
        <v>2004</v>
      </c>
      <c r="B254" s="12">
        <f>SUM(B159:B170)</f>
        <v>165708926.2201777</v>
      </c>
      <c r="F254" s="16">
        <v>31</v>
      </c>
      <c r="G254" s="16">
        <v>0</v>
      </c>
      <c r="K254" s="12">
        <f>SUM(K159:K170)</f>
        <v>165842932.73950106</v>
      </c>
      <c r="L254" s="36">
        <f t="shared" si="8"/>
        <v>134006.519323349</v>
      </c>
      <c r="M254" s="37">
        <f t="shared" si="9"/>
        <v>0.0008086861847459824</v>
      </c>
    </row>
    <row r="255" spans="1:13" ht="12.75">
      <c r="A255" s="38">
        <v>2005</v>
      </c>
      <c r="B255" s="12">
        <f>SUM(B171:B182)</f>
        <v>172872183.117248</v>
      </c>
      <c r="K255" s="12">
        <f>SUM(K171:K182)</f>
        <v>168634522.11162198</v>
      </c>
      <c r="L255" s="36">
        <f t="shared" si="8"/>
        <v>-4237661.005626023</v>
      </c>
      <c r="M255" s="37">
        <f t="shared" si="9"/>
        <v>-0.024513261354210423</v>
      </c>
    </row>
    <row r="256" spans="1:13" ht="12.75">
      <c r="A256" s="1">
        <v>2006</v>
      </c>
      <c r="B256" s="12">
        <f>SUM(B183:B194)</f>
        <v>166886949.8713199</v>
      </c>
      <c r="K256" s="12">
        <f>SUM(K183:K194)</f>
        <v>167376730.75379845</v>
      </c>
      <c r="L256" s="36">
        <f t="shared" si="8"/>
        <v>489780.882478565</v>
      </c>
      <c r="M256" s="37">
        <f t="shared" si="9"/>
        <v>0.0029348063635665713</v>
      </c>
    </row>
    <row r="257" spans="1:13" ht="12.75">
      <c r="A257" s="38">
        <v>2007</v>
      </c>
      <c r="B257" s="12">
        <f>SUM(B195:B206)</f>
        <v>169606274.12815455</v>
      </c>
      <c r="K257" s="12">
        <f>SUM(K195:K206)</f>
        <v>170666391.7094091</v>
      </c>
      <c r="L257" s="36">
        <f t="shared" si="8"/>
        <v>1060117.5812545419</v>
      </c>
      <c r="M257" s="37">
        <f t="shared" si="9"/>
        <v>0.0062504620581047415</v>
      </c>
    </row>
    <row r="258" spans="1:13" ht="12.75">
      <c r="A258" s="1">
        <v>2008</v>
      </c>
      <c r="B258" s="12">
        <f>SUM(B207:B218)</f>
        <v>170263597.24762118</v>
      </c>
      <c r="K258" s="12">
        <f>SUM(K207:K218)</f>
        <v>169149869.65594536</v>
      </c>
      <c r="L258" s="36">
        <f t="shared" si="8"/>
        <v>-1113727.591675818</v>
      </c>
      <c r="M258" s="37">
        <f t="shared" si="9"/>
        <v>-0.006541196178629301</v>
      </c>
    </row>
    <row r="259" spans="1:11" ht="12.75">
      <c r="A259" s="38">
        <v>2009</v>
      </c>
      <c r="K259" s="12">
        <f>SUM(K219:K230)</f>
        <v>152161347.00119275</v>
      </c>
    </row>
    <row r="260" spans="1:11" ht="12.75">
      <c r="A260" s="1">
        <v>2010</v>
      </c>
      <c r="K260" s="12">
        <f>SUM(K231:K242)</f>
        <v>152347997.11899614</v>
      </c>
    </row>
    <row r="261" ht="12.75">
      <c r="K261" s="12"/>
    </row>
    <row r="262" spans="1:12" ht="12.75">
      <c r="A262" s="1" t="s">
        <v>37</v>
      </c>
      <c r="B262" s="12">
        <f>SUM(B246:B258)</f>
        <v>1478174396.1762218</v>
      </c>
      <c r="K262" s="12">
        <f>SUM(K246:K258)</f>
        <v>1832903350.9154022</v>
      </c>
      <c r="L262" s="12">
        <f>K262-B262</f>
        <v>354728954.7391803</v>
      </c>
    </row>
    <row r="264" spans="11:12" ht="12.75">
      <c r="K264" s="12">
        <f>SUM(K246:K260)</f>
        <v>2137412695.0355911</v>
      </c>
      <c r="L264" s="35">
        <f>K244-K264</f>
        <v>0</v>
      </c>
    </row>
    <row r="265" spans="11:13" ht="12.75">
      <c r="K265" s="34"/>
      <c r="L265" s="34" t="s">
        <v>38</v>
      </c>
      <c r="M265" s="34"/>
    </row>
  </sheetData>
  <mergeCells count="1">
    <mergeCell ref="N138:O138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65"/>
  <sheetViews>
    <sheetView workbookViewId="0" topLeftCell="A1">
      <pane xSplit="1" ySplit="2" topLeftCell="L1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43" sqref="Q143"/>
    </sheetView>
  </sheetViews>
  <sheetFormatPr defaultColWidth="9.140625" defaultRowHeight="12.75"/>
  <cols>
    <col min="1" max="1" width="11.8515625" style="1" customWidth="1"/>
    <col min="2" max="2" width="18.00390625" style="12" customWidth="1"/>
    <col min="3" max="3" width="11.7109375" style="8" customWidth="1"/>
    <col min="4" max="4" width="13.421875" style="8" customWidth="1"/>
    <col min="5" max="5" width="12.140625" style="33" bestFit="1" customWidth="1"/>
    <col min="6" max="6" width="10.140625" style="8" customWidth="1"/>
    <col min="7" max="8" width="12.421875" style="8" customWidth="1"/>
    <col min="9" max="9" width="13.00390625" style="8" customWidth="1"/>
    <col min="10" max="10" width="10.57421875" style="8" customWidth="1"/>
    <col min="11" max="11" width="15.421875" style="8" bestFit="1" customWidth="1"/>
    <col min="12" max="12" width="17.00390625" style="8" customWidth="1"/>
    <col min="13" max="13" width="12.421875" style="8" customWidth="1"/>
    <col min="14" max="14" width="25.8515625" style="0" bestFit="1" customWidth="1"/>
    <col min="15" max="15" width="18.00390625" style="0" customWidth="1"/>
    <col min="16" max="16" width="19.7109375" style="0" customWidth="1"/>
    <col min="17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12" customWidth="1"/>
    <col min="27" max="27" width="11.28125" style="12" customWidth="1"/>
    <col min="28" max="28" width="11.57421875" style="12" customWidth="1"/>
    <col min="29" max="29" width="9.28125" style="12" customWidth="1"/>
    <col min="30" max="30" width="9.140625" style="12" customWidth="1"/>
    <col min="31" max="31" width="11.7109375" style="12" bestFit="1" customWidth="1"/>
    <col min="32" max="32" width="10.7109375" style="12" bestFit="1" customWidth="1"/>
    <col min="33" max="34" width="9.140625" style="12" customWidth="1"/>
  </cols>
  <sheetData>
    <row r="2" spans="2:28" ht="42" customHeight="1" thickBot="1">
      <c r="B2" s="2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Z2" s="5"/>
      <c r="AA2" s="5"/>
      <c r="AB2" s="5"/>
    </row>
    <row r="3" spans="1:10" ht="12.75" hidden="1">
      <c r="A3" s="6">
        <v>33239</v>
      </c>
      <c r="B3" s="7"/>
      <c r="C3" s="8">
        <v>750.4</v>
      </c>
      <c r="D3" s="8">
        <v>0</v>
      </c>
      <c r="E3" s="9">
        <v>87.8872194398071</v>
      </c>
      <c r="F3" s="10"/>
      <c r="G3" s="10"/>
      <c r="H3" s="10"/>
      <c r="I3" s="11"/>
      <c r="J3" s="10"/>
    </row>
    <row r="4" spans="1:10" ht="12.75" hidden="1">
      <c r="A4" s="6">
        <v>33270</v>
      </c>
      <c r="B4" s="7"/>
      <c r="C4" s="8">
        <v>589.1</v>
      </c>
      <c r="D4" s="8">
        <v>0</v>
      </c>
      <c r="E4" s="9">
        <v>87.59970320905214</v>
      </c>
      <c r="F4" s="10"/>
      <c r="G4" s="10"/>
      <c r="H4" s="10"/>
      <c r="I4" s="11"/>
      <c r="J4" s="10"/>
    </row>
    <row r="5" spans="1:10" ht="12.75" hidden="1">
      <c r="A5" s="6">
        <v>33298</v>
      </c>
      <c r="B5" s="7"/>
      <c r="C5" s="8">
        <v>532.2</v>
      </c>
      <c r="D5" s="8">
        <v>0</v>
      </c>
      <c r="E5" s="9">
        <v>87.31218697829718</v>
      </c>
      <c r="F5" s="10"/>
      <c r="G5" s="10"/>
      <c r="H5" s="10"/>
      <c r="I5" s="11"/>
      <c r="J5" s="10"/>
    </row>
    <row r="6" spans="1:10" ht="12.75" hidden="1">
      <c r="A6" s="6">
        <v>33329</v>
      </c>
      <c r="B6" s="7"/>
      <c r="C6" s="8">
        <v>297.6</v>
      </c>
      <c r="D6" s="8">
        <v>0.5</v>
      </c>
      <c r="E6" s="9">
        <v>87.02467074754222</v>
      </c>
      <c r="F6" s="10"/>
      <c r="G6" s="10"/>
      <c r="H6" s="10"/>
      <c r="I6" s="11"/>
      <c r="J6" s="10"/>
    </row>
    <row r="7" spans="1:10" ht="12.75" hidden="1">
      <c r="A7" s="6">
        <v>33359</v>
      </c>
      <c r="B7" s="7"/>
      <c r="C7" s="8">
        <v>0</v>
      </c>
      <c r="D7" s="8">
        <v>0</v>
      </c>
      <c r="E7" s="9">
        <v>86.73715451678726</v>
      </c>
      <c r="F7" s="10"/>
      <c r="G7" s="10"/>
      <c r="H7" s="10"/>
      <c r="I7" s="11"/>
      <c r="J7" s="10"/>
    </row>
    <row r="8" spans="1:10" ht="12.75" hidden="1">
      <c r="A8" s="6">
        <v>33390</v>
      </c>
      <c r="B8" s="7"/>
      <c r="C8" s="8">
        <v>21.4</v>
      </c>
      <c r="D8" s="8">
        <v>61.8</v>
      </c>
      <c r="E8" s="9">
        <v>86.4496382860323</v>
      </c>
      <c r="F8" s="10"/>
      <c r="G8" s="10"/>
      <c r="H8" s="13"/>
      <c r="I8" s="11"/>
      <c r="J8" s="10"/>
    </row>
    <row r="9" spans="1:12" ht="12.75" hidden="1">
      <c r="A9" s="6">
        <v>33420</v>
      </c>
      <c r="B9" s="7"/>
      <c r="C9" s="8">
        <v>5.4</v>
      </c>
      <c r="D9" s="8">
        <v>95.7</v>
      </c>
      <c r="E9" s="9">
        <v>86.16212205527734</v>
      </c>
      <c r="F9" s="10"/>
      <c r="G9" s="10"/>
      <c r="H9" s="10"/>
      <c r="I9" s="11"/>
      <c r="J9" s="10"/>
      <c r="L9" s="11"/>
    </row>
    <row r="10" spans="1:10" ht="12.75" hidden="1">
      <c r="A10" s="6">
        <v>33451</v>
      </c>
      <c r="B10" s="7"/>
      <c r="C10" s="8">
        <v>2.7</v>
      </c>
      <c r="D10" s="8">
        <v>85.5</v>
      </c>
      <c r="E10" s="9">
        <v>85.87460582452238</v>
      </c>
      <c r="F10" s="10"/>
      <c r="G10" s="10"/>
      <c r="H10" s="10"/>
      <c r="I10" s="11"/>
      <c r="J10" s="10"/>
    </row>
    <row r="11" spans="1:10" ht="12.75" hidden="1">
      <c r="A11" s="6">
        <v>33482</v>
      </c>
      <c r="B11" s="7"/>
      <c r="C11" s="8">
        <v>130.3</v>
      </c>
      <c r="D11" s="8">
        <v>21.3</v>
      </c>
      <c r="E11" s="9">
        <v>85.58708959376742</v>
      </c>
      <c r="F11" s="10"/>
      <c r="G11" s="10"/>
      <c r="H11" s="10"/>
      <c r="I11" s="11"/>
      <c r="J11" s="10"/>
    </row>
    <row r="12" spans="1:10" ht="12.75" hidden="1">
      <c r="A12" s="6">
        <v>33512</v>
      </c>
      <c r="B12" s="7"/>
      <c r="C12" s="8">
        <v>241.8</v>
      </c>
      <c r="D12" s="8">
        <v>0</v>
      </c>
      <c r="E12" s="9">
        <v>85.29957336301246</v>
      </c>
      <c r="F12" s="10"/>
      <c r="G12" s="10"/>
      <c r="H12" s="10"/>
      <c r="I12" s="11"/>
      <c r="J12" s="10"/>
    </row>
    <row r="13" spans="1:10" ht="12.75" hidden="1">
      <c r="A13" s="6">
        <v>33543</v>
      </c>
      <c r="B13" s="7"/>
      <c r="C13" s="8">
        <v>467.6</v>
      </c>
      <c r="D13" s="8">
        <v>0</v>
      </c>
      <c r="E13" s="9">
        <v>85.0120571322575</v>
      </c>
      <c r="F13" s="10"/>
      <c r="G13" s="10"/>
      <c r="H13" s="10"/>
      <c r="I13" s="11"/>
      <c r="J13" s="10"/>
    </row>
    <row r="14" spans="1:10" ht="12.75" hidden="1">
      <c r="A14" s="6">
        <v>33573</v>
      </c>
      <c r="B14" s="7"/>
      <c r="C14" s="8">
        <v>600.1</v>
      </c>
      <c r="D14" s="8">
        <v>0</v>
      </c>
      <c r="E14" s="14">
        <v>84.72454090150252</v>
      </c>
      <c r="F14" s="10"/>
      <c r="G14" s="10"/>
      <c r="H14" s="10"/>
      <c r="I14" s="11"/>
      <c r="J14" s="10"/>
    </row>
    <row r="15" spans="1:10" ht="12.75" hidden="1">
      <c r="A15" s="6">
        <v>33604</v>
      </c>
      <c r="B15" s="7"/>
      <c r="C15" s="8">
        <v>688.8</v>
      </c>
      <c r="D15" s="8">
        <v>0</v>
      </c>
      <c r="E15" s="9">
        <v>84.78714524207014</v>
      </c>
      <c r="F15" s="10"/>
      <c r="G15" s="10"/>
      <c r="H15" s="10"/>
      <c r="I15" s="11"/>
      <c r="J15" s="10"/>
    </row>
    <row r="16" spans="1:10" ht="12.75" hidden="1">
      <c r="A16" s="6">
        <v>33635</v>
      </c>
      <c r="B16" s="7"/>
      <c r="C16" s="8">
        <v>625.4</v>
      </c>
      <c r="D16" s="8">
        <v>0</v>
      </c>
      <c r="E16" s="9">
        <v>84.84974958263776</v>
      </c>
      <c r="F16" s="10"/>
      <c r="G16" s="10"/>
      <c r="H16" s="10"/>
      <c r="I16" s="11"/>
      <c r="J16" s="10"/>
    </row>
    <row r="17" spans="1:10" ht="12.75" hidden="1">
      <c r="A17" s="6">
        <v>33664</v>
      </c>
      <c r="B17" s="7"/>
      <c r="C17" s="8">
        <v>578.7</v>
      </c>
      <c r="D17" s="8">
        <v>0</v>
      </c>
      <c r="E17" s="9">
        <v>84.91235392320537</v>
      </c>
      <c r="F17" s="10"/>
      <c r="G17" s="10"/>
      <c r="H17" s="10"/>
      <c r="I17" s="11"/>
      <c r="J17" s="10"/>
    </row>
    <row r="18" spans="1:10" ht="12.75" hidden="1">
      <c r="A18" s="6">
        <v>33695</v>
      </c>
      <c r="B18" s="7"/>
      <c r="C18" s="8">
        <v>379.4</v>
      </c>
      <c r="D18" s="8">
        <v>0</v>
      </c>
      <c r="E18" s="9">
        <v>84.97495826377299</v>
      </c>
      <c r="F18" s="10"/>
      <c r="G18" s="10"/>
      <c r="H18" s="10"/>
      <c r="I18" s="11"/>
      <c r="J18" s="10"/>
    </row>
    <row r="19" spans="1:10" ht="12.75" hidden="1">
      <c r="A19" s="6">
        <v>33725</v>
      </c>
      <c r="B19" s="7"/>
      <c r="C19" s="8">
        <v>160.9</v>
      </c>
      <c r="D19" s="8">
        <v>4</v>
      </c>
      <c r="E19" s="9">
        <v>85.03756260434061</v>
      </c>
      <c r="F19" s="10"/>
      <c r="G19" s="10"/>
      <c r="H19" s="10"/>
      <c r="I19" s="11"/>
      <c r="J19" s="10"/>
    </row>
    <row r="20" spans="1:10" ht="12.75" hidden="1">
      <c r="A20" s="6">
        <v>33756</v>
      </c>
      <c r="B20" s="7"/>
      <c r="C20" s="8">
        <v>69.1</v>
      </c>
      <c r="D20" s="8">
        <v>15.8</v>
      </c>
      <c r="E20" s="9">
        <v>85.10016694490822</v>
      </c>
      <c r="F20" s="10"/>
      <c r="G20" s="10"/>
      <c r="H20" s="10"/>
      <c r="I20" s="11"/>
      <c r="J20" s="10"/>
    </row>
    <row r="21" spans="1:10" ht="12.75" hidden="1">
      <c r="A21" s="6">
        <v>33786</v>
      </c>
      <c r="B21" s="7"/>
      <c r="C21" s="8">
        <v>25.9</v>
      </c>
      <c r="D21" s="8">
        <v>23.4</v>
      </c>
      <c r="E21" s="9">
        <v>85.16277128547584</v>
      </c>
      <c r="F21" s="10"/>
      <c r="G21" s="10"/>
      <c r="H21" s="10"/>
      <c r="I21" s="11"/>
      <c r="J21" s="10"/>
    </row>
    <row r="22" spans="1:10" ht="12.75" hidden="1">
      <c r="A22" s="6">
        <v>33817</v>
      </c>
      <c r="B22" s="7"/>
      <c r="C22" s="8">
        <v>40.1</v>
      </c>
      <c r="D22" s="8">
        <v>20.5</v>
      </c>
      <c r="E22" s="9">
        <v>85.22537562604346</v>
      </c>
      <c r="F22" s="10"/>
      <c r="G22" s="10"/>
      <c r="H22" s="10"/>
      <c r="I22" s="11"/>
      <c r="J22" s="10"/>
    </row>
    <row r="23" spans="1:10" ht="12.75" hidden="1">
      <c r="A23" s="6">
        <v>33848</v>
      </c>
      <c r="B23" s="7"/>
      <c r="C23" s="8">
        <v>113.3</v>
      </c>
      <c r="D23" s="8">
        <v>13</v>
      </c>
      <c r="E23" s="9">
        <v>85.28797996661108</v>
      </c>
      <c r="F23" s="10"/>
      <c r="G23" s="10"/>
      <c r="H23" s="10"/>
      <c r="I23" s="11"/>
      <c r="J23" s="10"/>
    </row>
    <row r="24" spans="1:10" ht="12.75" hidden="1">
      <c r="A24" s="6">
        <v>33878</v>
      </c>
      <c r="B24" s="7"/>
      <c r="C24" s="8">
        <v>339.1</v>
      </c>
      <c r="D24" s="8">
        <v>0</v>
      </c>
      <c r="E24" s="9">
        <v>85.35058430717869</v>
      </c>
      <c r="F24" s="10"/>
      <c r="G24" s="10"/>
      <c r="H24" s="10"/>
      <c r="I24" s="11"/>
      <c r="J24" s="10"/>
    </row>
    <row r="25" spans="1:10" ht="12.75" hidden="1">
      <c r="A25" s="6">
        <v>33909</v>
      </c>
      <c r="B25" s="7"/>
      <c r="C25" s="8">
        <v>455.2</v>
      </c>
      <c r="D25" s="8">
        <v>0</v>
      </c>
      <c r="E25" s="9">
        <v>85.41318864774631</v>
      </c>
      <c r="F25" s="10"/>
      <c r="G25" s="10"/>
      <c r="H25" s="10"/>
      <c r="I25" s="11"/>
      <c r="J25" s="10"/>
    </row>
    <row r="26" spans="1:10" ht="12.75" hidden="1">
      <c r="A26" s="6">
        <v>33939</v>
      </c>
      <c r="B26" s="7"/>
      <c r="C26" s="8">
        <v>627.7</v>
      </c>
      <c r="D26" s="8">
        <v>0</v>
      </c>
      <c r="E26" s="14">
        <v>85.47579298831387</v>
      </c>
      <c r="F26" s="10"/>
      <c r="G26" s="10"/>
      <c r="H26" s="10"/>
      <c r="I26" s="11"/>
      <c r="J26" s="10"/>
    </row>
    <row r="27" spans="1:10" ht="12.75" hidden="1">
      <c r="A27" s="6">
        <v>33970</v>
      </c>
      <c r="B27" s="7"/>
      <c r="C27" s="8">
        <v>687.2</v>
      </c>
      <c r="D27" s="8">
        <v>0</v>
      </c>
      <c r="E27" s="9">
        <v>85.54535336672232</v>
      </c>
      <c r="F27" s="10"/>
      <c r="G27" s="10"/>
      <c r="H27" s="10"/>
      <c r="I27" s="11"/>
      <c r="J27" s="10"/>
    </row>
    <row r="28" spans="1:10" ht="12.75" hidden="1">
      <c r="A28" s="6">
        <v>34001</v>
      </c>
      <c r="B28" s="7"/>
      <c r="C28" s="8">
        <v>738.1</v>
      </c>
      <c r="D28" s="8">
        <v>0</v>
      </c>
      <c r="E28" s="9">
        <v>85.61491374513078</v>
      </c>
      <c r="F28" s="10"/>
      <c r="G28" s="10"/>
      <c r="H28" s="10"/>
      <c r="I28" s="11"/>
      <c r="J28" s="10"/>
    </row>
    <row r="29" spans="1:10" ht="12.75" hidden="1">
      <c r="A29" s="6">
        <v>34029</v>
      </c>
      <c r="B29" s="7"/>
      <c r="C29" s="8">
        <v>632</v>
      </c>
      <c r="D29" s="8">
        <v>0</v>
      </c>
      <c r="E29" s="9">
        <v>85.68447412353923</v>
      </c>
      <c r="F29" s="10"/>
      <c r="G29" s="10"/>
      <c r="H29" s="10"/>
      <c r="I29" s="11"/>
      <c r="J29" s="10"/>
    </row>
    <row r="30" spans="1:10" ht="12.75" hidden="1">
      <c r="A30" s="6">
        <v>34060</v>
      </c>
      <c r="B30" s="7"/>
      <c r="C30" s="8">
        <v>343.4</v>
      </c>
      <c r="D30" s="8">
        <v>0</v>
      </c>
      <c r="E30" s="9">
        <v>85.75403450194769</v>
      </c>
      <c r="F30" s="10"/>
      <c r="G30" s="10"/>
      <c r="H30" s="10"/>
      <c r="I30" s="11"/>
      <c r="J30" s="10"/>
    </row>
    <row r="31" spans="1:10" ht="12.75" hidden="1">
      <c r="A31" s="6">
        <v>34090</v>
      </c>
      <c r="B31" s="7"/>
      <c r="C31" s="8">
        <v>176.6</v>
      </c>
      <c r="D31" s="8">
        <v>1.5</v>
      </c>
      <c r="E31" s="9">
        <v>85.82359488035614</v>
      </c>
      <c r="F31" s="10"/>
      <c r="G31" s="10"/>
      <c r="H31" s="10"/>
      <c r="I31" s="11"/>
      <c r="J31" s="10"/>
    </row>
    <row r="32" spans="1:10" ht="12.75" hidden="1">
      <c r="A32" s="6">
        <v>34121</v>
      </c>
      <c r="B32" s="7"/>
      <c r="C32" s="8">
        <v>47.3</v>
      </c>
      <c r="D32" s="8">
        <v>26.2</v>
      </c>
      <c r="E32" s="9">
        <v>85.8931552587646</v>
      </c>
      <c r="F32" s="10"/>
      <c r="G32" s="10"/>
      <c r="H32" s="10"/>
      <c r="I32" s="11"/>
      <c r="J32" s="10"/>
    </row>
    <row r="33" spans="1:10" ht="12.75" hidden="1">
      <c r="A33" s="6">
        <v>34151</v>
      </c>
      <c r="B33" s="7"/>
      <c r="C33" s="8">
        <v>2.9</v>
      </c>
      <c r="D33" s="8">
        <v>97.1</v>
      </c>
      <c r="E33" s="9">
        <v>85.96271563717305</v>
      </c>
      <c r="F33" s="10"/>
      <c r="G33" s="10"/>
      <c r="H33" s="10"/>
      <c r="I33" s="11"/>
      <c r="J33" s="10"/>
    </row>
    <row r="34" spans="1:10" ht="12.75" hidden="1">
      <c r="A34" s="6">
        <v>34182</v>
      </c>
      <c r="B34" s="7"/>
      <c r="C34" s="8">
        <v>7.5</v>
      </c>
      <c r="D34" s="8">
        <v>93.8</v>
      </c>
      <c r="E34" s="9">
        <v>86.0322760155815</v>
      </c>
      <c r="F34" s="10"/>
      <c r="G34" s="10"/>
      <c r="H34" s="10"/>
      <c r="I34" s="11"/>
      <c r="J34" s="10"/>
    </row>
    <row r="35" spans="1:10" ht="12.75" hidden="1">
      <c r="A35" s="6">
        <v>34213</v>
      </c>
      <c r="B35" s="7"/>
      <c r="C35" s="8">
        <v>156.4</v>
      </c>
      <c r="D35" s="8">
        <v>4</v>
      </c>
      <c r="E35" s="9">
        <v>86.10183639398996</v>
      </c>
      <c r="F35" s="10"/>
      <c r="G35" s="10"/>
      <c r="H35" s="10"/>
      <c r="I35" s="11"/>
      <c r="J35" s="10"/>
    </row>
    <row r="36" spans="1:10" ht="12.75" hidden="1">
      <c r="A36" s="6">
        <v>34243</v>
      </c>
      <c r="B36" s="7"/>
      <c r="C36" s="8">
        <v>335.9</v>
      </c>
      <c r="D36" s="8">
        <v>1</v>
      </c>
      <c r="E36" s="9">
        <v>86.17139677239841</v>
      </c>
      <c r="F36" s="10"/>
      <c r="G36" s="10"/>
      <c r="H36" s="10"/>
      <c r="I36" s="11"/>
      <c r="J36" s="10"/>
    </row>
    <row r="37" spans="1:10" ht="12.75" hidden="1">
      <c r="A37" s="6">
        <v>34274</v>
      </c>
      <c r="B37" s="7"/>
      <c r="C37" s="8">
        <v>463.5</v>
      </c>
      <c r="D37" s="8">
        <v>0</v>
      </c>
      <c r="E37" s="9">
        <v>86.24095715080686</v>
      </c>
      <c r="F37" s="10"/>
      <c r="G37" s="10"/>
      <c r="H37" s="10"/>
      <c r="I37" s="11"/>
      <c r="J37" s="10"/>
    </row>
    <row r="38" spans="1:10" ht="12.75" hidden="1">
      <c r="A38" s="6">
        <v>34304</v>
      </c>
      <c r="B38" s="7"/>
      <c r="C38" s="8">
        <v>649.6</v>
      </c>
      <c r="D38" s="8">
        <v>0</v>
      </c>
      <c r="E38" s="14">
        <v>86.31051752921536</v>
      </c>
      <c r="F38" s="10"/>
      <c r="G38" s="10"/>
      <c r="H38" s="10"/>
      <c r="I38" s="11"/>
      <c r="J38" s="10"/>
    </row>
    <row r="39" spans="1:10" ht="12.75" hidden="1">
      <c r="A39" s="6">
        <v>34335</v>
      </c>
      <c r="B39" s="7"/>
      <c r="C39" s="8">
        <v>0</v>
      </c>
      <c r="D39" s="8">
        <v>0</v>
      </c>
      <c r="E39" s="9">
        <v>86.73483583750696</v>
      </c>
      <c r="F39" s="10"/>
      <c r="G39" s="10"/>
      <c r="H39" s="10"/>
      <c r="I39" s="11"/>
      <c r="J39" s="10"/>
    </row>
    <row r="40" spans="1:10" ht="12.75" hidden="1">
      <c r="A40" s="6">
        <v>34366</v>
      </c>
      <c r="B40" s="7"/>
      <c r="C40" s="8">
        <v>619.1</v>
      </c>
      <c r="D40" s="8">
        <v>0</v>
      </c>
      <c r="E40" s="9">
        <v>87.15915414579857</v>
      </c>
      <c r="F40" s="10"/>
      <c r="G40" s="10"/>
      <c r="H40" s="10"/>
      <c r="I40" s="11"/>
      <c r="J40" s="10"/>
    </row>
    <row r="41" spans="1:10" ht="12.75" hidden="1">
      <c r="A41" s="6">
        <v>34394</v>
      </c>
      <c r="B41" s="7"/>
      <c r="C41" s="8">
        <v>0</v>
      </c>
      <c r="D41" s="8">
        <v>0</v>
      </c>
      <c r="E41" s="9">
        <v>87.58347245409017</v>
      </c>
      <c r="F41" s="10"/>
      <c r="G41" s="10"/>
      <c r="H41" s="10"/>
      <c r="I41" s="11"/>
      <c r="J41" s="10"/>
    </row>
    <row r="42" spans="1:10" ht="12.75" hidden="1">
      <c r="A42" s="6">
        <v>34425</v>
      </c>
      <c r="B42" s="7"/>
      <c r="C42" s="8">
        <v>0</v>
      </c>
      <c r="D42" s="8">
        <v>0</v>
      </c>
      <c r="E42" s="9">
        <v>88.00779076238177</v>
      </c>
      <c r="F42" s="10"/>
      <c r="G42" s="10"/>
      <c r="H42" s="10"/>
      <c r="I42" s="11"/>
      <c r="J42" s="10"/>
    </row>
    <row r="43" spans="1:10" ht="12.75" hidden="1">
      <c r="A43" s="6">
        <v>34455</v>
      </c>
      <c r="B43" s="7"/>
      <c r="C43" s="8">
        <v>0</v>
      </c>
      <c r="D43" s="8">
        <v>0</v>
      </c>
      <c r="E43" s="9">
        <v>88.43210907067338</v>
      </c>
      <c r="F43" s="10"/>
      <c r="G43" s="10"/>
      <c r="H43" s="10"/>
      <c r="I43" s="11"/>
      <c r="J43" s="10"/>
    </row>
    <row r="44" spans="1:10" ht="12.75" hidden="1">
      <c r="A44" s="6">
        <v>34486</v>
      </c>
      <c r="B44" s="7"/>
      <c r="C44" s="8">
        <v>0</v>
      </c>
      <c r="D44" s="8">
        <v>0</v>
      </c>
      <c r="E44" s="9">
        <v>88.85642737896498</v>
      </c>
      <c r="F44" s="10"/>
      <c r="G44" s="10"/>
      <c r="H44" s="10"/>
      <c r="I44" s="11"/>
      <c r="J44" s="10"/>
    </row>
    <row r="45" spans="1:10" ht="12.75" hidden="1">
      <c r="A45" s="6">
        <v>34516</v>
      </c>
      <c r="B45" s="7"/>
      <c r="C45" s="8">
        <v>0</v>
      </c>
      <c r="D45" s="8">
        <v>0</v>
      </c>
      <c r="E45" s="9">
        <v>89.28074568725658</v>
      </c>
      <c r="F45" s="10"/>
      <c r="G45" s="10"/>
      <c r="H45" s="10"/>
      <c r="I45" s="11"/>
      <c r="J45" s="10"/>
    </row>
    <row r="46" spans="1:10" ht="12.75" hidden="1">
      <c r="A46" s="6">
        <v>34547</v>
      </c>
      <c r="B46" s="7"/>
      <c r="C46" s="8">
        <v>0</v>
      </c>
      <c r="D46" s="8">
        <v>0</v>
      </c>
      <c r="E46" s="9">
        <v>89.70506399554819</v>
      </c>
      <c r="F46" s="10"/>
      <c r="G46" s="10"/>
      <c r="H46" s="10"/>
      <c r="I46" s="11"/>
      <c r="J46" s="10"/>
    </row>
    <row r="47" spans="1:10" ht="12.75" hidden="1">
      <c r="A47" s="6">
        <v>34578</v>
      </c>
      <c r="B47" s="7"/>
      <c r="C47" s="8">
        <v>0</v>
      </c>
      <c r="D47" s="8">
        <v>0</v>
      </c>
      <c r="E47" s="9">
        <v>90.12938230383979</v>
      </c>
      <c r="F47" s="10"/>
      <c r="G47" s="10"/>
      <c r="H47" s="10"/>
      <c r="I47" s="11"/>
      <c r="J47" s="10"/>
    </row>
    <row r="48" spans="1:10" ht="12.75" hidden="1">
      <c r="A48" s="6">
        <v>34608</v>
      </c>
      <c r="B48" s="7"/>
      <c r="C48" s="8">
        <v>0</v>
      </c>
      <c r="D48" s="8">
        <v>0</v>
      </c>
      <c r="E48" s="9">
        <v>90.5537006121314</v>
      </c>
      <c r="F48" s="10"/>
      <c r="G48" s="10"/>
      <c r="H48" s="10"/>
      <c r="I48" s="11"/>
      <c r="J48" s="10"/>
    </row>
    <row r="49" spans="1:10" ht="12.75" hidden="1">
      <c r="A49" s="6">
        <v>34639</v>
      </c>
      <c r="B49" s="7"/>
      <c r="C49" s="8">
        <v>0</v>
      </c>
      <c r="D49" s="8">
        <v>0</v>
      </c>
      <c r="E49" s="9">
        <v>90.978018920423</v>
      </c>
      <c r="F49" s="10"/>
      <c r="G49" s="10"/>
      <c r="H49" s="10"/>
      <c r="I49" s="11"/>
      <c r="J49" s="10"/>
    </row>
    <row r="50" spans="1:10" ht="12.75" hidden="1">
      <c r="A50" s="6">
        <v>34669</v>
      </c>
      <c r="B50" s="7"/>
      <c r="C50" s="8">
        <v>0</v>
      </c>
      <c r="D50" s="8">
        <v>0</v>
      </c>
      <c r="E50" s="14">
        <v>91.40233722871453</v>
      </c>
      <c r="F50" s="10"/>
      <c r="G50" s="10"/>
      <c r="H50" s="10"/>
      <c r="I50" s="11"/>
      <c r="J50" s="10"/>
    </row>
    <row r="51" spans="1:10" ht="12.75" hidden="1">
      <c r="A51" s="6">
        <v>34700</v>
      </c>
      <c r="B51" s="7"/>
      <c r="C51" s="8">
        <v>667.5</v>
      </c>
      <c r="D51" s="8">
        <v>0</v>
      </c>
      <c r="E51" s="9">
        <v>91.67130402522724</v>
      </c>
      <c r="F51" s="10"/>
      <c r="G51" s="10"/>
      <c r="H51" s="10"/>
      <c r="I51" s="11"/>
      <c r="J51" s="10"/>
    </row>
    <row r="52" spans="1:10" ht="12.75" hidden="1">
      <c r="A52" s="6">
        <v>34731</v>
      </c>
      <c r="B52" s="7"/>
      <c r="C52" s="8">
        <v>735.3</v>
      </c>
      <c r="D52" s="8">
        <v>0</v>
      </c>
      <c r="E52" s="9">
        <v>91.94027082173994</v>
      </c>
      <c r="F52" s="10"/>
      <c r="G52" s="10"/>
      <c r="H52" s="10"/>
      <c r="I52" s="11"/>
      <c r="J52" s="10"/>
    </row>
    <row r="53" spans="1:10" ht="12.75" hidden="1">
      <c r="A53" s="6">
        <v>34759</v>
      </c>
      <c r="B53" s="7"/>
      <c r="C53" s="8">
        <v>523.7</v>
      </c>
      <c r="D53" s="8">
        <v>0</v>
      </c>
      <c r="E53" s="9">
        <v>92.20923761825264</v>
      </c>
      <c r="F53" s="10"/>
      <c r="G53" s="10"/>
      <c r="H53" s="10"/>
      <c r="I53" s="11"/>
      <c r="J53" s="10"/>
    </row>
    <row r="54" spans="1:10" ht="12.75" hidden="1">
      <c r="A54" s="6">
        <v>34790</v>
      </c>
      <c r="B54" s="7"/>
      <c r="C54" s="8">
        <v>434.4</v>
      </c>
      <c r="D54" s="8">
        <v>0</v>
      </c>
      <c r="E54" s="9">
        <v>92.47820441476534</v>
      </c>
      <c r="F54" s="10"/>
      <c r="G54" s="10"/>
      <c r="H54" s="10"/>
      <c r="I54" s="11"/>
      <c r="J54" s="10"/>
    </row>
    <row r="55" spans="1:10" ht="12.75" hidden="1">
      <c r="A55" s="6">
        <v>34820</v>
      </c>
      <c r="B55" s="7"/>
      <c r="C55" s="8">
        <v>171.9</v>
      </c>
      <c r="D55" s="8">
        <v>1.7</v>
      </c>
      <c r="E55" s="9">
        <v>92.74717121127804</v>
      </c>
      <c r="F55" s="10"/>
      <c r="G55" s="10"/>
      <c r="H55" s="10"/>
      <c r="I55" s="11"/>
      <c r="J55" s="10"/>
    </row>
    <row r="56" spans="1:10" ht="12.75" hidden="1">
      <c r="A56" s="6">
        <v>34851</v>
      </c>
      <c r="B56" s="7"/>
      <c r="C56" s="8">
        <v>25.9</v>
      </c>
      <c r="D56" s="8">
        <v>70.8</v>
      </c>
      <c r="E56" s="9">
        <v>93.01613800779074</v>
      </c>
      <c r="F56" s="10"/>
      <c r="G56" s="10"/>
      <c r="H56" s="10"/>
      <c r="I56" s="11"/>
      <c r="J56" s="10"/>
    </row>
    <row r="57" spans="1:10" ht="12.75" hidden="1">
      <c r="A57" s="6">
        <v>34881</v>
      </c>
      <c r="B57" s="7"/>
      <c r="C57" s="8">
        <v>17.3</v>
      </c>
      <c r="D57" s="8">
        <v>105.9</v>
      </c>
      <c r="E57" s="9">
        <v>93.28510480430344</v>
      </c>
      <c r="F57" s="10"/>
      <c r="G57" s="10"/>
      <c r="H57" s="10"/>
      <c r="I57" s="11"/>
      <c r="J57" s="10"/>
    </row>
    <row r="58" spans="1:10" ht="12.75" hidden="1">
      <c r="A58" s="6">
        <v>34912</v>
      </c>
      <c r="B58" s="7"/>
      <c r="C58" s="8">
        <v>4.3</v>
      </c>
      <c r="D58" s="8">
        <v>101.9</v>
      </c>
      <c r="E58" s="9">
        <v>93.55407160081614</v>
      </c>
      <c r="F58" s="10"/>
      <c r="G58" s="10"/>
      <c r="H58" s="10"/>
      <c r="I58" s="11"/>
      <c r="J58" s="10"/>
    </row>
    <row r="59" spans="1:10" ht="12.75" hidden="1">
      <c r="A59" s="6">
        <v>34943</v>
      </c>
      <c r="B59" s="7"/>
      <c r="C59" s="8">
        <v>143.6</v>
      </c>
      <c r="D59" s="8">
        <v>10.8</v>
      </c>
      <c r="E59" s="9">
        <v>93.82303839732884</v>
      </c>
      <c r="F59" s="10"/>
      <c r="G59" s="10"/>
      <c r="H59" s="10"/>
      <c r="I59" s="11"/>
      <c r="J59" s="10"/>
    </row>
    <row r="60" spans="1:10" ht="12.75" hidden="1">
      <c r="A60" s="6">
        <v>34973</v>
      </c>
      <c r="B60" s="7"/>
      <c r="C60" s="8">
        <v>245.5</v>
      </c>
      <c r="D60" s="8">
        <v>0</v>
      </c>
      <c r="E60" s="9">
        <v>94.09200519384154</v>
      </c>
      <c r="F60" s="10"/>
      <c r="G60" s="10"/>
      <c r="H60" s="10"/>
      <c r="I60" s="11"/>
      <c r="J60" s="10"/>
    </row>
    <row r="61" spans="1:10" ht="12.75" hidden="1">
      <c r="A61" s="6">
        <v>35004</v>
      </c>
      <c r="B61" s="7"/>
      <c r="C61" s="8">
        <v>539.2</v>
      </c>
      <c r="D61" s="8">
        <v>0</v>
      </c>
      <c r="E61" s="9">
        <v>94.36097199035424</v>
      </c>
      <c r="F61" s="10"/>
      <c r="G61" s="10"/>
      <c r="H61" s="10"/>
      <c r="I61" s="11"/>
      <c r="J61" s="10"/>
    </row>
    <row r="62" spans="1:10" ht="12.75" hidden="1">
      <c r="A62" s="6">
        <v>35034</v>
      </c>
      <c r="B62" s="7"/>
      <c r="C62" s="8">
        <v>741.3</v>
      </c>
      <c r="D62" s="8">
        <v>0</v>
      </c>
      <c r="E62" s="14">
        <v>94.62993878686702</v>
      </c>
      <c r="F62" s="10"/>
      <c r="G62" s="10"/>
      <c r="H62" s="10"/>
      <c r="I62" s="11"/>
      <c r="J62" s="10"/>
    </row>
    <row r="63" spans="1:13" ht="12.75" hidden="1">
      <c r="A63" s="6">
        <v>35065</v>
      </c>
      <c r="B63" s="15"/>
      <c r="C63" s="8">
        <v>789.4</v>
      </c>
      <c r="D63" s="8">
        <v>0</v>
      </c>
      <c r="E63" s="9">
        <v>94.71572992023745</v>
      </c>
      <c r="F63" s="16"/>
      <c r="G63" s="16"/>
      <c r="H63" s="17"/>
      <c r="I63" s="10"/>
      <c r="J63" s="16"/>
      <c r="K63" s="16"/>
      <c r="L63" s="16"/>
      <c r="M63" s="18"/>
    </row>
    <row r="64" spans="1:13" ht="12.75" hidden="1">
      <c r="A64" s="6">
        <v>35096</v>
      </c>
      <c r="B64" s="15"/>
      <c r="C64" s="8">
        <v>712.6</v>
      </c>
      <c r="D64" s="8">
        <v>0</v>
      </c>
      <c r="E64" s="9">
        <v>94.80152105360789</v>
      </c>
      <c r="F64" s="16"/>
      <c r="G64" s="16"/>
      <c r="H64" s="17"/>
      <c r="I64" s="10"/>
      <c r="J64" s="16"/>
      <c r="K64" s="16"/>
      <c r="L64" s="16"/>
      <c r="M64" s="18"/>
    </row>
    <row r="65" spans="1:13" ht="12.75" hidden="1">
      <c r="A65" s="6">
        <v>35125</v>
      </c>
      <c r="B65" s="15"/>
      <c r="C65" s="8">
        <v>670.4</v>
      </c>
      <c r="D65" s="8">
        <v>0</v>
      </c>
      <c r="E65" s="9">
        <v>94.88731218697832</v>
      </c>
      <c r="F65" s="16"/>
      <c r="G65" s="16"/>
      <c r="H65" s="17"/>
      <c r="I65" s="10"/>
      <c r="J65" s="16"/>
      <c r="K65" s="16"/>
      <c r="L65" s="16"/>
      <c r="M65" s="18"/>
    </row>
    <row r="66" spans="1:13" ht="12.75" hidden="1">
      <c r="A66" s="6">
        <v>35156</v>
      </c>
      <c r="B66" s="15"/>
      <c r="C66" s="8">
        <v>421.9</v>
      </c>
      <c r="D66" s="8">
        <v>0</v>
      </c>
      <c r="E66" s="9">
        <v>94.97310332034876</v>
      </c>
      <c r="F66" s="16"/>
      <c r="G66" s="16"/>
      <c r="H66" s="17"/>
      <c r="I66" s="10"/>
      <c r="J66" s="16"/>
      <c r="K66" s="16"/>
      <c r="L66" s="16"/>
      <c r="M66" s="18"/>
    </row>
    <row r="67" spans="1:13" ht="12.75" hidden="1">
      <c r="A67" s="6">
        <v>35186</v>
      </c>
      <c r="B67" s="15"/>
      <c r="C67" s="8">
        <v>216.1</v>
      </c>
      <c r="D67" s="8">
        <v>10</v>
      </c>
      <c r="E67" s="9">
        <v>95.05889445371919</v>
      </c>
      <c r="F67" s="16"/>
      <c r="G67" s="16"/>
      <c r="H67" s="17"/>
      <c r="I67" s="10"/>
      <c r="J67" s="16"/>
      <c r="K67" s="16"/>
      <c r="L67" s="16"/>
      <c r="M67" s="18"/>
    </row>
    <row r="68" spans="1:13" ht="12.75" hidden="1">
      <c r="A68" s="6">
        <v>35217</v>
      </c>
      <c r="B68" s="15"/>
      <c r="C68" s="8">
        <v>29.4</v>
      </c>
      <c r="D68" s="8">
        <v>38.6</v>
      </c>
      <c r="E68" s="9">
        <v>95.14468558708963</v>
      </c>
      <c r="F68" s="16"/>
      <c r="G68" s="16"/>
      <c r="H68" s="17"/>
      <c r="I68" s="10"/>
      <c r="J68" s="16"/>
      <c r="K68" s="16"/>
      <c r="L68" s="16"/>
      <c r="M68" s="18"/>
    </row>
    <row r="69" spans="1:13" ht="12.75" hidden="1">
      <c r="A69" s="6">
        <v>35247</v>
      </c>
      <c r="B69" s="15"/>
      <c r="C69" s="8">
        <v>18.9</v>
      </c>
      <c r="D69" s="8">
        <v>41.9</v>
      </c>
      <c r="E69" s="9">
        <v>95.23047672046006</v>
      </c>
      <c r="F69" s="16"/>
      <c r="G69" s="16"/>
      <c r="H69" s="17"/>
      <c r="I69" s="10"/>
      <c r="J69" s="16"/>
      <c r="K69" s="16"/>
      <c r="L69" s="16"/>
      <c r="M69" s="18"/>
    </row>
    <row r="70" spans="1:13" ht="12.75" hidden="1">
      <c r="A70" s="6">
        <v>35278</v>
      </c>
      <c r="B70" s="15"/>
      <c r="C70" s="8">
        <v>6.2</v>
      </c>
      <c r="D70" s="8">
        <v>55.2</v>
      </c>
      <c r="E70" s="9">
        <v>95.3162678538305</v>
      </c>
      <c r="F70" s="16"/>
      <c r="G70" s="16"/>
      <c r="H70" s="17"/>
      <c r="I70" s="10"/>
      <c r="J70" s="16"/>
      <c r="K70" s="16"/>
      <c r="L70" s="16"/>
      <c r="M70" s="18"/>
    </row>
    <row r="71" spans="1:13" ht="12.75" hidden="1">
      <c r="A71" s="6">
        <v>35309</v>
      </c>
      <c r="B71" s="15"/>
      <c r="C71" s="8">
        <v>102.2</v>
      </c>
      <c r="D71" s="8">
        <v>12.6</v>
      </c>
      <c r="E71" s="9">
        <v>95.40205898720093</v>
      </c>
      <c r="F71" s="16"/>
      <c r="G71" s="16"/>
      <c r="H71" s="17"/>
      <c r="I71" s="10"/>
      <c r="J71" s="16"/>
      <c r="K71" s="16"/>
      <c r="L71" s="16"/>
      <c r="M71" s="18"/>
    </row>
    <row r="72" spans="1:13" ht="12.75" hidden="1">
      <c r="A72" s="6">
        <v>35339</v>
      </c>
      <c r="B72" s="15"/>
      <c r="C72" s="8">
        <v>301.4</v>
      </c>
      <c r="D72" s="8">
        <v>0</v>
      </c>
      <c r="E72" s="9">
        <v>95.48785012057137</v>
      </c>
      <c r="F72" s="16"/>
      <c r="G72" s="16"/>
      <c r="H72" s="17"/>
      <c r="I72" s="10"/>
      <c r="J72" s="16"/>
      <c r="K72" s="16"/>
      <c r="L72" s="16"/>
      <c r="M72" s="18"/>
    </row>
    <row r="73" spans="1:13" ht="12.75" hidden="1">
      <c r="A73" s="6">
        <v>35370</v>
      </c>
      <c r="B73" s="15"/>
      <c r="C73" s="8">
        <v>548.1</v>
      </c>
      <c r="D73" s="8">
        <v>0</v>
      </c>
      <c r="E73" s="9">
        <v>95.5736412539418</v>
      </c>
      <c r="F73" s="16"/>
      <c r="G73" s="16"/>
      <c r="H73" s="17"/>
      <c r="I73" s="10"/>
      <c r="J73" s="16"/>
      <c r="K73" s="16"/>
      <c r="L73" s="16"/>
      <c r="M73" s="18"/>
    </row>
    <row r="74" spans="1:13" ht="12.75" hidden="1">
      <c r="A74" s="6">
        <v>35400</v>
      </c>
      <c r="B74" s="15"/>
      <c r="C74" s="8">
        <v>596.5</v>
      </c>
      <c r="D74" s="8">
        <v>0</v>
      </c>
      <c r="E74" s="14">
        <v>95.65943238731221</v>
      </c>
      <c r="F74" s="16"/>
      <c r="G74" s="16"/>
      <c r="H74" s="17"/>
      <c r="I74" s="10"/>
      <c r="J74" s="16"/>
      <c r="K74" s="16"/>
      <c r="L74" s="16"/>
      <c r="M74" s="18"/>
    </row>
    <row r="75" spans="1:13" ht="12.75" hidden="1">
      <c r="A75" s="6">
        <v>35431</v>
      </c>
      <c r="B75" s="15"/>
      <c r="C75" s="8">
        <v>777.9</v>
      </c>
      <c r="D75" s="8">
        <v>0</v>
      </c>
      <c r="E75" s="9">
        <v>96.0211463550362</v>
      </c>
      <c r="F75" s="16">
        <v>31</v>
      </c>
      <c r="G75" s="16">
        <v>0</v>
      </c>
      <c r="H75" s="17"/>
      <c r="I75" s="19">
        <v>197.5</v>
      </c>
      <c r="J75" s="16">
        <v>0</v>
      </c>
      <c r="K75" s="16">
        <f aca="true" t="shared" si="0" ref="K75:K106">$O$125+C75*$O$126+D75*$O$127+E75*$O$128+F75*$O$129+G75*$O$130+H75*$O$131+I75*$O$132+J75*$O$133</f>
        <v>2065671.492794145</v>
      </c>
      <c r="L75" s="16"/>
      <c r="M75" s="18"/>
    </row>
    <row r="76" spans="1:13" ht="12.75" hidden="1">
      <c r="A76" s="6">
        <v>35462</v>
      </c>
      <c r="B76" s="15"/>
      <c r="C76" s="8">
        <v>615</v>
      </c>
      <c r="D76" s="8">
        <v>0</v>
      </c>
      <c r="E76" s="9">
        <v>96.38286032276018</v>
      </c>
      <c r="F76" s="16">
        <v>29</v>
      </c>
      <c r="G76" s="16">
        <v>0</v>
      </c>
      <c r="H76" s="17"/>
      <c r="I76" s="19">
        <v>193.4</v>
      </c>
      <c r="J76" s="16">
        <v>0</v>
      </c>
      <c r="K76" s="16">
        <f t="shared" si="0"/>
        <v>1531600.0237159748</v>
      </c>
      <c r="L76" s="16"/>
      <c r="M76" s="18"/>
    </row>
    <row r="77" spans="1:13" ht="12.75" hidden="1">
      <c r="A77" s="6">
        <v>35490</v>
      </c>
      <c r="B77" s="15"/>
      <c r="C77" s="8">
        <v>619.1</v>
      </c>
      <c r="D77" s="8">
        <v>0</v>
      </c>
      <c r="E77" s="9">
        <v>96.74457429048417</v>
      </c>
      <c r="F77" s="16">
        <v>31</v>
      </c>
      <c r="G77" s="16">
        <v>1</v>
      </c>
      <c r="H77" s="17"/>
      <c r="I77" s="19">
        <v>186.7</v>
      </c>
      <c r="J77" s="16">
        <v>0</v>
      </c>
      <c r="K77" s="16">
        <f t="shared" si="0"/>
        <v>2645030.2408613386</v>
      </c>
      <c r="L77" s="16"/>
      <c r="M77" s="18"/>
    </row>
    <row r="78" spans="1:13" ht="12.75" hidden="1">
      <c r="A78" s="6">
        <v>35521</v>
      </c>
      <c r="B78" s="15"/>
      <c r="C78" s="8">
        <v>391.9</v>
      </c>
      <c r="D78" s="8">
        <v>0</v>
      </c>
      <c r="E78" s="9">
        <v>97.10628825820815</v>
      </c>
      <c r="F78" s="16">
        <v>30</v>
      </c>
      <c r="G78" s="16">
        <v>1</v>
      </c>
      <c r="H78" s="17"/>
      <c r="I78" s="19">
        <v>184.3</v>
      </c>
      <c r="J78" s="16">
        <v>0</v>
      </c>
      <c r="K78" s="16">
        <f t="shared" si="0"/>
        <v>2470131.2790136216</v>
      </c>
      <c r="L78" s="16"/>
      <c r="M78" s="18"/>
    </row>
    <row r="79" spans="1:13" ht="12.75" hidden="1">
      <c r="A79" s="6">
        <v>35551</v>
      </c>
      <c r="B79" s="15"/>
      <c r="C79" s="8">
        <v>289</v>
      </c>
      <c r="D79" s="8">
        <v>0</v>
      </c>
      <c r="E79" s="9">
        <v>97.46800222593214</v>
      </c>
      <c r="F79" s="16">
        <v>31</v>
      </c>
      <c r="G79" s="16">
        <v>1</v>
      </c>
      <c r="H79" s="17"/>
      <c r="I79" s="19">
        <v>175.5</v>
      </c>
      <c r="J79" s="16">
        <v>0</v>
      </c>
      <c r="K79" s="16">
        <f t="shared" si="0"/>
        <v>2406210.7453209013</v>
      </c>
      <c r="L79" s="16"/>
      <c r="M79" s="18"/>
    </row>
    <row r="80" spans="1:13" ht="12.75" hidden="1">
      <c r="A80" s="6">
        <v>35582</v>
      </c>
      <c r="B80" s="15"/>
      <c r="C80" s="8">
        <v>30.4</v>
      </c>
      <c r="D80" s="8">
        <v>50.4</v>
      </c>
      <c r="E80" s="9">
        <v>97.82971619365613</v>
      </c>
      <c r="F80" s="16">
        <v>30</v>
      </c>
      <c r="G80" s="16">
        <v>0</v>
      </c>
      <c r="H80" s="17"/>
      <c r="I80" s="19">
        <v>229.5</v>
      </c>
      <c r="J80" s="16">
        <v>0</v>
      </c>
      <c r="K80" s="16">
        <f t="shared" si="0"/>
        <v>2898343.1307399822</v>
      </c>
      <c r="L80" s="16"/>
      <c r="M80" s="18"/>
    </row>
    <row r="81" spans="1:13" ht="12.75" hidden="1">
      <c r="A81" s="6">
        <v>35612</v>
      </c>
      <c r="B81" s="15"/>
      <c r="C81" s="8">
        <v>22.1</v>
      </c>
      <c r="D81" s="8">
        <v>59.8</v>
      </c>
      <c r="E81" s="9">
        <v>98.19143016138011</v>
      </c>
      <c r="F81" s="16">
        <v>31</v>
      </c>
      <c r="G81" s="16">
        <v>0</v>
      </c>
      <c r="H81" s="17"/>
      <c r="I81" s="19">
        <v>230.3</v>
      </c>
      <c r="J81" s="16">
        <v>0</v>
      </c>
      <c r="K81" s="16">
        <f t="shared" si="0"/>
        <v>3010493.24838804</v>
      </c>
      <c r="L81" s="16"/>
      <c r="M81" s="18"/>
    </row>
    <row r="82" spans="1:13" ht="12.75" hidden="1">
      <c r="A82" s="6">
        <v>35643</v>
      </c>
      <c r="B82" s="15"/>
      <c r="C82" s="8">
        <v>49.4</v>
      </c>
      <c r="D82" s="8">
        <v>21.9</v>
      </c>
      <c r="E82" s="9">
        <v>98.5531441291041</v>
      </c>
      <c r="F82" s="16">
        <v>31</v>
      </c>
      <c r="G82" s="16">
        <v>0</v>
      </c>
      <c r="H82" s="17"/>
      <c r="I82" s="19">
        <v>192.4</v>
      </c>
      <c r="J82" s="16">
        <v>0</v>
      </c>
      <c r="K82" s="16">
        <f t="shared" si="0"/>
        <v>1899742.0429121284</v>
      </c>
      <c r="L82" s="16"/>
      <c r="M82" s="18"/>
    </row>
    <row r="83" spans="1:13" ht="12.75" hidden="1">
      <c r="A83" s="6">
        <v>35674</v>
      </c>
      <c r="B83" s="15"/>
      <c r="C83" s="8">
        <v>115.2</v>
      </c>
      <c r="D83" s="8">
        <v>5.4</v>
      </c>
      <c r="E83" s="9">
        <v>98.91485809682808</v>
      </c>
      <c r="F83" s="16">
        <v>30</v>
      </c>
      <c r="G83" s="16">
        <v>1</v>
      </c>
      <c r="H83" s="17"/>
      <c r="I83" s="19">
        <v>189.4</v>
      </c>
      <c r="J83" s="16">
        <v>0</v>
      </c>
      <c r="K83" s="16">
        <f t="shared" si="0"/>
        <v>2576684.5232208595</v>
      </c>
      <c r="L83" s="16"/>
      <c r="M83" s="18"/>
    </row>
    <row r="84" spans="1:13" ht="12.75" hidden="1">
      <c r="A84" s="6">
        <v>35704</v>
      </c>
      <c r="B84" s="15"/>
      <c r="C84" s="8">
        <v>288.9</v>
      </c>
      <c r="D84" s="8">
        <v>1.6</v>
      </c>
      <c r="E84" s="9">
        <v>99.27657206455207</v>
      </c>
      <c r="F84" s="16">
        <v>31</v>
      </c>
      <c r="G84" s="16">
        <v>1</v>
      </c>
      <c r="H84" s="17"/>
      <c r="I84" s="19">
        <v>189</v>
      </c>
      <c r="J84" s="16">
        <v>0</v>
      </c>
      <c r="K84" s="16">
        <f t="shared" si="0"/>
        <v>2622751.6862271735</v>
      </c>
      <c r="L84" s="16"/>
      <c r="M84" s="18"/>
    </row>
    <row r="85" spans="1:13" ht="12.75" hidden="1">
      <c r="A85" s="6">
        <v>35735</v>
      </c>
      <c r="B85" s="15"/>
      <c r="C85" s="8">
        <v>471.4</v>
      </c>
      <c r="D85" s="8">
        <v>0</v>
      </c>
      <c r="E85" s="9">
        <v>99.63828603227606</v>
      </c>
      <c r="F85" s="16">
        <v>30</v>
      </c>
      <c r="G85" s="16">
        <v>1</v>
      </c>
      <c r="H85" s="17"/>
      <c r="I85" s="19">
        <v>203.4</v>
      </c>
      <c r="J85" s="16">
        <v>0</v>
      </c>
      <c r="K85" s="16">
        <f t="shared" si="0"/>
        <v>2732771.3524152106</v>
      </c>
      <c r="L85" s="16"/>
      <c r="M85" s="18"/>
    </row>
    <row r="86" spans="1:13" ht="12.75" hidden="1">
      <c r="A86" s="6">
        <v>35765</v>
      </c>
      <c r="B86" s="15"/>
      <c r="C86" s="8">
        <v>630.7</v>
      </c>
      <c r="D86" s="8">
        <v>0</v>
      </c>
      <c r="E86" s="14">
        <v>100</v>
      </c>
      <c r="F86" s="16">
        <v>31</v>
      </c>
      <c r="G86" s="16">
        <v>0</v>
      </c>
      <c r="H86" s="17"/>
      <c r="I86" s="19">
        <v>203.5</v>
      </c>
      <c r="J86" s="16">
        <v>0</v>
      </c>
      <c r="K86" s="16">
        <f t="shared" si="0"/>
        <v>1808785.1513011977</v>
      </c>
      <c r="L86" s="16"/>
      <c r="M86" s="18"/>
    </row>
    <row r="87" spans="1:13" ht="12.75" hidden="1">
      <c r="A87" s="6">
        <v>35796</v>
      </c>
      <c r="B87" s="15"/>
      <c r="C87" s="8">
        <v>652.8</v>
      </c>
      <c r="D87" s="8">
        <v>0</v>
      </c>
      <c r="E87" s="9">
        <v>100.40113151548877</v>
      </c>
      <c r="F87" s="16">
        <v>31</v>
      </c>
      <c r="G87" s="16">
        <v>0</v>
      </c>
      <c r="H87" s="17"/>
      <c r="I87" s="19">
        <v>207.8</v>
      </c>
      <c r="J87" s="16">
        <v>0</v>
      </c>
      <c r="K87" s="16">
        <f t="shared" si="0"/>
        <v>1890448.1536843209</v>
      </c>
      <c r="L87" s="16"/>
      <c r="M87" s="18"/>
    </row>
    <row r="88" spans="1:13" ht="12.75" hidden="1">
      <c r="A88" s="6">
        <v>35827</v>
      </c>
      <c r="B88" s="15"/>
      <c r="C88" s="8">
        <v>547.1</v>
      </c>
      <c r="D88" s="8">
        <v>0</v>
      </c>
      <c r="E88" s="9">
        <v>100.80226303097754</v>
      </c>
      <c r="F88" s="16">
        <v>28</v>
      </c>
      <c r="G88" s="16">
        <v>0</v>
      </c>
      <c r="H88" s="17"/>
      <c r="I88" s="19">
        <v>204</v>
      </c>
      <c r="J88" s="16">
        <v>0</v>
      </c>
      <c r="K88" s="16">
        <f t="shared" si="0"/>
        <v>1074135.2242029943</v>
      </c>
      <c r="L88" s="16"/>
      <c r="M88" s="18"/>
    </row>
    <row r="89" spans="1:13" ht="12.75" hidden="1">
      <c r="A89" s="6">
        <v>35855</v>
      </c>
      <c r="B89" s="15"/>
      <c r="C89" s="8">
        <v>505.1</v>
      </c>
      <c r="D89" s="8">
        <v>0</v>
      </c>
      <c r="E89" s="9">
        <v>101.20339454646631</v>
      </c>
      <c r="F89" s="16">
        <v>31</v>
      </c>
      <c r="G89" s="16">
        <v>1</v>
      </c>
      <c r="H89" s="17"/>
      <c r="I89" s="19">
        <v>200.3</v>
      </c>
      <c r="J89" s="16">
        <v>0</v>
      </c>
      <c r="K89" s="16">
        <f t="shared" si="0"/>
        <v>2573643.3279820364</v>
      </c>
      <c r="L89" s="16"/>
      <c r="M89" s="18"/>
    </row>
    <row r="90" spans="1:13" ht="12.75" hidden="1">
      <c r="A90" s="6">
        <v>35886</v>
      </c>
      <c r="B90" s="15"/>
      <c r="C90" s="8">
        <v>312</v>
      </c>
      <c r="D90" s="8">
        <v>0</v>
      </c>
      <c r="E90" s="9">
        <v>101.60452606195508</v>
      </c>
      <c r="F90" s="16">
        <v>30</v>
      </c>
      <c r="G90" s="16">
        <v>1</v>
      </c>
      <c r="H90" s="17"/>
      <c r="I90" s="19">
        <v>186.5</v>
      </c>
      <c r="J90" s="16">
        <v>0</v>
      </c>
      <c r="K90" s="16">
        <f t="shared" si="0"/>
        <v>1924817.3123725234</v>
      </c>
      <c r="L90" s="16"/>
      <c r="M90" s="18"/>
    </row>
    <row r="91" spans="1:13" ht="12.75" hidden="1">
      <c r="A91" s="6">
        <v>35916</v>
      </c>
      <c r="B91" s="15"/>
      <c r="C91" s="8">
        <v>77.1</v>
      </c>
      <c r="D91" s="8">
        <v>16.8</v>
      </c>
      <c r="E91" s="9">
        <v>102.00565757744386</v>
      </c>
      <c r="F91" s="16">
        <v>31</v>
      </c>
      <c r="G91" s="16">
        <v>1</v>
      </c>
      <c r="H91" s="17"/>
      <c r="I91" s="19">
        <v>205.1</v>
      </c>
      <c r="J91" s="16">
        <v>0</v>
      </c>
      <c r="K91" s="16">
        <f t="shared" si="0"/>
        <v>2837949.1063674306</v>
      </c>
      <c r="L91" s="16"/>
      <c r="M91" s="18"/>
    </row>
    <row r="92" spans="1:13" ht="12.75" hidden="1">
      <c r="A92" s="6">
        <v>35947</v>
      </c>
      <c r="B92" s="15"/>
      <c r="C92" s="8">
        <v>66.7</v>
      </c>
      <c r="D92" s="8">
        <v>63.7</v>
      </c>
      <c r="E92" s="9">
        <v>102.40678909293263</v>
      </c>
      <c r="F92" s="16">
        <v>30</v>
      </c>
      <c r="G92" s="16">
        <v>0</v>
      </c>
      <c r="H92" s="17"/>
      <c r="I92" s="19">
        <v>232.5</v>
      </c>
      <c r="J92" s="16">
        <v>0</v>
      </c>
      <c r="K92" s="16">
        <f t="shared" si="0"/>
        <v>2116620.013563917</v>
      </c>
      <c r="L92" s="16"/>
      <c r="M92" s="18"/>
    </row>
    <row r="93" spans="1:13" ht="12.75" hidden="1">
      <c r="A93" s="6">
        <v>35977</v>
      </c>
      <c r="B93" s="15"/>
      <c r="C93" s="8">
        <v>6.9</v>
      </c>
      <c r="D93" s="8">
        <v>64.8</v>
      </c>
      <c r="E93" s="9">
        <v>102.8079206084214</v>
      </c>
      <c r="F93" s="16">
        <v>31</v>
      </c>
      <c r="G93" s="16">
        <v>0</v>
      </c>
      <c r="H93" s="17"/>
      <c r="I93" s="19">
        <v>231.7</v>
      </c>
      <c r="J93" s="16">
        <v>0</v>
      </c>
      <c r="K93" s="16">
        <f t="shared" si="0"/>
        <v>2301020.5746073434</v>
      </c>
      <c r="L93" s="16"/>
      <c r="M93" s="18"/>
    </row>
    <row r="94" spans="1:13" ht="12.75" hidden="1">
      <c r="A94" s="6">
        <v>36008</v>
      </c>
      <c r="B94" s="15"/>
      <c r="C94" s="8">
        <v>12.1</v>
      </c>
      <c r="D94" s="8">
        <v>83.1</v>
      </c>
      <c r="E94" s="9">
        <v>103.20905212391017</v>
      </c>
      <c r="F94" s="16">
        <v>31</v>
      </c>
      <c r="G94" s="16">
        <v>0</v>
      </c>
      <c r="H94" s="17"/>
      <c r="I94" s="19">
        <v>234.8</v>
      </c>
      <c r="J94" s="16">
        <v>0</v>
      </c>
      <c r="K94" s="16">
        <f t="shared" si="0"/>
        <v>2148548.0702627795</v>
      </c>
      <c r="L94" s="16"/>
      <c r="M94" s="18"/>
    </row>
    <row r="95" spans="1:13" ht="12.75" hidden="1">
      <c r="A95" s="6">
        <v>36039</v>
      </c>
      <c r="B95" s="15"/>
      <c r="C95" s="8">
        <v>63</v>
      </c>
      <c r="D95" s="8">
        <v>26</v>
      </c>
      <c r="E95" s="9">
        <v>103.61018363939894</v>
      </c>
      <c r="F95" s="16">
        <v>30</v>
      </c>
      <c r="G95" s="16">
        <v>1</v>
      </c>
      <c r="H95" s="17"/>
      <c r="I95" s="19">
        <v>213.8</v>
      </c>
      <c r="J95" s="16">
        <v>0</v>
      </c>
      <c r="K95" s="16">
        <f t="shared" si="0"/>
        <v>2595793.359204489</v>
      </c>
      <c r="L95" s="16"/>
      <c r="M95" s="18"/>
    </row>
    <row r="96" spans="1:13" ht="12.75" hidden="1">
      <c r="A96" s="6">
        <v>36069</v>
      </c>
      <c r="B96" s="15"/>
      <c r="C96" s="8">
        <v>257.6</v>
      </c>
      <c r="D96" s="8">
        <v>0</v>
      </c>
      <c r="E96" s="9">
        <v>104.01131515488771</v>
      </c>
      <c r="F96" s="16">
        <v>31</v>
      </c>
      <c r="G96" s="16">
        <v>1</v>
      </c>
      <c r="H96" s="17"/>
      <c r="I96" s="19">
        <v>190</v>
      </c>
      <c r="J96" s="16">
        <v>0</v>
      </c>
      <c r="K96" s="16">
        <f t="shared" si="0"/>
        <v>1967733.8435636312</v>
      </c>
      <c r="L96" s="16"/>
      <c r="M96" s="18"/>
    </row>
    <row r="97" spans="1:13" ht="12.75" hidden="1">
      <c r="A97" s="6">
        <v>36100</v>
      </c>
      <c r="B97" s="15"/>
      <c r="C97" s="8">
        <v>440.1</v>
      </c>
      <c r="D97" s="8">
        <v>0</v>
      </c>
      <c r="E97" s="9">
        <v>104.41244667037648</v>
      </c>
      <c r="F97" s="16">
        <v>30</v>
      </c>
      <c r="G97" s="16">
        <v>1</v>
      </c>
      <c r="H97" s="17"/>
      <c r="I97" s="19">
        <v>201.7</v>
      </c>
      <c r="J97" s="16">
        <v>0</v>
      </c>
      <c r="K97" s="16">
        <f t="shared" si="0"/>
        <v>1950410.7102616932</v>
      </c>
      <c r="L97" s="16"/>
      <c r="M97" s="18"/>
    </row>
    <row r="98" spans="1:13" ht="12.75" hidden="1">
      <c r="A98" s="6">
        <v>36130</v>
      </c>
      <c r="B98" s="15"/>
      <c r="C98" s="8">
        <v>572.1</v>
      </c>
      <c r="D98" s="8">
        <v>0</v>
      </c>
      <c r="E98" s="14">
        <v>104.81357818586534</v>
      </c>
      <c r="F98" s="16">
        <v>31</v>
      </c>
      <c r="G98" s="16">
        <v>0</v>
      </c>
      <c r="H98" s="17"/>
      <c r="I98" s="19">
        <v>222.3</v>
      </c>
      <c r="J98" s="16">
        <v>0</v>
      </c>
      <c r="K98" s="16">
        <f t="shared" si="0"/>
        <v>1830196.0498369588</v>
      </c>
      <c r="L98" s="16"/>
      <c r="M98" s="18"/>
    </row>
    <row r="99" spans="1:13" ht="12.75" hidden="1">
      <c r="A99" s="6">
        <v>36161</v>
      </c>
      <c r="B99" s="15"/>
      <c r="C99" s="8">
        <v>789.6</v>
      </c>
      <c r="D99" s="8">
        <v>0</v>
      </c>
      <c r="E99" s="9">
        <v>105.46976442218514</v>
      </c>
      <c r="F99" s="16">
        <v>31</v>
      </c>
      <c r="G99" s="16">
        <v>0</v>
      </c>
      <c r="H99" s="17"/>
      <c r="I99" s="19">
        <v>226.6</v>
      </c>
      <c r="J99" s="16">
        <v>0</v>
      </c>
      <c r="K99" s="16">
        <f t="shared" si="0"/>
        <v>1692628.414305563</v>
      </c>
      <c r="L99" s="16"/>
      <c r="M99" s="18"/>
    </row>
    <row r="100" spans="1:13" ht="12.75" hidden="1">
      <c r="A100" s="6">
        <v>36192</v>
      </c>
      <c r="B100" s="15"/>
      <c r="C100" s="8">
        <v>578.4</v>
      </c>
      <c r="D100" s="8">
        <v>0</v>
      </c>
      <c r="E100" s="9">
        <v>106.12595065850493</v>
      </c>
      <c r="F100" s="16">
        <v>28</v>
      </c>
      <c r="G100" s="16">
        <v>0</v>
      </c>
      <c r="H100" s="17"/>
      <c r="I100" s="19">
        <v>213.6</v>
      </c>
      <c r="J100" s="16">
        <v>0</v>
      </c>
      <c r="K100" s="16">
        <f t="shared" si="0"/>
        <v>581074.9441246297</v>
      </c>
      <c r="L100" s="16"/>
      <c r="M100" s="18"/>
    </row>
    <row r="101" spans="1:13" ht="12.75" hidden="1">
      <c r="A101" s="6">
        <v>36220</v>
      </c>
      <c r="B101" s="15"/>
      <c r="C101" s="8">
        <v>592.5</v>
      </c>
      <c r="D101" s="8">
        <v>0</v>
      </c>
      <c r="E101" s="9">
        <v>106.78213689482473</v>
      </c>
      <c r="F101" s="16">
        <v>31</v>
      </c>
      <c r="G101" s="16">
        <v>1</v>
      </c>
      <c r="H101" s="17"/>
      <c r="I101" s="19">
        <v>212.1</v>
      </c>
      <c r="J101" s="16">
        <v>0</v>
      </c>
      <c r="K101" s="16">
        <f t="shared" si="0"/>
        <v>2073458.8427770454</v>
      </c>
      <c r="L101" s="16"/>
      <c r="M101" s="18"/>
    </row>
    <row r="102" spans="1:13" ht="12.75" hidden="1">
      <c r="A102" s="6">
        <v>36251</v>
      </c>
      <c r="B102" s="15"/>
      <c r="C102" s="8">
        <v>332.6</v>
      </c>
      <c r="D102" s="8">
        <v>0</v>
      </c>
      <c r="E102" s="9">
        <v>107.43832313114453</v>
      </c>
      <c r="F102" s="16">
        <v>30</v>
      </c>
      <c r="G102" s="16">
        <v>1</v>
      </c>
      <c r="H102" s="17"/>
      <c r="I102" s="19">
        <v>195.7</v>
      </c>
      <c r="J102" s="16">
        <v>0</v>
      </c>
      <c r="K102" s="16">
        <f t="shared" si="0"/>
        <v>1346555.6802476533</v>
      </c>
      <c r="L102" s="16"/>
      <c r="M102" s="18"/>
    </row>
    <row r="103" spans="1:13" ht="12.75" hidden="1">
      <c r="A103" s="6">
        <v>36281</v>
      </c>
      <c r="B103" s="15"/>
      <c r="C103" s="8">
        <v>126.7</v>
      </c>
      <c r="D103" s="8">
        <v>10.5</v>
      </c>
      <c r="E103" s="9">
        <v>108.09450936746433</v>
      </c>
      <c r="F103" s="16">
        <v>31</v>
      </c>
      <c r="G103" s="16">
        <v>1</v>
      </c>
      <c r="H103" s="17"/>
      <c r="I103" s="19">
        <v>210.4</v>
      </c>
      <c r="J103" s="16">
        <v>0</v>
      </c>
      <c r="K103" s="16">
        <f t="shared" si="0"/>
        <v>2114022.6098124366</v>
      </c>
      <c r="L103" s="16"/>
      <c r="M103" s="18"/>
    </row>
    <row r="104" spans="1:13" ht="12.75" hidden="1">
      <c r="A104" s="6">
        <v>36312</v>
      </c>
      <c r="B104" s="15"/>
      <c r="C104" s="8">
        <v>44.4</v>
      </c>
      <c r="D104" s="8">
        <v>76.5</v>
      </c>
      <c r="E104" s="9">
        <v>108.75069560378412</v>
      </c>
      <c r="F104" s="16">
        <v>30</v>
      </c>
      <c r="G104" s="16">
        <v>0</v>
      </c>
      <c r="H104" s="17"/>
      <c r="I104" s="19">
        <v>248.7</v>
      </c>
      <c r="J104" s="16">
        <v>0</v>
      </c>
      <c r="K104" s="16">
        <f t="shared" si="0"/>
        <v>1623552.3424822716</v>
      </c>
      <c r="L104" s="16"/>
      <c r="M104" s="18"/>
    </row>
    <row r="105" spans="1:13" ht="12.75" hidden="1">
      <c r="A105" s="6">
        <v>36342</v>
      </c>
      <c r="B105" s="15"/>
      <c r="C105" s="8">
        <v>3.2</v>
      </c>
      <c r="D105" s="8">
        <v>138.9</v>
      </c>
      <c r="E105" s="9">
        <v>109.40688184010392</v>
      </c>
      <c r="F105" s="16">
        <v>31</v>
      </c>
      <c r="G105" s="16">
        <v>0</v>
      </c>
      <c r="H105" s="17"/>
      <c r="I105" s="19">
        <v>255.9</v>
      </c>
      <c r="J105" s="16">
        <v>0</v>
      </c>
      <c r="K105" s="16">
        <f t="shared" si="0"/>
        <v>1374954.6759728473</v>
      </c>
      <c r="L105" s="16"/>
      <c r="M105" s="18"/>
    </row>
    <row r="106" spans="1:13" ht="12.75" hidden="1">
      <c r="A106" s="6">
        <v>36373</v>
      </c>
      <c r="B106" s="15"/>
      <c r="C106" s="8">
        <v>28.8</v>
      </c>
      <c r="D106" s="8">
        <v>30.9</v>
      </c>
      <c r="E106" s="9">
        <v>110.06306807642372</v>
      </c>
      <c r="F106" s="16">
        <v>31</v>
      </c>
      <c r="G106" s="16">
        <v>0</v>
      </c>
      <c r="H106" s="17"/>
      <c r="I106" s="19">
        <v>230.5</v>
      </c>
      <c r="J106" s="16">
        <v>0</v>
      </c>
      <c r="K106" s="16">
        <f t="shared" si="0"/>
        <v>1478645.5529408408</v>
      </c>
      <c r="L106" s="16"/>
      <c r="M106" s="18"/>
    </row>
    <row r="107" spans="1:13" ht="12.75" hidden="1">
      <c r="A107" s="6">
        <v>36404</v>
      </c>
      <c r="B107" s="15"/>
      <c r="C107" s="8">
        <v>88.9</v>
      </c>
      <c r="D107" s="8">
        <v>27.7</v>
      </c>
      <c r="E107" s="9">
        <v>110.71925431274352</v>
      </c>
      <c r="F107" s="16">
        <v>30</v>
      </c>
      <c r="G107" s="16">
        <v>1</v>
      </c>
      <c r="H107" s="17"/>
      <c r="I107" s="19">
        <v>228.6</v>
      </c>
      <c r="J107" s="16">
        <v>0</v>
      </c>
      <c r="K107" s="16">
        <f aca="true" t="shared" si="1" ref="K107:K138">$O$125+C107*$O$126+D107*$O$127+E107*$O$128+F107*$O$129+G107*$O$130+H107*$O$131+I107*$O$132+J107*$O$133</f>
        <v>2008872.8895458784</v>
      </c>
      <c r="L107" s="16"/>
      <c r="M107" s="18"/>
    </row>
    <row r="108" spans="1:13" ht="12.75" hidden="1">
      <c r="A108" s="6">
        <v>36434</v>
      </c>
      <c r="B108" s="15"/>
      <c r="C108" s="8">
        <v>319</v>
      </c>
      <c r="D108" s="8">
        <v>0</v>
      </c>
      <c r="E108" s="9">
        <v>111.37544054906331</v>
      </c>
      <c r="F108" s="16">
        <v>31</v>
      </c>
      <c r="G108" s="16">
        <v>1</v>
      </c>
      <c r="H108" s="17"/>
      <c r="I108" s="19">
        <v>197.7</v>
      </c>
      <c r="J108" s="16">
        <v>0</v>
      </c>
      <c r="K108" s="16">
        <f t="shared" si="1"/>
        <v>1055460.5199232595</v>
      </c>
      <c r="L108" s="16"/>
      <c r="M108" s="18"/>
    </row>
    <row r="109" spans="1:14" ht="12.75" hidden="1">
      <c r="A109" s="6">
        <v>36465</v>
      </c>
      <c r="B109" s="15"/>
      <c r="C109" s="8">
        <v>405.1</v>
      </c>
      <c r="D109" s="8">
        <v>0</v>
      </c>
      <c r="E109" s="9">
        <v>112.03162678538311</v>
      </c>
      <c r="F109" s="16">
        <v>30</v>
      </c>
      <c r="G109" s="16">
        <v>1</v>
      </c>
      <c r="H109" s="17"/>
      <c r="I109" s="19">
        <v>218.7</v>
      </c>
      <c r="J109" s="16">
        <v>0</v>
      </c>
      <c r="K109" s="16">
        <f t="shared" si="1"/>
        <v>1442840.1255824212</v>
      </c>
      <c r="L109" s="16"/>
      <c r="M109" s="18"/>
      <c r="N109" t="s">
        <v>12</v>
      </c>
    </row>
    <row r="110" spans="1:13" ht="13.5" hidden="1" thickBot="1">
      <c r="A110" s="6">
        <v>36495</v>
      </c>
      <c r="B110" s="15"/>
      <c r="C110" s="8">
        <v>623.7</v>
      </c>
      <c r="D110" s="8">
        <v>0</v>
      </c>
      <c r="E110" s="14">
        <v>112.68781302170287</v>
      </c>
      <c r="F110" s="16">
        <v>31</v>
      </c>
      <c r="G110" s="16">
        <v>0</v>
      </c>
      <c r="H110" s="17"/>
      <c r="I110" s="19">
        <v>230.4</v>
      </c>
      <c r="J110" s="16">
        <v>0</v>
      </c>
      <c r="K110" s="16">
        <f t="shared" si="1"/>
        <v>862524.2402661042</v>
      </c>
      <c r="L110" s="16"/>
      <c r="M110" s="18"/>
    </row>
    <row r="111" spans="1:15" ht="12.75">
      <c r="A111" s="6">
        <v>36526</v>
      </c>
      <c r="B111" s="15">
        <v>22427096.759999998</v>
      </c>
      <c r="C111" s="8">
        <v>773</v>
      </c>
      <c r="D111" s="8">
        <v>0</v>
      </c>
      <c r="E111" s="9">
        <v>113.21879057688743</v>
      </c>
      <c r="F111" s="16">
        <v>31</v>
      </c>
      <c r="G111" s="16">
        <v>0</v>
      </c>
      <c r="H111" s="17">
        <v>27</v>
      </c>
      <c r="I111" s="19">
        <v>231.9</v>
      </c>
      <c r="J111" s="16">
        <v>0</v>
      </c>
      <c r="K111" s="16">
        <f t="shared" si="1"/>
        <v>22864510.03400166</v>
      </c>
      <c r="L111" s="16"/>
      <c r="M111" s="18"/>
      <c r="N111" s="20" t="s">
        <v>13</v>
      </c>
      <c r="O111" s="20"/>
    </row>
    <row r="112" spans="1:15" ht="12.75">
      <c r="A112" s="6">
        <v>36557</v>
      </c>
      <c r="B112" s="15">
        <v>21860402.470000003</v>
      </c>
      <c r="C112" s="8">
        <v>643.8</v>
      </c>
      <c r="D112" s="8">
        <v>0</v>
      </c>
      <c r="E112" s="9">
        <v>113.74976813207199</v>
      </c>
      <c r="F112" s="16">
        <v>28</v>
      </c>
      <c r="G112" s="16">
        <v>0</v>
      </c>
      <c r="H112" s="17">
        <v>27</v>
      </c>
      <c r="I112" s="19">
        <v>222.2</v>
      </c>
      <c r="J112" s="16">
        <v>0</v>
      </c>
      <c r="K112" s="16">
        <f t="shared" si="1"/>
        <v>21823590.98124234</v>
      </c>
      <c r="L112" s="16"/>
      <c r="M112" s="18"/>
      <c r="N112" s="21" t="s">
        <v>14</v>
      </c>
      <c r="O112" s="21">
        <v>0.8417816005796102</v>
      </c>
    </row>
    <row r="113" spans="1:15" ht="12.75">
      <c r="A113" s="6">
        <v>36586</v>
      </c>
      <c r="B113" s="15">
        <v>22250940.54</v>
      </c>
      <c r="C113" s="8">
        <v>446.9</v>
      </c>
      <c r="D113" s="8">
        <v>0</v>
      </c>
      <c r="E113" s="9">
        <v>114.28074568725656</v>
      </c>
      <c r="F113" s="16">
        <v>31</v>
      </c>
      <c r="G113" s="16">
        <v>1</v>
      </c>
      <c r="H113" s="17">
        <v>27</v>
      </c>
      <c r="I113" s="19">
        <v>211.1</v>
      </c>
      <c r="J113" s="16">
        <v>0</v>
      </c>
      <c r="K113" s="16">
        <f t="shared" si="1"/>
        <v>23161687.84023611</v>
      </c>
      <c r="L113" s="16"/>
      <c r="M113" s="18"/>
      <c r="N113" s="21" t="s">
        <v>15</v>
      </c>
      <c r="O113" s="46">
        <v>0.7085962630743703</v>
      </c>
    </row>
    <row r="114" spans="1:15" ht="12.75">
      <c r="A114" s="6">
        <v>36617</v>
      </c>
      <c r="B114" s="15">
        <v>21006021.890000004</v>
      </c>
      <c r="C114" s="8">
        <v>358.3</v>
      </c>
      <c r="D114" s="8">
        <v>0</v>
      </c>
      <c r="E114" s="9">
        <v>114.81172324244112</v>
      </c>
      <c r="F114" s="16">
        <v>30</v>
      </c>
      <c r="G114" s="16">
        <v>1</v>
      </c>
      <c r="H114" s="17">
        <v>27</v>
      </c>
      <c r="I114" s="19">
        <v>212.1</v>
      </c>
      <c r="J114" s="16">
        <v>0</v>
      </c>
      <c r="K114" s="16">
        <f t="shared" si="1"/>
        <v>22963279.451108694</v>
      </c>
      <c r="L114" s="16"/>
      <c r="M114" s="18"/>
      <c r="N114" s="21" t="s">
        <v>16</v>
      </c>
      <c r="O114" s="21">
        <v>0.6850484863531073</v>
      </c>
    </row>
    <row r="115" spans="1:15" ht="12.75">
      <c r="A115" s="6">
        <v>36647</v>
      </c>
      <c r="B115" s="15">
        <v>22771754.599999998</v>
      </c>
      <c r="C115" s="8">
        <v>152.4</v>
      </c>
      <c r="D115" s="8">
        <v>18.7</v>
      </c>
      <c r="E115" s="9">
        <v>115.34270079762568</v>
      </c>
      <c r="F115" s="16">
        <v>31</v>
      </c>
      <c r="G115" s="16">
        <v>1</v>
      </c>
      <c r="H115" s="17">
        <v>27</v>
      </c>
      <c r="I115" s="19">
        <v>222.8</v>
      </c>
      <c r="J115" s="16">
        <v>0</v>
      </c>
      <c r="K115" s="16">
        <f t="shared" si="1"/>
        <v>23505887.999511555</v>
      </c>
      <c r="L115" s="16"/>
      <c r="M115" s="18"/>
      <c r="N115" s="21" t="s">
        <v>17</v>
      </c>
      <c r="O115" s="21">
        <v>1000047.7480176479</v>
      </c>
    </row>
    <row r="116" spans="1:15" ht="13.5" thickBot="1">
      <c r="A116" s="6">
        <v>36678</v>
      </c>
      <c r="B116" s="15">
        <v>22954491.059999995</v>
      </c>
      <c r="C116" s="8">
        <v>41.1</v>
      </c>
      <c r="D116" s="8">
        <v>35.4</v>
      </c>
      <c r="E116" s="9">
        <v>115.87367835281024</v>
      </c>
      <c r="F116" s="16">
        <v>30</v>
      </c>
      <c r="G116" s="16">
        <v>0</v>
      </c>
      <c r="H116" s="17">
        <v>26</v>
      </c>
      <c r="I116" s="19">
        <v>246.9</v>
      </c>
      <c r="J116" s="16">
        <v>0</v>
      </c>
      <c r="K116" s="16">
        <f t="shared" si="1"/>
        <v>22245810.031461656</v>
      </c>
      <c r="L116" s="16"/>
      <c r="M116" s="18"/>
      <c r="N116" s="22" t="s">
        <v>18</v>
      </c>
      <c r="O116" s="22">
        <v>108</v>
      </c>
    </row>
    <row r="117" spans="1:13" ht="12.75">
      <c r="A117" s="6">
        <v>36708</v>
      </c>
      <c r="B117" s="15">
        <v>21242046.85</v>
      </c>
      <c r="C117" s="8">
        <v>18.6</v>
      </c>
      <c r="D117" s="8">
        <v>44.8</v>
      </c>
      <c r="E117" s="9">
        <v>116.40465590799481</v>
      </c>
      <c r="F117" s="16">
        <v>31</v>
      </c>
      <c r="G117" s="16">
        <v>0</v>
      </c>
      <c r="H117" s="17">
        <v>26</v>
      </c>
      <c r="I117" s="19">
        <v>227.8</v>
      </c>
      <c r="J117" s="16">
        <v>0</v>
      </c>
      <c r="K117" s="16">
        <f t="shared" si="1"/>
        <v>21582648.76847799</v>
      </c>
      <c r="L117" s="16"/>
      <c r="M117" s="18"/>
    </row>
    <row r="118" spans="1:14" ht="13.5" thickBot="1">
      <c r="A118" s="6">
        <v>36739</v>
      </c>
      <c r="B118" s="15">
        <v>23071258.05</v>
      </c>
      <c r="C118" s="8">
        <v>29.7</v>
      </c>
      <c r="D118" s="8">
        <v>46.3</v>
      </c>
      <c r="E118" s="9">
        <v>116.93563346317937</v>
      </c>
      <c r="F118" s="16">
        <v>31</v>
      </c>
      <c r="G118" s="16">
        <v>0</v>
      </c>
      <c r="H118" s="17">
        <v>26</v>
      </c>
      <c r="I118" s="19">
        <v>252.1</v>
      </c>
      <c r="J118" s="16">
        <v>0</v>
      </c>
      <c r="K118" s="16">
        <f t="shared" si="1"/>
        <v>22403149.343738083</v>
      </c>
      <c r="L118" s="16"/>
      <c r="M118" s="18"/>
      <c r="N118" t="s">
        <v>19</v>
      </c>
    </row>
    <row r="119" spans="1:19" ht="12.75">
      <c r="A119" s="6">
        <v>36770</v>
      </c>
      <c r="B119" s="15">
        <v>22670967.75</v>
      </c>
      <c r="C119" s="8">
        <v>134</v>
      </c>
      <c r="D119" s="8">
        <v>23.8</v>
      </c>
      <c r="E119" s="9">
        <v>117.46661101836393</v>
      </c>
      <c r="F119" s="16">
        <v>30</v>
      </c>
      <c r="G119" s="16">
        <v>1</v>
      </c>
      <c r="H119" s="17">
        <v>26</v>
      </c>
      <c r="I119" s="19">
        <v>252.8</v>
      </c>
      <c r="J119" s="16">
        <v>0</v>
      </c>
      <c r="K119" s="16">
        <f t="shared" si="1"/>
        <v>23226748.315053552</v>
      </c>
      <c r="L119" s="16"/>
      <c r="M119" s="18"/>
      <c r="N119" s="23"/>
      <c r="O119" s="23" t="s">
        <v>20</v>
      </c>
      <c r="P119" s="23" t="s">
        <v>21</v>
      </c>
      <c r="Q119" s="23" t="s">
        <v>22</v>
      </c>
      <c r="R119" s="23" t="s">
        <v>23</v>
      </c>
      <c r="S119" s="23" t="s">
        <v>24</v>
      </c>
    </row>
    <row r="120" spans="1:19" ht="12.75">
      <c r="A120" s="6">
        <v>36800</v>
      </c>
      <c r="B120" s="15">
        <v>23162355.3</v>
      </c>
      <c r="C120" s="8">
        <v>251.6</v>
      </c>
      <c r="D120" s="8">
        <v>0</v>
      </c>
      <c r="E120" s="9">
        <v>117.9975885735485</v>
      </c>
      <c r="F120" s="16">
        <v>31</v>
      </c>
      <c r="G120" s="16">
        <v>1</v>
      </c>
      <c r="H120" s="17">
        <v>26</v>
      </c>
      <c r="I120" s="19">
        <v>207.4</v>
      </c>
      <c r="J120" s="16">
        <v>0</v>
      </c>
      <c r="K120" s="16">
        <f t="shared" si="1"/>
        <v>21797610.77937618</v>
      </c>
      <c r="L120" s="16"/>
      <c r="M120" s="18"/>
      <c r="N120" s="21" t="s">
        <v>25</v>
      </c>
      <c r="O120" s="21">
        <v>8</v>
      </c>
      <c r="P120" s="21">
        <v>240757823114137</v>
      </c>
      <c r="Q120" s="21">
        <v>30094727889267.125</v>
      </c>
      <c r="R120" s="21">
        <v>30.09185416789378</v>
      </c>
      <c r="S120" s="21">
        <v>2.5790545917841738E-23</v>
      </c>
    </row>
    <row r="121" spans="1:19" ht="12.75">
      <c r="A121" s="6">
        <v>36831</v>
      </c>
      <c r="B121" s="15">
        <v>22966074.74</v>
      </c>
      <c r="C121" s="8">
        <v>470.9</v>
      </c>
      <c r="D121" s="8">
        <v>0</v>
      </c>
      <c r="E121" s="9">
        <v>118.52856612873306</v>
      </c>
      <c r="F121" s="16">
        <v>30</v>
      </c>
      <c r="G121" s="16">
        <v>1</v>
      </c>
      <c r="H121" s="17">
        <v>26</v>
      </c>
      <c r="I121" s="19">
        <v>235.8</v>
      </c>
      <c r="J121" s="16">
        <v>0</v>
      </c>
      <c r="K121" s="16">
        <f t="shared" si="1"/>
        <v>22365597.4617246</v>
      </c>
      <c r="L121" s="16"/>
      <c r="M121" s="18"/>
      <c r="N121" s="21" t="s">
        <v>26</v>
      </c>
      <c r="O121" s="21">
        <v>99</v>
      </c>
      <c r="P121" s="21">
        <v>99009454333201.73</v>
      </c>
      <c r="Q121" s="21">
        <v>1000095498315.1691</v>
      </c>
      <c r="R121" s="21"/>
      <c r="S121" s="21"/>
    </row>
    <row r="122" spans="1:19" ht="13.5" thickBot="1">
      <c r="A122" s="6">
        <v>36861</v>
      </c>
      <c r="B122" s="15">
        <v>20348172.97</v>
      </c>
      <c r="C122" s="8">
        <v>826.5</v>
      </c>
      <c r="D122" s="8">
        <v>0</v>
      </c>
      <c r="E122" s="14">
        <v>119.05954368391765</v>
      </c>
      <c r="F122" s="16">
        <v>31</v>
      </c>
      <c r="G122" s="16">
        <v>0</v>
      </c>
      <c r="H122" s="17">
        <v>26</v>
      </c>
      <c r="I122" s="19">
        <v>242.3</v>
      </c>
      <c r="J122" s="16">
        <v>0</v>
      </c>
      <c r="K122" s="16">
        <f t="shared" si="1"/>
        <v>21479992.57575447</v>
      </c>
      <c r="L122" s="16"/>
      <c r="M122" s="18"/>
      <c r="N122" s="22" t="s">
        <v>27</v>
      </c>
      <c r="O122" s="22">
        <v>107</v>
      </c>
      <c r="P122" s="22">
        <v>339767277447338.75</v>
      </c>
      <c r="Q122" s="22"/>
      <c r="R122" s="22"/>
      <c r="S122" s="22"/>
    </row>
    <row r="123" spans="1:13" ht="13.5" thickBot="1">
      <c r="A123" s="6">
        <v>36892</v>
      </c>
      <c r="B123" s="15">
        <v>19193655.89</v>
      </c>
      <c r="C123" s="8">
        <v>715</v>
      </c>
      <c r="D123" s="8">
        <v>0</v>
      </c>
      <c r="E123" s="9">
        <v>119.2334446299388</v>
      </c>
      <c r="F123" s="16">
        <v>31</v>
      </c>
      <c r="G123" s="16">
        <v>0</v>
      </c>
      <c r="H123" s="17">
        <v>22</v>
      </c>
      <c r="I123" s="19">
        <v>236.8</v>
      </c>
      <c r="J123" s="16">
        <v>0</v>
      </c>
      <c r="K123" s="16">
        <f t="shared" si="1"/>
        <v>18060958.516481277</v>
      </c>
      <c r="L123" s="16"/>
      <c r="M123" s="18"/>
    </row>
    <row r="124" spans="1:22" ht="12.75">
      <c r="A124" s="6">
        <v>36925</v>
      </c>
      <c r="B124" s="15">
        <v>17463883.52</v>
      </c>
      <c r="C124" s="8">
        <v>620.2</v>
      </c>
      <c r="D124" s="8">
        <v>0</v>
      </c>
      <c r="E124" s="9">
        <v>119.40734557595995</v>
      </c>
      <c r="F124" s="16">
        <v>29</v>
      </c>
      <c r="G124" s="16">
        <v>0</v>
      </c>
      <c r="H124" s="17">
        <v>22</v>
      </c>
      <c r="I124" s="19">
        <v>228.1</v>
      </c>
      <c r="J124" s="16">
        <v>0</v>
      </c>
      <c r="K124" s="16">
        <f t="shared" si="1"/>
        <v>17317602.116769753</v>
      </c>
      <c r="L124" s="16"/>
      <c r="M124" s="18"/>
      <c r="N124" s="23"/>
      <c r="O124" s="23" t="s">
        <v>28</v>
      </c>
      <c r="P124" s="23" t="s">
        <v>17</v>
      </c>
      <c r="Q124" s="23" t="s">
        <v>29</v>
      </c>
      <c r="R124" s="23" t="s">
        <v>30</v>
      </c>
      <c r="S124" s="23" t="s">
        <v>31</v>
      </c>
      <c r="T124" s="23" t="s">
        <v>32</v>
      </c>
      <c r="U124" s="23" t="s">
        <v>33</v>
      </c>
      <c r="V124" s="23" t="s">
        <v>34</v>
      </c>
    </row>
    <row r="125" spans="1:22" ht="12.75">
      <c r="A125" s="6">
        <v>36958</v>
      </c>
      <c r="B125" s="15">
        <v>19367896.450000003</v>
      </c>
      <c r="C125" s="8">
        <v>618.7</v>
      </c>
      <c r="D125" s="8">
        <v>0</v>
      </c>
      <c r="E125" s="9">
        <v>119.5812465219811</v>
      </c>
      <c r="F125" s="16">
        <v>31</v>
      </c>
      <c r="G125" s="16">
        <v>1</v>
      </c>
      <c r="H125" s="17">
        <v>22</v>
      </c>
      <c r="I125" s="19">
        <v>224.2</v>
      </c>
      <c r="J125" s="16">
        <v>0</v>
      </c>
      <c r="K125" s="16">
        <f t="shared" si="1"/>
        <v>18572722.34471356</v>
      </c>
      <c r="L125" s="16"/>
      <c r="M125" s="18"/>
      <c r="N125" s="21" t="s">
        <v>35</v>
      </c>
      <c r="O125" s="21">
        <v>2935606.8047678447</v>
      </c>
      <c r="P125" s="21">
        <v>4050286.588527481</v>
      </c>
      <c r="Q125" s="21">
        <v>0.7247898983452209</v>
      </c>
      <c r="R125" s="21">
        <v>0.47029050677830864</v>
      </c>
      <c r="S125" s="21">
        <v>-5101040.294943014</v>
      </c>
      <c r="T125" s="21">
        <v>10972253.904478705</v>
      </c>
      <c r="U125" s="21">
        <v>-5101040.294943014</v>
      </c>
      <c r="V125" s="21">
        <v>10972253.904478705</v>
      </c>
    </row>
    <row r="126" spans="1:22" ht="12.75">
      <c r="A126" s="6">
        <v>36991</v>
      </c>
      <c r="B126" s="15">
        <v>18286466.950000003</v>
      </c>
      <c r="C126" s="8">
        <v>324.6</v>
      </c>
      <c r="D126" s="8">
        <v>0</v>
      </c>
      <c r="E126" s="9">
        <v>119.75514746800225</v>
      </c>
      <c r="F126" s="16">
        <v>30</v>
      </c>
      <c r="G126" s="16">
        <v>1</v>
      </c>
      <c r="H126" s="17">
        <v>23</v>
      </c>
      <c r="I126" s="19">
        <v>210.2</v>
      </c>
      <c r="J126" s="16">
        <v>0</v>
      </c>
      <c r="K126" s="16">
        <f t="shared" si="1"/>
        <v>18865373.797212303</v>
      </c>
      <c r="L126" s="16"/>
      <c r="M126" s="18"/>
      <c r="N126" s="21" t="s">
        <v>1</v>
      </c>
      <c r="O126" s="21">
        <v>-917.9936587471149</v>
      </c>
      <c r="P126" s="21">
        <v>572.6227081008075</v>
      </c>
      <c r="Q126" s="21">
        <v>-1.603138760933502</v>
      </c>
      <c r="R126" s="21">
        <v>0.11208986613185767</v>
      </c>
      <c r="S126" s="21">
        <v>-2054.20131361334</v>
      </c>
      <c r="T126" s="21">
        <v>218.21399611911022</v>
      </c>
      <c r="U126" s="21">
        <v>-2054.20131361334</v>
      </c>
      <c r="V126" s="21">
        <v>218.21399611911022</v>
      </c>
    </row>
    <row r="127" spans="1:22" ht="12.75">
      <c r="A127" s="6">
        <v>37024</v>
      </c>
      <c r="B127" s="15">
        <v>19480397.22</v>
      </c>
      <c r="C127" s="8">
        <v>140.3</v>
      </c>
      <c r="D127" s="8">
        <v>7.7</v>
      </c>
      <c r="E127" s="9">
        <v>119.9290484140234</v>
      </c>
      <c r="F127" s="16">
        <v>31</v>
      </c>
      <c r="G127" s="16">
        <v>1</v>
      </c>
      <c r="H127" s="17">
        <v>23</v>
      </c>
      <c r="I127" s="19">
        <v>224.7</v>
      </c>
      <c r="J127" s="16">
        <v>0</v>
      </c>
      <c r="K127" s="16">
        <f t="shared" si="1"/>
        <v>19711884.502208143</v>
      </c>
      <c r="L127" s="16"/>
      <c r="M127" s="18"/>
      <c r="N127" s="21" t="s">
        <v>2</v>
      </c>
      <c r="O127" s="21">
        <v>-11131.475898753859</v>
      </c>
      <c r="P127" s="21">
        <v>6018.68764442286</v>
      </c>
      <c r="Q127" s="21">
        <v>-1.8494855617019266</v>
      </c>
      <c r="R127" s="21">
        <v>0.06737108169479054</v>
      </c>
      <c r="S127" s="21">
        <v>-23073.85763999305</v>
      </c>
      <c r="T127" s="21">
        <v>810.905842485332</v>
      </c>
      <c r="U127" s="21">
        <v>-23073.85763999305</v>
      </c>
      <c r="V127" s="21">
        <v>810.905842485332</v>
      </c>
    </row>
    <row r="128" spans="1:22" ht="12.75">
      <c r="A128" s="6">
        <v>37057</v>
      </c>
      <c r="B128" s="15">
        <v>20220901.450000003</v>
      </c>
      <c r="C128" s="8">
        <v>47</v>
      </c>
      <c r="D128" s="8">
        <v>62.4</v>
      </c>
      <c r="E128" s="9">
        <v>120.10294936004455</v>
      </c>
      <c r="F128" s="16">
        <v>30</v>
      </c>
      <c r="G128" s="16">
        <v>0</v>
      </c>
      <c r="H128" s="17">
        <v>24</v>
      </c>
      <c r="I128" s="19">
        <v>267.8</v>
      </c>
      <c r="J128" s="16">
        <v>0</v>
      </c>
      <c r="K128" s="16">
        <f t="shared" si="1"/>
        <v>20437344.25590574</v>
      </c>
      <c r="L128" s="16"/>
      <c r="M128" s="18"/>
      <c r="N128" s="21" t="s">
        <v>3</v>
      </c>
      <c r="O128" s="21">
        <v>-156259.31904131745</v>
      </c>
      <c r="P128" s="21">
        <v>19262.816906198623</v>
      </c>
      <c r="Q128" s="21">
        <v>-8.111966167888687</v>
      </c>
      <c r="R128" s="21">
        <v>1.3809368500432618E-12</v>
      </c>
      <c r="S128" s="21">
        <v>-194480.92589253647</v>
      </c>
      <c r="T128" s="21">
        <v>-118037.71219009842</v>
      </c>
      <c r="U128" s="21">
        <v>-194480.92589253647</v>
      </c>
      <c r="V128" s="21">
        <v>-118037.71219009842</v>
      </c>
    </row>
    <row r="129" spans="1:22" ht="12.75">
      <c r="A129" s="6">
        <v>37090</v>
      </c>
      <c r="B129" s="15">
        <v>18886028.980000004</v>
      </c>
      <c r="C129" s="8">
        <v>22.3</v>
      </c>
      <c r="D129" s="8">
        <v>65.7</v>
      </c>
      <c r="E129" s="9">
        <v>120.2768503060657</v>
      </c>
      <c r="F129" s="16">
        <v>31</v>
      </c>
      <c r="G129" s="16">
        <v>0</v>
      </c>
      <c r="H129" s="17">
        <v>24</v>
      </c>
      <c r="I129" s="19">
        <v>264</v>
      </c>
      <c r="J129" s="16">
        <v>0</v>
      </c>
      <c r="K129" s="16">
        <f t="shared" si="1"/>
        <v>20485681.91006697</v>
      </c>
      <c r="L129" s="16"/>
      <c r="M129" s="18"/>
      <c r="N129" s="21" t="s">
        <v>4</v>
      </c>
      <c r="O129" s="21">
        <v>235058.7616041458</v>
      </c>
      <c r="P129" s="21">
        <v>121039.77562193517</v>
      </c>
      <c r="Q129" s="21">
        <v>1.9419960124376485</v>
      </c>
      <c r="R129" s="21">
        <v>0.05497971937461034</v>
      </c>
      <c r="S129" s="21">
        <v>-5110.406784339051</v>
      </c>
      <c r="T129" s="21">
        <v>475227.92999263067</v>
      </c>
      <c r="U129" s="21">
        <v>-5110.406784339051</v>
      </c>
      <c r="V129" s="21">
        <v>475227.92999263067</v>
      </c>
    </row>
    <row r="130" spans="1:22" ht="12.75">
      <c r="A130" s="6">
        <v>37123</v>
      </c>
      <c r="B130" s="15">
        <v>22648969.369999997</v>
      </c>
      <c r="C130" s="8">
        <v>2.3</v>
      </c>
      <c r="D130" s="8">
        <v>94.2</v>
      </c>
      <c r="E130" s="9">
        <v>120.45075125208685</v>
      </c>
      <c r="F130" s="16">
        <v>31</v>
      </c>
      <c r="G130" s="16">
        <v>0</v>
      </c>
      <c r="H130" s="17">
        <v>25</v>
      </c>
      <c r="I130" s="19">
        <v>286.5</v>
      </c>
      <c r="J130" s="16">
        <v>0</v>
      </c>
      <c r="K130" s="16">
        <f t="shared" si="1"/>
        <v>21841973.880347863</v>
      </c>
      <c r="L130" s="16"/>
      <c r="M130" s="18"/>
      <c r="N130" s="21" t="s">
        <v>5</v>
      </c>
      <c r="O130" s="21">
        <v>960116.0271465755</v>
      </c>
      <c r="P130" s="21">
        <v>275321.58415298833</v>
      </c>
      <c r="Q130" s="21">
        <v>3.487253024859346</v>
      </c>
      <c r="R130" s="21">
        <v>0.0007293852735894824</v>
      </c>
      <c r="S130" s="21">
        <v>413818.28687349847</v>
      </c>
      <c r="T130" s="21">
        <v>1506413.7674196525</v>
      </c>
      <c r="U130" s="21">
        <v>413818.28687349847</v>
      </c>
      <c r="V130" s="21">
        <v>1506413.7674196525</v>
      </c>
    </row>
    <row r="131" spans="1:22" ht="12.75">
      <c r="A131" s="6">
        <v>37156</v>
      </c>
      <c r="B131" s="15">
        <v>20838185.809999995</v>
      </c>
      <c r="C131" s="8">
        <v>118.8</v>
      </c>
      <c r="D131" s="8">
        <v>19.2</v>
      </c>
      <c r="E131" s="9">
        <v>120.624652198108</v>
      </c>
      <c r="F131" s="16">
        <v>30</v>
      </c>
      <c r="G131" s="16">
        <v>1</v>
      </c>
      <c r="H131" s="17">
        <v>25</v>
      </c>
      <c r="I131" s="19">
        <v>232.7</v>
      </c>
      <c r="J131" s="16">
        <v>0</v>
      </c>
      <c r="K131" s="16">
        <f t="shared" si="1"/>
        <v>21207967.62114983</v>
      </c>
      <c r="L131" s="16"/>
      <c r="M131" s="18"/>
      <c r="N131" s="21" t="s">
        <v>6</v>
      </c>
      <c r="O131" s="21">
        <v>820910.4796266377</v>
      </c>
      <c r="P131" s="21">
        <v>75381.25243472504</v>
      </c>
      <c r="Q131" s="21">
        <v>10.890114625483164</v>
      </c>
      <c r="R131" s="21">
        <v>1.2637422560678844E-18</v>
      </c>
      <c r="S131" s="21">
        <v>671337.7245855299</v>
      </c>
      <c r="T131" s="21">
        <v>970483.2346677454</v>
      </c>
      <c r="U131" s="21">
        <v>671337.7245855299</v>
      </c>
      <c r="V131" s="21">
        <v>970483.2346677454</v>
      </c>
    </row>
    <row r="132" spans="1:22" ht="12.75">
      <c r="A132" s="6">
        <v>37189</v>
      </c>
      <c r="B132" s="15">
        <v>21539527.85</v>
      </c>
      <c r="C132" s="8">
        <v>276.7</v>
      </c>
      <c r="D132" s="8">
        <v>0</v>
      </c>
      <c r="E132" s="9">
        <v>120.79855314412914</v>
      </c>
      <c r="F132" s="16">
        <v>31</v>
      </c>
      <c r="G132" s="16">
        <v>1</v>
      </c>
      <c r="H132" s="17">
        <v>25</v>
      </c>
      <c r="I132" s="19">
        <v>211</v>
      </c>
      <c r="J132" s="16">
        <v>0</v>
      </c>
      <c r="K132" s="16">
        <f t="shared" si="1"/>
        <v>20653812.614297155</v>
      </c>
      <c r="L132" s="16"/>
      <c r="M132" s="18"/>
      <c r="N132" s="21" t="s">
        <v>7</v>
      </c>
      <c r="O132" s="21">
        <v>38286.325511097704</v>
      </c>
      <c r="P132" s="21">
        <v>7015.121195595198</v>
      </c>
      <c r="Q132" s="21">
        <v>5.457685540078442</v>
      </c>
      <c r="R132" s="21">
        <v>3.573138721393673E-07</v>
      </c>
      <c r="S132" s="21">
        <v>24366.803477671157</v>
      </c>
      <c r="T132" s="21">
        <v>52205.84754452425</v>
      </c>
      <c r="U132" s="21">
        <v>24366.803477671157</v>
      </c>
      <c r="V132" s="21">
        <v>52205.84754452425</v>
      </c>
    </row>
    <row r="133" spans="1:22" ht="13.5" thickBot="1">
      <c r="A133" s="6">
        <v>37222</v>
      </c>
      <c r="B133" s="15">
        <v>20581219.25</v>
      </c>
      <c r="C133" s="8">
        <v>370.8</v>
      </c>
      <c r="D133" s="8">
        <v>0</v>
      </c>
      <c r="E133" s="9">
        <v>120.9724540901503</v>
      </c>
      <c r="F133" s="16">
        <v>30</v>
      </c>
      <c r="G133" s="16">
        <v>1</v>
      </c>
      <c r="H133" s="17">
        <v>25</v>
      </c>
      <c r="I133" s="19">
        <v>223.5</v>
      </c>
      <c r="J133" s="16">
        <v>0</v>
      </c>
      <c r="K133" s="16">
        <f t="shared" si="1"/>
        <v>20783776.074887723</v>
      </c>
      <c r="L133" s="16"/>
      <c r="M133" s="18"/>
      <c r="N133" s="22" t="s">
        <v>8</v>
      </c>
      <c r="O133" s="22">
        <v>-644528.8873579467</v>
      </c>
      <c r="P133" s="22">
        <v>1023902.2566042391</v>
      </c>
      <c r="Q133" s="22">
        <v>-0.6294828272920502</v>
      </c>
      <c r="R133" s="22">
        <v>0.5304830150846169</v>
      </c>
      <c r="S133" s="22">
        <v>-2676173.049090585</v>
      </c>
      <c r="T133" s="22">
        <v>1387115.2743746918</v>
      </c>
      <c r="U133" s="22">
        <v>-2676173.049090585</v>
      </c>
      <c r="V133" s="22">
        <v>1387115.2743746918</v>
      </c>
    </row>
    <row r="134" spans="1:13" ht="12.75">
      <c r="A134" s="6">
        <v>37255</v>
      </c>
      <c r="B134" s="15">
        <v>17845763.91</v>
      </c>
      <c r="C134" s="8">
        <v>563.3</v>
      </c>
      <c r="D134" s="8">
        <v>0</v>
      </c>
      <c r="E134" s="14">
        <v>121.1463550361714</v>
      </c>
      <c r="F134" s="16">
        <v>31</v>
      </c>
      <c r="G134" s="16">
        <v>0</v>
      </c>
      <c r="H134" s="17">
        <v>25</v>
      </c>
      <c r="I134" s="19">
        <v>227.8</v>
      </c>
      <c r="J134" s="16">
        <v>0</v>
      </c>
      <c r="K134" s="16">
        <f t="shared" si="1"/>
        <v>20019462.58632829</v>
      </c>
      <c r="L134" s="16"/>
      <c r="M134" s="18"/>
    </row>
    <row r="135" spans="1:34" s="26" customFormat="1" ht="12.75">
      <c r="A135" s="24">
        <v>37275</v>
      </c>
      <c r="B135" s="15">
        <v>19813868.05393872</v>
      </c>
      <c r="C135" s="8">
        <v>625.7</v>
      </c>
      <c r="D135" s="8">
        <v>0</v>
      </c>
      <c r="E135" s="9">
        <v>121.51038768317567</v>
      </c>
      <c r="F135" s="16">
        <v>31</v>
      </c>
      <c r="G135" s="16">
        <v>0</v>
      </c>
      <c r="H135" s="17">
        <v>25</v>
      </c>
      <c r="I135" s="19">
        <v>229.1</v>
      </c>
      <c r="J135" s="16">
        <v>0</v>
      </c>
      <c r="K135" s="16">
        <f t="shared" si="1"/>
        <v>19955068.511657204</v>
      </c>
      <c r="L135" s="16"/>
      <c r="M135" s="18"/>
      <c r="N135"/>
      <c r="O135"/>
      <c r="P135"/>
      <c r="Q135"/>
      <c r="R135"/>
      <c r="S135"/>
      <c r="T135"/>
      <c r="U135"/>
      <c r="V135"/>
      <c r="W135"/>
      <c r="X135"/>
      <c r="Y135"/>
      <c r="Z135" s="25"/>
      <c r="AA135" s="25"/>
      <c r="AB135" s="25"/>
      <c r="AC135" s="25"/>
      <c r="AD135" s="25"/>
      <c r="AE135" s="25"/>
      <c r="AF135" s="25"/>
      <c r="AG135" s="25"/>
      <c r="AH135" s="25"/>
    </row>
    <row r="136" spans="1:13" ht="12.75">
      <c r="A136" s="6">
        <v>37308</v>
      </c>
      <c r="B136" s="15">
        <v>18860238.366691515</v>
      </c>
      <c r="C136" s="8">
        <v>592</v>
      </c>
      <c r="D136" s="8">
        <v>0</v>
      </c>
      <c r="E136" s="9">
        <v>121.87442033017993</v>
      </c>
      <c r="F136" s="16">
        <v>28</v>
      </c>
      <c r="G136" s="16">
        <v>0</v>
      </c>
      <c r="H136" s="17">
        <v>25</v>
      </c>
      <c r="I136" s="19">
        <v>238.1</v>
      </c>
      <c r="J136" s="16">
        <v>0</v>
      </c>
      <c r="K136" s="16">
        <f t="shared" si="1"/>
        <v>19568522.04921473</v>
      </c>
      <c r="L136" s="16"/>
      <c r="M136" s="18"/>
    </row>
    <row r="137" spans="1:13" ht="12.75">
      <c r="A137" s="6">
        <v>37341</v>
      </c>
      <c r="B137" s="15">
        <v>20371134.013477754</v>
      </c>
      <c r="C137" s="8">
        <v>581.2</v>
      </c>
      <c r="D137" s="8">
        <v>0</v>
      </c>
      <c r="E137" s="9">
        <v>122.2384529771842</v>
      </c>
      <c r="F137" s="16">
        <v>31</v>
      </c>
      <c r="G137" s="16">
        <v>1</v>
      </c>
      <c r="H137" s="17">
        <v>25</v>
      </c>
      <c r="I137" s="19">
        <v>232.9</v>
      </c>
      <c r="J137" s="16">
        <v>0</v>
      </c>
      <c r="K137" s="16">
        <f t="shared" si="1"/>
        <v>20987756.306500807</v>
      </c>
      <c r="L137" s="16"/>
      <c r="M137" s="18"/>
    </row>
    <row r="138" spans="1:15" ht="12.75">
      <c r="A138" s="6">
        <v>37374</v>
      </c>
      <c r="B138" s="15">
        <v>20166802.49922108</v>
      </c>
      <c r="C138" s="8">
        <v>356.2</v>
      </c>
      <c r="D138" s="8">
        <v>6.6</v>
      </c>
      <c r="E138" s="9">
        <v>122.60248562418846</v>
      </c>
      <c r="F138" s="16">
        <v>30</v>
      </c>
      <c r="G138" s="16">
        <v>1</v>
      </c>
      <c r="H138" s="17">
        <v>25</v>
      </c>
      <c r="I138" s="19">
        <v>226.5</v>
      </c>
      <c r="J138" s="16">
        <v>0</v>
      </c>
      <c r="K138" s="16">
        <f t="shared" si="1"/>
        <v>20583862.40038227</v>
      </c>
      <c r="L138" s="16"/>
      <c r="M138" s="18"/>
      <c r="N138" s="62" t="s">
        <v>39</v>
      </c>
      <c r="O138" s="63"/>
    </row>
    <row r="139" spans="1:15" ht="12.75">
      <c r="A139" s="6">
        <v>37407</v>
      </c>
      <c r="B139" s="15">
        <v>20982649.90119266</v>
      </c>
      <c r="C139" s="8">
        <v>266.8</v>
      </c>
      <c r="D139" s="8">
        <v>5.3</v>
      </c>
      <c r="E139" s="9">
        <v>122.96651827119273</v>
      </c>
      <c r="F139" s="16">
        <v>31</v>
      </c>
      <c r="G139" s="16">
        <v>1</v>
      </c>
      <c r="H139" s="17">
        <v>25</v>
      </c>
      <c r="I139" s="19">
        <v>236.2</v>
      </c>
      <c r="J139" s="16">
        <v>0</v>
      </c>
      <c r="K139" s="16">
        <f aca="true" t="shared" si="2" ref="K139:K170">$O$125+C139*$O$126+D139*$O$127+E139*$O$128+F139*$O$129+G139*$O$130+H139*$O$131+I139*$O$132+J139*$O$133</f>
        <v>21229954.57767474</v>
      </c>
      <c r="L139" s="16"/>
      <c r="M139" s="18"/>
      <c r="N139" s="42"/>
      <c r="O139" s="43"/>
    </row>
    <row r="140" spans="1:15" ht="12.75">
      <c r="A140" s="6">
        <v>37408</v>
      </c>
      <c r="B140" s="15">
        <v>21781915.210477743</v>
      </c>
      <c r="C140" s="8">
        <v>53.1</v>
      </c>
      <c r="D140" s="8">
        <v>54.5</v>
      </c>
      <c r="E140" s="9">
        <v>123.33055091819699</v>
      </c>
      <c r="F140" s="16">
        <v>30</v>
      </c>
      <c r="G140" s="16">
        <v>0</v>
      </c>
      <c r="H140" s="17">
        <v>25</v>
      </c>
      <c r="I140" s="19">
        <v>277.2</v>
      </c>
      <c r="J140" s="16">
        <v>0</v>
      </c>
      <c r="K140" s="16">
        <f t="shared" si="2"/>
        <v>21196142.2720049</v>
      </c>
      <c r="L140" s="16"/>
      <c r="M140" s="18"/>
      <c r="N140" s="44" t="s">
        <v>13</v>
      </c>
      <c r="O140" s="45" t="s">
        <v>42</v>
      </c>
    </row>
    <row r="141" spans="1:15" ht="12.75">
      <c r="A141" s="6">
        <v>37440</v>
      </c>
      <c r="B141" s="15">
        <v>20695007.0341129</v>
      </c>
      <c r="C141" s="8">
        <v>4.7</v>
      </c>
      <c r="D141" s="8">
        <v>129</v>
      </c>
      <c r="E141" s="9">
        <v>123.69458356520126</v>
      </c>
      <c r="F141" s="16">
        <v>31</v>
      </c>
      <c r="G141" s="16">
        <v>0</v>
      </c>
      <c r="H141" s="17">
        <v>25</v>
      </c>
      <c r="I141" s="19">
        <v>287.9</v>
      </c>
      <c r="J141" s="16">
        <v>0</v>
      </c>
      <c r="K141" s="16">
        <f t="shared" si="2"/>
        <v>20999117.16167429</v>
      </c>
      <c r="L141" s="16"/>
      <c r="M141" s="18"/>
      <c r="N141" s="64"/>
      <c r="O141" s="56"/>
    </row>
    <row r="142" spans="1:15" ht="12.75">
      <c r="A142" s="6">
        <v>37473</v>
      </c>
      <c r="B142" s="15">
        <v>22231393.539384175</v>
      </c>
      <c r="C142" s="8">
        <v>11</v>
      </c>
      <c r="D142" s="8">
        <v>72.3</v>
      </c>
      <c r="E142" s="9">
        <v>124.05861621220552</v>
      </c>
      <c r="F142" s="16">
        <v>31</v>
      </c>
      <c r="G142" s="16">
        <v>0</v>
      </c>
      <c r="H142" s="17">
        <v>25</v>
      </c>
      <c r="I142" s="19">
        <v>288.3</v>
      </c>
      <c r="J142" s="16">
        <v>0</v>
      </c>
      <c r="K142" s="16">
        <f t="shared" si="2"/>
        <v>21582919.521758273</v>
      </c>
      <c r="L142" s="16"/>
      <c r="M142" s="18"/>
      <c r="N142" s="64" t="s">
        <v>14</v>
      </c>
      <c r="O142" s="47">
        <v>0.8417816005796102</v>
      </c>
    </row>
    <row r="143" spans="1:15" ht="12.75">
      <c r="A143" s="6">
        <v>37506</v>
      </c>
      <c r="B143" s="15">
        <v>21596858.836384956</v>
      </c>
      <c r="C143" s="8">
        <v>50.2</v>
      </c>
      <c r="D143" s="8">
        <v>47</v>
      </c>
      <c r="E143" s="9">
        <v>124.42264885920979</v>
      </c>
      <c r="F143" s="16">
        <v>30</v>
      </c>
      <c r="G143" s="16">
        <v>1</v>
      </c>
      <c r="H143" s="17">
        <v>25</v>
      </c>
      <c r="I143" s="19">
        <v>285.6</v>
      </c>
      <c r="J143" s="16">
        <v>0</v>
      </c>
      <c r="K143" s="16">
        <f t="shared" si="2"/>
        <v>22393361.20370663</v>
      </c>
      <c r="L143" s="16"/>
      <c r="M143" s="18"/>
      <c r="N143" s="64" t="s">
        <v>15</v>
      </c>
      <c r="O143" s="65">
        <v>0.7085962630743703</v>
      </c>
    </row>
    <row r="144" spans="1:15" ht="12.75">
      <c r="A144" s="6">
        <v>37539</v>
      </c>
      <c r="B144" s="15">
        <v>21366977.429588236</v>
      </c>
      <c r="C144" s="8">
        <v>345.6</v>
      </c>
      <c r="D144" s="8">
        <v>6.3</v>
      </c>
      <c r="E144" s="9">
        <v>124.78668150621405</v>
      </c>
      <c r="F144" s="16">
        <v>31</v>
      </c>
      <c r="G144" s="16">
        <v>1</v>
      </c>
      <c r="H144" s="17">
        <v>25</v>
      </c>
      <c r="I144" s="19">
        <v>238.7</v>
      </c>
      <c r="J144" s="16">
        <v>0</v>
      </c>
      <c r="K144" s="16">
        <f t="shared" si="2"/>
        <v>20957783.547595985</v>
      </c>
      <c r="L144" s="16"/>
      <c r="M144" s="18"/>
      <c r="N144" s="64" t="s">
        <v>16</v>
      </c>
      <c r="O144" s="47">
        <v>0.6850484863531073</v>
      </c>
    </row>
    <row r="145" spans="1:15" ht="12.75">
      <c r="A145" s="6">
        <v>37572</v>
      </c>
      <c r="B145" s="15">
        <v>20981361.52105435</v>
      </c>
      <c r="C145" s="8">
        <v>486.4</v>
      </c>
      <c r="D145" s="8">
        <v>0</v>
      </c>
      <c r="E145" s="9">
        <v>125.15071415321832</v>
      </c>
      <c r="F145" s="16">
        <v>30</v>
      </c>
      <c r="G145" s="16">
        <v>1</v>
      </c>
      <c r="H145" s="17">
        <v>25</v>
      </c>
      <c r="I145" s="19">
        <v>238</v>
      </c>
      <c r="J145" s="16">
        <v>0</v>
      </c>
      <c r="K145" s="16">
        <f t="shared" si="2"/>
        <v>20579915.655614927</v>
      </c>
      <c r="L145" s="16"/>
      <c r="M145" s="18"/>
      <c r="N145" s="64" t="s">
        <v>40</v>
      </c>
      <c r="O145" s="61">
        <v>30.09185416789378</v>
      </c>
    </row>
    <row r="146" spans="1:34" s="29" customFormat="1" ht="12.75">
      <c r="A146" s="27">
        <v>37605</v>
      </c>
      <c r="B146" s="15">
        <v>18896746.594475918</v>
      </c>
      <c r="C146" s="8">
        <v>675.6</v>
      </c>
      <c r="D146" s="8">
        <v>0</v>
      </c>
      <c r="E146" s="14">
        <v>125.51474680022261</v>
      </c>
      <c r="F146" s="16">
        <v>31</v>
      </c>
      <c r="G146" s="16">
        <v>0</v>
      </c>
      <c r="H146" s="17">
        <v>25</v>
      </c>
      <c r="I146" s="19">
        <v>246.6</v>
      </c>
      <c r="J146" s="10">
        <v>0</v>
      </c>
      <c r="K146" s="16">
        <f t="shared" si="2"/>
        <v>19953552.895703286</v>
      </c>
      <c r="L146" s="10"/>
      <c r="M146" s="28"/>
      <c r="N146" s="64"/>
      <c r="O146" s="39"/>
      <c r="P146"/>
      <c r="Q146"/>
      <c r="R146"/>
      <c r="S146"/>
      <c r="T146"/>
      <c r="U146"/>
      <c r="V146"/>
      <c r="W146"/>
      <c r="X146"/>
      <c r="Y146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28" ht="12.75">
      <c r="A147" s="6">
        <v>37622</v>
      </c>
      <c r="B147" s="30">
        <v>21184610.080454197</v>
      </c>
      <c r="C147" s="8">
        <v>868.4</v>
      </c>
      <c r="D147" s="8">
        <v>0</v>
      </c>
      <c r="E147" s="9">
        <v>125.66118067148953</v>
      </c>
      <c r="F147" s="16">
        <v>31</v>
      </c>
      <c r="G147" s="16">
        <v>0</v>
      </c>
      <c r="H147" s="17">
        <v>25</v>
      </c>
      <c r="I147" s="19">
        <v>247.2</v>
      </c>
      <c r="J147" s="16">
        <v>0</v>
      </c>
      <c r="K147" s="16">
        <f t="shared" si="2"/>
        <v>19776653.85659475</v>
      </c>
      <c r="L147" s="16"/>
      <c r="M147" s="18"/>
      <c r="N147" s="64" t="s">
        <v>43</v>
      </c>
      <c r="O147" s="56"/>
      <c r="Z147" s="25"/>
      <c r="AA147" s="25"/>
      <c r="AB147" s="25"/>
    </row>
    <row r="148" spans="1:15" ht="12.75">
      <c r="A148" s="6">
        <v>37653</v>
      </c>
      <c r="B148" s="30">
        <v>20620377.07830775</v>
      </c>
      <c r="C148" s="8">
        <v>755.9</v>
      </c>
      <c r="D148" s="8">
        <v>0</v>
      </c>
      <c r="E148" s="9">
        <v>125.80761454275645</v>
      </c>
      <c r="F148" s="16">
        <v>28</v>
      </c>
      <c r="G148" s="16">
        <v>0</v>
      </c>
      <c r="H148" s="17">
        <v>27</v>
      </c>
      <c r="I148" s="19">
        <v>242.8</v>
      </c>
      <c r="J148" s="16">
        <v>0</v>
      </c>
      <c r="K148" s="16">
        <f t="shared" si="2"/>
        <v>20625231.32838705</v>
      </c>
      <c r="L148" s="16"/>
      <c r="M148" s="18"/>
      <c r="N148" s="64" t="s">
        <v>35</v>
      </c>
      <c r="O148" s="66">
        <v>2935606.8047678447</v>
      </c>
    </row>
    <row r="149" spans="1:15" ht="12.75">
      <c r="A149" s="6">
        <v>37681</v>
      </c>
      <c r="B149" s="30">
        <v>22328541.08479261</v>
      </c>
      <c r="C149" s="8">
        <v>638.7</v>
      </c>
      <c r="D149" s="8">
        <v>0</v>
      </c>
      <c r="E149" s="9">
        <v>125.95404841402338</v>
      </c>
      <c r="F149" s="16">
        <v>31</v>
      </c>
      <c r="G149" s="16">
        <v>1</v>
      </c>
      <c r="H149" s="17">
        <v>27</v>
      </c>
      <c r="I149" s="19">
        <v>237.8</v>
      </c>
      <c r="J149" s="16">
        <v>0</v>
      </c>
      <c r="K149" s="16">
        <f t="shared" si="2"/>
        <v>22183799.212586984</v>
      </c>
      <c r="L149" s="16"/>
      <c r="M149" s="18"/>
      <c r="N149" s="64" t="s">
        <v>1</v>
      </c>
      <c r="O149" s="57">
        <v>-917.9936587471149</v>
      </c>
    </row>
    <row r="150" spans="1:15" ht="12.75">
      <c r="A150" s="6">
        <v>37712</v>
      </c>
      <c r="B150" s="30">
        <v>21678811.08232475</v>
      </c>
      <c r="C150" s="8">
        <v>397.4</v>
      </c>
      <c r="D150" s="8">
        <v>0.7</v>
      </c>
      <c r="E150" s="9">
        <v>126.1004822852903</v>
      </c>
      <c r="F150" s="16">
        <v>30</v>
      </c>
      <c r="G150" s="16">
        <v>1</v>
      </c>
      <c r="H150" s="17">
        <v>27</v>
      </c>
      <c r="I150" s="19">
        <v>231.1</v>
      </c>
      <c r="J150" s="16">
        <v>0</v>
      </c>
      <c r="K150" s="16">
        <f t="shared" si="2"/>
        <v>21883060.24977628</v>
      </c>
      <c r="L150" s="16"/>
      <c r="M150" s="18"/>
      <c r="N150" s="64" t="s">
        <v>2</v>
      </c>
      <c r="O150" s="66">
        <v>-11131.475898753859</v>
      </c>
    </row>
    <row r="151" spans="1:15" ht="12.75">
      <c r="A151" s="6">
        <v>37742</v>
      </c>
      <c r="B151" s="30">
        <v>22208910.084340043</v>
      </c>
      <c r="C151" s="8">
        <v>217</v>
      </c>
      <c r="D151" s="8">
        <v>0</v>
      </c>
      <c r="E151" s="9">
        <v>126.24691615655722</v>
      </c>
      <c r="F151" s="16">
        <v>31</v>
      </c>
      <c r="G151" s="16">
        <v>1</v>
      </c>
      <c r="H151" s="17">
        <v>27</v>
      </c>
      <c r="I151" s="19">
        <v>221.2</v>
      </c>
      <c r="J151" s="16">
        <v>0</v>
      </c>
      <c r="K151" s="16">
        <f t="shared" si="2"/>
        <v>21889600.820978917</v>
      </c>
      <c r="L151" s="16"/>
      <c r="M151" s="18"/>
      <c r="N151" s="64" t="s">
        <v>3</v>
      </c>
      <c r="O151" s="57">
        <v>-156259.31904131745</v>
      </c>
    </row>
    <row r="152" spans="1:15" ht="12.75">
      <c r="A152" s="6">
        <v>37773</v>
      </c>
      <c r="B152" s="30">
        <v>22338222.084831025</v>
      </c>
      <c r="C152" s="8">
        <v>65.3</v>
      </c>
      <c r="D152" s="8">
        <v>25.5</v>
      </c>
      <c r="E152" s="9">
        <v>126.39335002782414</v>
      </c>
      <c r="F152" s="16">
        <v>30</v>
      </c>
      <c r="G152" s="16">
        <v>0</v>
      </c>
      <c r="H152" s="17">
        <v>27</v>
      </c>
      <c r="I152" s="19">
        <v>295.1</v>
      </c>
      <c r="J152" s="16">
        <v>0</v>
      </c>
      <c r="K152" s="16">
        <f t="shared" si="2"/>
        <v>23356310.833103277</v>
      </c>
      <c r="L152" s="16"/>
      <c r="M152" s="18"/>
      <c r="N152" s="64" t="s">
        <v>4</v>
      </c>
      <c r="O152" s="66">
        <v>235058.7616041458</v>
      </c>
    </row>
    <row r="153" spans="1:15" ht="12.75">
      <c r="A153" s="6">
        <v>37803</v>
      </c>
      <c r="B153" s="30">
        <v>22695547.086187903</v>
      </c>
      <c r="C153" s="8">
        <v>12.5</v>
      </c>
      <c r="D153" s="8">
        <v>50.1</v>
      </c>
      <c r="E153" s="9">
        <v>126.53978389909106</v>
      </c>
      <c r="F153" s="16">
        <v>31</v>
      </c>
      <c r="G153" s="16">
        <v>0</v>
      </c>
      <c r="H153" s="17">
        <v>27</v>
      </c>
      <c r="I153" s="19">
        <v>286</v>
      </c>
      <c r="J153" s="16">
        <v>0</v>
      </c>
      <c r="K153" s="16">
        <f t="shared" si="2"/>
        <v>22994718.13362018</v>
      </c>
      <c r="L153" s="16"/>
      <c r="M153" s="18"/>
      <c r="N153" s="64" t="s">
        <v>5</v>
      </c>
      <c r="O153" s="57">
        <v>960116.0271465755</v>
      </c>
    </row>
    <row r="154" spans="1:15" ht="12.75">
      <c r="A154" s="6">
        <v>37834</v>
      </c>
      <c r="B154" s="30">
        <v>22234003.08444191</v>
      </c>
      <c r="C154" s="8">
        <v>18.9</v>
      </c>
      <c r="D154" s="8">
        <v>72.4</v>
      </c>
      <c r="E154" s="9">
        <v>126.68621777035798</v>
      </c>
      <c r="F154" s="16">
        <v>31</v>
      </c>
      <c r="G154" s="16">
        <v>0</v>
      </c>
      <c r="H154" s="17">
        <v>27</v>
      </c>
      <c r="I154" s="19">
        <v>290.2</v>
      </c>
      <c r="J154" s="16">
        <v>1</v>
      </c>
      <c r="K154" s="16">
        <f t="shared" si="2"/>
        <v>22234003.084441897</v>
      </c>
      <c r="L154" s="16"/>
      <c r="M154" s="18"/>
      <c r="N154" s="64" t="s">
        <v>6</v>
      </c>
      <c r="O154" s="66">
        <v>820910.4796266377</v>
      </c>
    </row>
    <row r="155" spans="1:15" ht="12.75">
      <c r="A155" s="6">
        <v>37865</v>
      </c>
      <c r="B155" s="30">
        <v>22792003.08655664</v>
      </c>
      <c r="C155" s="8">
        <v>104.1</v>
      </c>
      <c r="D155" s="8">
        <v>6</v>
      </c>
      <c r="E155" s="9">
        <v>126.8326516416249</v>
      </c>
      <c r="F155" s="16">
        <v>30</v>
      </c>
      <c r="G155" s="16">
        <v>1</v>
      </c>
      <c r="H155" s="17">
        <v>27</v>
      </c>
      <c r="I155" s="19">
        <v>243.7</v>
      </c>
      <c r="J155" s="16">
        <v>0</v>
      </c>
      <c r="K155" s="16">
        <f t="shared" si="2"/>
        <v>22461310.384019487</v>
      </c>
      <c r="L155" s="16"/>
      <c r="M155" s="18"/>
      <c r="N155" s="64" t="s">
        <v>7</v>
      </c>
      <c r="O155" s="57">
        <v>38286.325511097704</v>
      </c>
    </row>
    <row r="156" spans="1:15" ht="12.75">
      <c r="A156" s="6">
        <v>37895</v>
      </c>
      <c r="B156" s="30">
        <v>23265455.088354655</v>
      </c>
      <c r="C156" s="8">
        <v>331.9</v>
      </c>
      <c r="D156" s="8">
        <v>0</v>
      </c>
      <c r="E156" s="9">
        <v>126.97908551289183</v>
      </c>
      <c r="F156" s="16">
        <v>31</v>
      </c>
      <c r="G156" s="16">
        <v>1</v>
      </c>
      <c r="H156" s="17">
        <v>27</v>
      </c>
      <c r="I156" s="19">
        <v>229.4</v>
      </c>
      <c r="J156" s="16">
        <v>0</v>
      </c>
      <c r="K156" s="16">
        <f t="shared" si="2"/>
        <v>21983662.93373611</v>
      </c>
      <c r="L156" s="16"/>
      <c r="M156" s="18"/>
      <c r="N156" s="64" t="s">
        <v>8</v>
      </c>
      <c r="O156" s="57">
        <v>-644528.8873579467</v>
      </c>
    </row>
    <row r="157" spans="1:15" ht="12.75">
      <c r="A157" s="6">
        <v>37926</v>
      </c>
      <c r="B157" s="30">
        <v>21814685.082845103</v>
      </c>
      <c r="C157" s="8">
        <v>434.4</v>
      </c>
      <c r="D157" s="8">
        <v>0</v>
      </c>
      <c r="E157" s="9">
        <v>127.12551938415875</v>
      </c>
      <c r="F157" s="16">
        <v>30</v>
      </c>
      <c r="G157" s="16">
        <v>1</v>
      </c>
      <c r="H157" s="17">
        <v>27</v>
      </c>
      <c r="I157" s="19">
        <v>241.4</v>
      </c>
      <c r="J157" s="16">
        <v>0</v>
      </c>
      <c r="K157" s="16">
        <f t="shared" si="2"/>
        <v>22091064.071234804</v>
      </c>
      <c r="L157" s="16"/>
      <c r="M157" s="18"/>
      <c r="N157" s="64" t="s">
        <v>41</v>
      </c>
      <c r="O157" s="67"/>
    </row>
    <row r="158" spans="1:15" ht="12.75">
      <c r="A158" s="6">
        <v>37956</v>
      </c>
      <c r="B158" s="30">
        <v>20157782.076552723</v>
      </c>
      <c r="C158" s="8">
        <v>610</v>
      </c>
      <c r="D158" s="8">
        <v>0</v>
      </c>
      <c r="E158" s="14">
        <v>127.27195325542573</v>
      </c>
      <c r="F158" s="10">
        <v>31</v>
      </c>
      <c r="G158" s="10">
        <v>0</v>
      </c>
      <c r="H158" s="17">
        <v>27</v>
      </c>
      <c r="I158" s="19">
        <v>247.9</v>
      </c>
      <c r="J158" s="16">
        <v>0</v>
      </c>
      <c r="K158" s="16">
        <f t="shared" si="2"/>
        <v>21430786.57802975</v>
      </c>
      <c r="L158" s="16"/>
      <c r="M158" s="18"/>
      <c r="N158" s="64" t="s">
        <v>35</v>
      </c>
      <c r="O158" s="57">
        <v>0.7247898983452209</v>
      </c>
    </row>
    <row r="159" spans="1:28" ht="12.75">
      <c r="A159" s="6">
        <v>37987</v>
      </c>
      <c r="B159" s="30">
        <v>21510347.07969482</v>
      </c>
      <c r="C159" s="8">
        <v>879.2</v>
      </c>
      <c r="D159" s="8">
        <v>0</v>
      </c>
      <c r="E159" s="9">
        <v>127.53710315804119</v>
      </c>
      <c r="F159" s="16">
        <v>31</v>
      </c>
      <c r="G159" s="16">
        <v>0</v>
      </c>
      <c r="H159" s="17">
        <v>27</v>
      </c>
      <c r="I159" s="19">
        <v>254.1</v>
      </c>
      <c r="J159" s="16">
        <v>0</v>
      </c>
      <c r="K159" s="16">
        <f t="shared" si="2"/>
        <v>21379605.760037273</v>
      </c>
      <c r="L159" s="16"/>
      <c r="M159" s="18"/>
      <c r="N159" s="64" t="s">
        <v>1</v>
      </c>
      <c r="O159" s="66">
        <v>-1.603138760933502</v>
      </c>
      <c r="Z159" s="25"/>
      <c r="AA159" s="25"/>
      <c r="AB159" s="25"/>
    </row>
    <row r="160" spans="1:15" ht="12.75">
      <c r="A160" s="6">
        <v>38018</v>
      </c>
      <c r="B160" s="30">
        <v>20612313.076367643</v>
      </c>
      <c r="C160" s="8">
        <v>699.2</v>
      </c>
      <c r="D160" s="8">
        <v>0</v>
      </c>
      <c r="E160" s="9">
        <v>127.80225306065665</v>
      </c>
      <c r="F160" s="16">
        <v>28</v>
      </c>
      <c r="G160" s="16">
        <v>0</v>
      </c>
      <c r="H160" s="17">
        <v>27</v>
      </c>
      <c r="I160" s="19">
        <v>244.6</v>
      </c>
      <c r="J160" s="16">
        <v>0</v>
      </c>
      <c r="K160" s="16">
        <f t="shared" si="2"/>
        <v>20434516.098217323</v>
      </c>
      <c r="L160" s="16"/>
      <c r="M160" s="18"/>
      <c r="N160" s="64" t="s">
        <v>2</v>
      </c>
      <c r="O160" s="57">
        <v>-1.8494855617019266</v>
      </c>
    </row>
    <row r="161" spans="1:15" ht="12.75">
      <c r="A161" s="6">
        <v>38047</v>
      </c>
      <c r="B161" s="30">
        <v>22528324.083466373</v>
      </c>
      <c r="C161" s="8">
        <v>540.9</v>
      </c>
      <c r="D161" s="8">
        <v>0</v>
      </c>
      <c r="E161" s="9">
        <v>128.06740296327212</v>
      </c>
      <c r="F161" s="16">
        <v>31</v>
      </c>
      <c r="G161" s="16">
        <v>1</v>
      </c>
      <c r="H161" s="17">
        <v>27</v>
      </c>
      <c r="I161" s="19">
        <v>237</v>
      </c>
      <c r="J161" s="16">
        <v>0</v>
      </c>
      <c r="K161" s="16">
        <f t="shared" si="2"/>
        <v>21912718.589245096</v>
      </c>
      <c r="L161" s="16"/>
      <c r="M161" s="18"/>
      <c r="N161" s="64" t="s">
        <v>3</v>
      </c>
      <c r="O161" s="66">
        <v>-8.111966167888687</v>
      </c>
    </row>
    <row r="162" spans="1:15" ht="12.75">
      <c r="A162" s="6">
        <v>38078</v>
      </c>
      <c r="B162" s="30">
        <v>21394505.079265628</v>
      </c>
      <c r="C162" s="8">
        <v>354.1</v>
      </c>
      <c r="D162" s="8">
        <v>0</v>
      </c>
      <c r="E162" s="9">
        <v>128.33255286588758</v>
      </c>
      <c r="F162" s="16">
        <v>30</v>
      </c>
      <c r="G162" s="16">
        <v>1</v>
      </c>
      <c r="H162" s="17">
        <v>27</v>
      </c>
      <c r="I162" s="19">
        <v>230.6</v>
      </c>
      <c r="J162" s="16">
        <v>0</v>
      </c>
      <c r="K162" s="16">
        <f t="shared" si="2"/>
        <v>21562676.41659732</v>
      </c>
      <c r="L162" s="16"/>
      <c r="M162" s="18"/>
      <c r="N162" s="64" t="s">
        <v>4</v>
      </c>
      <c r="O162" s="57">
        <v>1.9419960124376485</v>
      </c>
    </row>
    <row r="163" spans="1:15" ht="12.75">
      <c r="A163" s="6">
        <v>38108</v>
      </c>
      <c r="B163" s="30">
        <v>22598350.083725818</v>
      </c>
      <c r="C163" s="8">
        <v>196.2</v>
      </c>
      <c r="D163" s="8">
        <v>0</v>
      </c>
      <c r="E163" s="9">
        <v>128.59770276850304</v>
      </c>
      <c r="F163" s="16">
        <v>31</v>
      </c>
      <c r="G163" s="16">
        <v>1</v>
      </c>
      <c r="H163" s="17">
        <v>27</v>
      </c>
      <c r="I163" s="19">
        <v>257.5</v>
      </c>
      <c r="J163" s="16">
        <v>0</v>
      </c>
      <c r="K163" s="16">
        <f t="shared" si="2"/>
        <v>22931156.389939606</v>
      </c>
      <c r="L163" s="16"/>
      <c r="M163" s="18"/>
      <c r="N163" s="64" t="s">
        <v>5</v>
      </c>
      <c r="O163" s="66">
        <v>3.487253024859346</v>
      </c>
    </row>
    <row r="164" spans="1:15" ht="12.75">
      <c r="A164" s="6">
        <v>38139</v>
      </c>
      <c r="B164" s="30">
        <v>23487537.08702021</v>
      </c>
      <c r="C164" s="8">
        <v>92.5</v>
      </c>
      <c r="D164" s="8">
        <v>0</v>
      </c>
      <c r="E164" s="9">
        <v>128.8628526711185</v>
      </c>
      <c r="F164" s="16">
        <v>30</v>
      </c>
      <c r="G164" s="16">
        <v>0</v>
      </c>
      <c r="H164" s="17">
        <v>27</v>
      </c>
      <c r="I164" s="19">
        <v>286.5</v>
      </c>
      <c r="J164" s="16">
        <v>0</v>
      </c>
      <c r="K164" s="16">
        <f t="shared" si="2"/>
        <v>22900048.84019623</v>
      </c>
      <c r="L164" s="16"/>
      <c r="M164" s="18"/>
      <c r="N164" s="64" t="s">
        <v>6</v>
      </c>
      <c r="O164" s="57">
        <v>10.890114625483164</v>
      </c>
    </row>
    <row r="165" spans="1:15" ht="12.75">
      <c r="A165" s="6">
        <v>38169</v>
      </c>
      <c r="B165" s="30">
        <v>22363965.08285743</v>
      </c>
      <c r="C165" s="8">
        <v>21.3</v>
      </c>
      <c r="D165" s="8">
        <v>0</v>
      </c>
      <c r="E165" s="9">
        <v>129.12800257373397</v>
      </c>
      <c r="F165" s="16">
        <v>31</v>
      </c>
      <c r="G165" s="16">
        <v>0</v>
      </c>
      <c r="H165" s="17">
        <v>27</v>
      </c>
      <c r="I165" s="19">
        <v>282.4</v>
      </c>
      <c r="J165" s="16">
        <v>0</v>
      </c>
      <c r="K165" s="16">
        <f t="shared" si="2"/>
        <v>23002062.672481097</v>
      </c>
      <c r="L165" s="16"/>
      <c r="M165" s="18"/>
      <c r="N165" s="64" t="s">
        <v>7</v>
      </c>
      <c r="O165" s="57">
        <v>5.457685540078442</v>
      </c>
    </row>
    <row r="166" spans="1:15" ht="12.75">
      <c r="A166" s="6">
        <v>38200</v>
      </c>
      <c r="B166" s="30">
        <v>24573689.091044355</v>
      </c>
      <c r="C166" s="8">
        <v>55</v>
      </c>
      <c r="D166" s="8">
        <v>0</v>
      </c>
      <c r="E166" s="9">
        <v>129.39315247634943</v>
      </c>
      <c r="F166" s="16">
        <v>31</v>
      </c>
      <c r="G166" s="16">
        <v>0</v>
      </c>
      <c r="H166" s="17">
        <v>27</v>
      </c>
      <c r="I166" s="19">
        <v>277.3</v>
      </c>
      <c r="J166" s="16">
        <v>0</v>
      </c>
      <c r="K166" s="16">
        <f t="shared" si="2"/>
        <v>22734433.882848162</v>
      </c>
      <c r="L166" s="16"/>
      <c r="M166" s="18"/>
      <c r="N166" s="64" t="s">
        <v>8</v>
      </c>
      <c r="O166" s="57">
        <v>-0.6294828272920502</v>
      </c>
    </row>
    <row r="167" spans="1:13" ht="12.75">
      <c r="A167" s="6">
        <v>38231</v>
      </c>
      <c r="B167" s="30">
        <v>23718753.087876856</v>
      </c>
      <c r="C167" s="8">
        <v>71.3</v>
      </c>
      <c r="D167" s="8">
        <v>0</v>
      </c>
      <c r="E167" s="9">
        <v>129.6583023789649</v>
      </c>
      <c r="F167" s="16">
        <v>30</v>
      </c>
      <c r="G167" s="16">
        <v>1</v>
      </c>
      <c r="H167" s="17">
        <v>27</v>
      </c>
      <c r="I167" s="19">
        <v>259.4</v>
      </c>
      <c r="J167" s="16">
        <v>0</v>
      </c>
      <c r="K167" s="16">
        <f t="shared" si="2"/>
        <v>22717770.481877804</v>
      </c>
      <c r="L167" s="16"/>
      <c r="M167" s="18"/>
    </row>
    <row r="168" spans="1:13" ht="12.75">
      <c r="A168" s="6">
        <v>38261</v>
      </c>
      <c r="B168" s="30">
        <v>23032486.08533427</v>
      </c>
      <c r="C168" s="8">
        <v>287.5</v>
      </c>
      <c r="D168" s="8">
        <v>0</v>
      </c>
      <c r="E168" s="9">
        <v>129.92345228158035</v>
      </c>
      <c r="F168" s="16">
        <v>31</v>
      </c>
      <c r="G168" s="16">
        <v>1</v>
      </c>
      <c r="H168" s="17">
        <v>27</v>
      </c>
      <c r="I168" s="19">
        <v>232.1</v>
      </c>
      <c r="J168" s="16">
        <v>0</v>
      </c>
      <c r="K168" s="16">
        <f t="shared" si="2"/>
        <v>21667710.18478129</v>
      </c>
      <c r="L168" s="16"/>
      <c r="M168" s="18"/>
    </row>
    <row r="169" spans="1:13" ht="12.75">
      <c r="A169" s="6">
        <v>38292</v>
      </c>
      <c r="B169" s="30">
        <v>23100487.08558621</v>
      </c>
      <c r="C169" s="8">
        <v>432.9</v>
      </c>
      <c r="D169" s="8">
        <v>0</v>
      </c>
      <c r="E169" s="9">
        <v>130.18860218419582</v>
      </c>
      <c r="F169" s="16">
        <v>30</v>
      </c>
      <c r="G169" s="16">
        <v>1</v>
      </c>
      <c r="H169" s="17">
        <v>27</v>
      </c>
      <c r="I169" s="19">
        <v>244.1</v>
      </c>
      <c r="J169" s="16">
        <v>0</v>
      </c>
      <c r="K169" s="16">
        <f t="shared" si="2"/>
        <v>21717178.908101924</v>
      </c>
      <c r="L169" s="16"/>
      <c r="M169" s="18"/>
    </row>
    <row r="170" spans="1:13" ht="12.75">
      <c r="A170" s="6">
        <v>38322</v>
      </c>
      <c r="B170" s="30">
        <v>20988226.077760383</v>
      </c>
      <c r="C170" s="8">
        <v>700.1</v>
      </c>
      <c r="D170" s="8">
        <v>0</v>
      </c>
      <c r="E170" s="14">
        <v>130.45375208681136</v>
      </c>
      <c r="F170" s="16">
        <v>31</v>
      </c>
      <c r="G170" s="16">
        <v>0</v>
      </c>
      <c r="H170" s="17">
        <v>27</v>
      </c>
      <c r="I170" s="19">
        <v>263.5</v>
      </c>
      <c r="J170" s="16">
        <v>0</v>
      </c>
      <c r="K170" s="16">
        <f t="shared" si="2"/>
        <v>21448156.30863098</v>
      </c>
      <c r="L170" s="16"/>
      <c r="M170" s="18"/>
    </row>
    <row r="171" spans="1:28" ht="12.75">
      <c r="A171" s="6">
        <v>38353</v>
      </c>
      <c r="B171" s="30">
        <v>23045537.079783536</v>
      </c>
      <c r="C171" s="8">
        <v>814.7</v>
      </c>
      <c r="D171" s="8">
        <v>0</v>
      </c>
      <c r="E171" s="9">
        <v>130.7472730290067</v>
      </c>
      <c r="F171" s="16">
        <v>31</v>
      </c>
      <c r="G171" s="16">
        <v>0</v>
      </c>
      <c r="H171" s="17">
        <v>27</v>
      </c>
      <c r="I171" s="19">
        <v>262.8</v>
      </c>
      <c r="J171" s="16">
        <v>0</v>
      </c>
      <c r="K171" s="16">
        <f aca="true" t="shared" si="3" ref="K171:K202">$O$125+C171*$O$126+D171*$O$127+E171*$O$128+F171*$O$129+G171*$O$130+H171*$O$131+I171*$O$132+J171*$O$133</f>
        <v>21270288.424928986</v>
      </c>
      <c r="L171" s="16"/>
      <c r="M171" s="18"/>
      <c r="Z171" s="25"/>
      <c r="AA171" s="25"/>
      <c r="AB171" s="25"/>
    </row>
    <row r="172" spans="1:13" ht="12.75">
      <c r="A172" s="6">
        <v>38384</v>
      </c>
      <c r="B172" s="30">
        <v>21289968.073705766</v>
      </c>
      <c r="C172" s="8">
        <v>683.5</v>
      </c>
      <c r="D172" s="8">
        <v>0</v>
      </c>
      <c r="E172" s="9">
        <v>131.04079397120202</v>
      </c>
      <c r="F172" s="16">
        <v>29</v>
      </c>
      <c r="G172" s="16">
        <v>0</v>
      </c>
      <c r="H172" s="17">
        <v>27</v>
      </c>
      <c r="I172" s="19">
        <v>249.1</v>
      </c>
      <c r="J172" s="16">
        <v>0</v>
      </c>
      <c r="K172" s="16">
        <f t="shared" si="3"/>
        <v>20350223.62769447</v>
      </c>
      <c r="L172" s="16"/>
      <c r="M172" s="18"/>
    </row>
    <row r="173" spans="1:13" ht="12.75">
      <c r="A173" s="6">
        <v>38412</v>
      </c>
      <c r="B173" s="30">
        <v>22650454.078415763</v>
      </c>
      <c r="C173" s="8">
        <v>680.5</v>
      </c>
      <c r="D173" s="8">
        <v>0</v>
      </c>
      <c r="E173" s="9">
        <v>131.33431491339735</v>
      </c>
      <c r="F173" s="16">
        <v>31</v>
      </c>
      <c r="G173" s="16">
        <v>1</v>
      </c>
      <c r="H173" s="17">
        <v>27</v>
      </c>
      <c r="I173" s="19">
        <v>249.7</v>
      </c>
      <c r="J173" s="16">
        <v>0</v>
      </c>
      <c r="K173" s="16">
        <f t="shared" si="3"/>
        <v>21760317.57178043</v>
      </c>
      <c r="L173" s="16"/>
      <c r="M173" s="18"/>
    </row>
    <row r="174" spans="1:13" ht="12.75">
      <c r="A174" s="6">
        <v>38443</v>
      </c>
      <c r="B174" s="30">
        <v>23861869.082609676</v>
      </c>
      <c r="C174" s="8">
        <v>354.6</v>
      </c>
      <c r="D174" s="8">
        <v>0</v>
      </c>
      <c r="E174" s="9">
        <v>131.62783585559268</v>
      </c>
      <c r="F174" s="16">
        <v>30</v>
      </c>
      <c r="G174" s="16">
        <v>1</v>
      </c>
      <c r="H174" s="17">
        <v>30</v>
      </c>
      <c r="I174" s="19">
        <v>231.1</v>
      </c>
      <c r="J174" s="16">
        <v>0</v>
      </c>
      <c r="K174" s="16">
        <f t="shared" si="3"/>
        <v>23529173.34538366</v>
      </c>
      <c r="L174" s="16"/>
      <c r="M174" s="18"/>
    </row>
    <row r="175" spans="1:13" ht="12.75">
      <c r="A175" s="6">
        <v>38473</v>
      </c>
      <c r="B175" s="30">
        <v>24845680.086015623</v>
      </c>
      <c r="C175" s="8">
        <v>244.9</v>
      </c>
      <c r="D175" s="8">
        <v>0</v>
      </c>
      <c r="E175" s="9">
        <v>131.921356797788</v>
      </c>
      <c r="F175" s="16">
        <v>31</v>
      </c>
      <c r="G175" s="16">
        <v>1</v>
      </c>
      <c r="H175" s="17">
        <v>30</v>
      </c>
      <c r="I175" s="19">
        <v>234</v>
      </c>
      <c r="J175" s="16">
        <v>0</v>
      </c>
      <c r="K175" s="16">
        <f t="shared" si="3"/>
        <v>23930100.97278273</v>
      </c>
      <c r="L175" s="16"/>
      <c r="M175" s="18"/>
    </row>
    <row r="176" spans="1:13" ht="12.75">
      <c r="A176" s="6">
        <v>38504</v>
      </c>
      <c r="B176" s="30">
        <v>26547879.09190863</v>
      </c>
      <c r="C176" s="8">
        <v>27.3</v>
      </c>
      <c r="D176" s="8">
        <v>104.8</v>
      </c>
      <c r="E176" s="9">
        <v>132.21487773998334</v>
      </c>
      <c r="F176" s="16">
        <v>30</v>
      </c>
      <c r="G176" s="16">
        <v>0</v>
      </c>
      <c r="H176" s="17">
        <v>30</v>
      </c>
      <c r="I176" s="19">
        <v>321.6</v>
      </c>
      <c r="J176" s="16">
        <v>0</v>
      </c>
      <c r="K176" s="16">
        <f t="shared" si="3"/>
        <v>25076119.662206333</v>
      </c>
      <c r="L176" s="16"/>
      <c r="M176" s="18"/>
    </row>
    <row r="177" spans="1:13" ht="12.75">
      <c r="A177" s="6">
        <v>38534</v>
      </c>
      <c r="B177" s="30">
        <v>23556586.081552785</v>
      </c>
      <c r="C177" s="8">
        <v>6.8</v>
      </c>
      <c r="D177" s="8">
        <v>105.4</v>
      </c>
      <c r="E177" s="9">
        <v>132.50839868217867</v>
      </c>
      <c r="F177" s="16">
        <v>31</v>
      </c>
      <c r="G177" s="16">
        <v>0</v>
      </c>
      <c r="H177" s="17">
        <v>30</v>
      </c>
      <c r="I177" s="19">
        <v>318.6</v>
      </c>
      <c r="J177" s="16">
        <v>0</v>
      </c>
      <c r="K177" s="16">
        <f t="shared" si="3"/>
        <v>25162594.04919044</v>
      </c>
      <c r="L177" s="16"/>
      <c r="M177" s="18"/>
    </row>
    <row r="178" spans="1:13" ht="12.75">
      <c r="A178" s="6">
        <v>38565</v>
      </c>
      <c r="B178" s="30">
        <v>27071994.09372311</v>
      </c>
      <c r="C178" s="8">
        <v>11.9</v>
      </c>
      <c r="D178" s="8">
        <v>67.9</v>
      </c>
      <c r="E178" s="9">
        <v>132.801919624374</v>
      </c>
      <c r="F178" s="16">
        <v>31</v>
      </c>
      <c r="G178" s="16">
        <v>0</v>
      </c>
      <c r="H178" s="17">
        <v>30</v>
      </c>
      <c r="I178" s="19">
        <v>306.6</v>
      </c>
      <c r="J178" s="16">
        <v>0</v>
      </c>
      <c r="K178" s="16">
        <f t="shared" si="3"/>
        <v>25070041.33904912</v>
      </c>
      <c r="L178" s="16"/>
      <c r="M178" s="18"/>
    </row>
    <row r="179" spans="1:13" ht="12.75">
      <c r="A179" s="6">
        <v>38596</v>
      </c>
      <c r="B179" s="30">
        <v>25155373.607081853</v>
      </c>
      <c r="C179" s="8">
        <v>63.4</v>
      </c>
      <c r="D179" s="8">
        <v>13.7</v>
      </c>
      <c r="E179" s="9">
        <v>133.09544056656932</v>
      </c>
      <c r="F179" s="16">
        <v>30</v>
      </c>
      <c r="G179" s="16">
        <v>1</v>
      </c>
      <c r="H179" s="17">
        <v>31</v>
      </c>
      <c r="I179" s="19">
        <v>282.9</v>
      </c>
      <c r="J179" s="16">
        <v>0</v>
      </c>
      <c r="K179" s="16">
        <f t="shared" si="3"/>
        <v>26218807.107340343</v>
      </c>
      <c r="L179" s="16"/>
      <c r="M179" s="18"/>
    </row>
    <row r="180" spans="1:13" ht="12.75">
      <c r="A180" s="6">
        <v>38626</v>
      </c>
      <c r="B180" s="30">
        <v>24566373.1450521</v>
      </c>
      <c r="C180" s="8">
        <v>259.9</v>
      </c>
      <c r="D180" s="8">
        <v>2.6</v>
      </c>
      <c r="E180" s="9">
        <v>133.38896150876465</v>
      </c>
      <c r="F180" s="16">
        <v>31</v>
      </c>
      <c r="G180" s="16">
        <v>1</v>
      </c>
      <c r="H180" s="17">
        <v>30</v>
      </c>
      <c r="I180" s="19">
        <v>260.2</v>
      </c>
      <c r="J180" s="16">
        <v>0</v>
      </c>
      <c r="K180" s="16">
        <f t="shared" si="3"/>
        <v>24661164.04619649</v>
      </c>
      <c r="L180" s="16"/>
      <c r="M180" s="18"/>
    </row>
    <row r="181" spans="1:13" ht="12.75">
      <c r="A181" s="6">
        <v>38657</v>
      </c>
      <c r="B181" s="30">
        <v>24736247.13560716</v>
      </c>
      <c r="C181" s="8">
        <v>433.1</v>
      </c>
      <c r="D181" s="8">
        <v>0</v>
      </c>
      <c r="E181" s="9">
        <v>133.68248245095998</v>
      </c>
      <c r="F181" s="16">
        <v>30</v>
      </c>
      <c r="G181" s="16">
        <v>1</v>
      </c>
      <c r="H181" s="17">
        <v>30</v>
      </c>
      <c r="I181" s="19">
        <v>257.7</v>
      </c>
      <c r="J181" s="16">
        <v>0</v>
      </c>
      <c r="K181" s="16">
        <f t="shared" si="3"/>
        <v>24154469.423904553</v>
      </c>
      <c r="L181" s="16"/>
      <c r="M181" s="18"/>
    </row>
    <row r="182" spans="1:13" ht="12.75">
      <c r="A182" s="6">
        <v>38687</v>
      </c>
      <c r="B182" s="30">
        <v>21522820.054524586</v>
      </c>
      <c r="C182" s="8">
        <v>721.6</v>
      </c>
      <c r="D182" s="8">
        <v>0</v>
      </c>
      <c r="E182" s="14">
        <v>133.97600339315525</v>
      </c>
      <c r="F182" s="16">
        <v>31</v>
      </c>
      <c r="G182" s="16">
        <v>0</v>
      </c>
      <c r="H182" s="17">
        <v>29</v>
      </c>
      <c r="I182" s="19">
        <v>262.7</v>
      </c>
      <c r="J182" s="16">
        <v>0</v>
      </c>
      <c r="K182" s="16">
        <f t="shared" si="3"/>
        <v>22489226.75319063</v>
      </c>
      <c r="L182" s="16"/>
      <c r="M182" s="18"/>
    </row>
    <row r="183" spans="1:28" ht="12.75">
      <c r="A183" s="6">
        <v>38718</v>
      </c>
      <c r="B183" s="15">
        <v>23380812.45999628</v>
      </c>
      <c r="C183" s="8">
        <v>590.6</v>
      </c>
      <c r="D183" s="8">
        <v>0</v>
      </c>
      <c r="E183" s="9">
        <v>134.25512006689098</v>
      </c>
      <c r="F183" s="16">
        <v>31</v>
      </c>
      <c r="G183" s="16">
        <v>0</v>
      </c>
      <c r="H183" s="17">
        <v>29</v>
      </c>
      <c r="I183" s="19">
        <v>248.7</v>
      </c>
      <c r="J183" s="16">
        <v>0</v>
      </c>
      <c r="K183" s="16">
        <f t="shared" si="3"/>
        <v>22029860.78396011</v>
      </c>
      <c r="L183" s="16"/>
      <c r="M183" s="18"/>
      <c r="Z183" s="25"/>
      <c r="AA183" s="25"/>
      <c r="AB183" s="25"/>
    </row>
    <row r="184" spans="1:13" ht="12.75">
      <c r="A184" s="6">
        <v>38749</v>
      </c>
      <c r="B184" s="15">
        <v>21731545.94998873</v>
      </c>
      <c r="C184" s="8">
        <v>651.2</v>
      </c>
      <c r="D184" s="8">
        <v>0</v>
      </c>
      <c r="E184" s="9">
        <v>134.5342367406267</v>
      </c>
      <c r="F184" s="16">
        <v>28</v>
      </c>
      <c r="G184" s="16">
        <v>0</v>
      </c>
      <c r="H184" s="17">
        <v>29</v>
      </c>
      <c r="I184" s="19">
        <v>247.5</v>
      </c>
      <c r="J184" s="16">
        <v>0</v>
      </c>
      <c r="K184" s="16">
        <f t="shared" si="3"/>
        <v>21179495.911443263</v>
      </c>
      <c r="L184" s="16"/>
      <c r="M184" s="18"/>
    </row>
    <row r="185" spans="1:13" ht="12.75">
      <c r="A185" s="6">
        <v>38777</v>
      </c>
      <c r="B185" s="15">
        <v>24182551.089982543</v>
      </c>
      <c r="C185" s="8">
        <v>562.4</v>
      </c>
      <c r="D185" s="8">
        <v>0</v>
      </c>
      <c r="E185" s="9">
        <v>134.81335341436244</v>
      </c>
      <c r="F185" s="16">
        <v>31</v>
      </c>
      <c r="G185" s="16">
        <v>1</v>
      </c>
      <c r="H185" s="17">
        <v>29</v>
      </c>
      <c r="I185" s="19">
        <v>245.7</v>
      </c>
      <c r="J185" s="16">
        <v>0</v>
      </c>
      <c r="K185" s="16">
        <f t="shared" si="3"/>
        <v>22813776.093008015</v>
      </c>
      <c r="L185" s="16"/>
      <c r="M185" s="18"/>
    </row>
    <row r="186" spans="1:13" ht="12.75">
      <c r="A186" s="6">
        <v>38808</v>
      </c>
      <c r="B186" s="15">
        <v>22319299.000010233</v>
      </c>
      <c r="C186" s="8">
        <v>322.5</v>
      </c>
      <c r="D186" s="8">
        <v>0</v>
      </c>
      <c r="E186" s="9">
        <v>135.09247008809817</v>
      </c>
      <c r="F186" s="16">
        <v>30</v>
      </c>
      <c r="G186" s="16">
        <v>1</v>
      </c>
      <c r="H186" s="17">
        <v>29</v>
      </c>
      <c r="I186" s="19">
        <v>236.6</v>
      </c>
      <c r="J186" s="16">
        <v>0</v>
      </c>
      <c r="K186" s="16">
        <f t="shared" si="3"/>
        <v>22406923.86661529</v>
      </c>
      <c r="L186" s="16"/>
      <c r="M186" s="18"/>
    </row>
    <row r="187" spans="1:13" ht="12.75">
      <c r="A187" s="6">
        <v>38838</v>
      </c>
      <c r="B187" s="15">
        <v>24631207.63825311</v>
      </c>
      <c r="C187" s="8">
        <v>177.8</v>
      </c>
      <c r="D187" s="8">
        <v>17.7</v>
      </c>
      <c r="E187" s="9">
        <v>135.3715867618339</v>
      </c>
      <c r="F187" s="16">
        <v>31</v>
      </c>
      <c r="G187" s="16">
        <v>1</v>
      </c>
      <c r="H187" s="17">
        <v>29</v>
      </c>
      <c r="I187" s="19">
        <v>306.6</v>
      </c>
      <c r="J187" s="16">
        <v>0</v>
      </c>
      <c r="K187" s="16">
        <f t="shared" si="3"/>
        <v>25214217.39163802</v>
      </c>
      <c r="L187" s="16"/>
      <c r="M187" s="18"/>
    </row>
    <row r="188" spans="1:13" ht="12.75">
      <c r="A188" s="6">
        <v>38869</v>
      </c>
      <c r="B188" s="15">
        <v>25058992.04000058</v>
      </c>
      <c r="C188" s="8">
        <v>44.1</v>
      </c>
      <c r="D188" s="8">
        <v>32.2</v>
      </c>
      <c r="E188" s="9">
        <v>135.65070343556962</v>
      </c>
      <c r="F188" s="16">
        <v>30</v>
      </c>
      <c r="G188" s="16">
        <v>0</v>
      </c>
      <c r="H188" s="17">
        <v>29</v>
      </c>
      <c r="I188" s="19">
        <v>286.1</v>
      </c>
      <c r="J188" s="16">
        <v>0</v>
      </c>
      <c r="K188" s="16">
        <f t="shared" si="3"/>
        <v>23151887.700181328</v>
      </c>
      <c r="L188" s="16"/>
      <c r="M188" s="18"/>
    </row>
    <row r="189" spans="1:13" ht="12.75">
      <c r="A189" s="6">
        <v>38899</v>
      </c>
      <c r="B189" s="15">
        <v>23542701.23998281</v>
      </c>
      <c r="C189" s="8">
        <v>6.5</v>
      </c>
      <c r="D189" s="8">
        <v>117.2</v>
      </c>
      <c r="E189" s="9">
        <v>135.92982010930535</v>
      </c>
      <c r="F189" s="16">
        <v>31</v>
      </c>
      <c r="G189" s="16">
        <v>0</v>
      </c>
      <c r="H189" s="17">
        <v>29</v>
      </c>
      <c r="I189" s="19">
        <v>306.9</v>
      </c>
      <c r="J189" s="16">
        <v>0</v>
      </c>
      <c r="K189" s="16">
        <f t="shared" si="3"/>
        <v>23228028.561220095</v>
      </c>
      <c r="L189" s="16"/>
      <c r="M189" s="18"/>
    </row>
    <row r="190" spans="1:13" ht="12.75">
      <c r="A190" s="6">
        <v>38930</v>
      </c>
      <c r="B190" s="15">
        <v>25124353.590019833</v>
      </c>
      <c r="C190" s="8">
        <v>27.5</v>
      </c>
      <c r="D190" s="8">
        <v>45.5</v>
      </c>
      <c r="E190" s="9">
        <v>136.20893678304108</v>
      </c>
      <c r="F190" s="16">
        <v>31</v>
      </c>
      <c r="G190" s="16">
        <v>0</v>
      </c>
      <c r="H190" s="17">
        <v>29</v>
      </c>
      <c r="I190" s="19">
        <v>316.6</v>
      </c>
      <c r="J190" s="16">
        <v>0</v>
      </c>
      <c r="K190" s="16">
        <f t="shared" si="3"/>
        <v>24334640.29241368</v>
      </c>
      <c r="L190" s="16"/>
      <c r="M190" s="18"/>
    </row>
    <row r="191" spans="1:13" ht="12.75">
      <c r="A191" s="6">
        <v>38961</v>
      </c>
      <c r="B191" s="15">
        <v>22914922.750022464</v>
      </c>
      <c r="C191" s="8">
        <v>130.3</v>
      </c>
      <c r="D191" s="8">
        <v>2.3</v>
      </c>
      <c r="E191" s="9">
        <v>136.4880534567768</v>
      </c>
      <c r="F191" s="16">
        <v>30</v>
      </c>
      <c r="G191" s="16">
        <v>1</v>
      </c>
      <c r="H191" s="17">
        <v>29</v>
      </c>
      <c r="I191" s="19">
        <v>248.7</v>
      </c>
      <c r="J191" s="16">
        <v>0</v>
      </c>
      <c r="K191" s="16">
        <f t="shared" si="3"/>
        <v>22802951.485088523</v>
      </c>
      <c r="L191" s="16"/>
      <c r="M191" s="18"/>
    </row>
    <row r="192" spans="1:13" ht="12.75">
      <c r="A192" s="6">
        <v>38991</v>
      </c>
      <c r="B192" s="15">
        <v>22985255.42000433</v>
      </c>
      <c r="C192" s="8">
        <v>335.1</v>
      </c>
      <c r="D192" s="8">
        <v>0</v>
      </c>
      <c r="E192" s="9">
        <v>136.76717013051254</v>
      </c>
      <c r="F192" s="16">
        <v>31</v>
      </c>
      <c r="G192" s="16">
        <v>1</v>
      </c>
      <c r="H192" s="17">
        <v>29</v>
      </c>
      <c r="I192" s="19">
        <v>240.5</v>
      </c>
      <c r="J192" s="16">
        <v>0</v>
      </c>
      <c r="K192" s="16">
        <f t="shared" si="3"/>
        <v>22518045.089386366</v>
      </c>
      <c r="L192" s="16"/>
      <c r="M192" s="18"/>
    </row>
    <row r="193" spans="1:13" ht="12.75">
      <c r="A193" s="6">
        <v>39022</v>
      </c>
      <c r="B193" s="15">
        <v>22572741.34996766</v>
      </c>
      <c r="C193" s="8">
        <v>415.9</v>
      </c>
      <c r="D193" s="8">
        <v>0</v>
      </c>
      <c r="E193" s="9">
        <v>137.04628680424827</v>
      </c>
      <c r="F193" s="16">
        <v>30</v>
      </c>
      <c r="G193" s="16">
        <v>1</v>
      </c>
      <c r="H193" s="17">
        <v>29</v>
      </c>
      <c r="I193" s="19">
        <v>241.3</v>
      </c>
      <c r="J193" s="16">
        <v>0</v>
      </c>
      <c r="K193" s="16">
        <f t="shared" si="3"/>
        <v>22195826.919193313</v>
      </c>
      <c r="L193" s="16"/>
      <c r="M193" s="18"/>
    </row>
    <row r="194" spans="1:13" ht="12.75">
      <c r="A194" s="6">
        <v>39052</v>
      </c>
      <c r="B194" s="15">
        <v>19664911.43999681</v>
      </c>
      <c r="C194" s="8">
        <v>545.2</v>
      </c>
      <c r="D194" s="8">
        <v>0</v>
      </c>
      <c r="E194" s="14">
        <v>137.3254034779841</v>
      </c>
      <c r="F194" s="16">
        <v>31</v>
      </c>
      <c r="G194" s="16">
        <v>0</v>
      </c>
      <c r="H194" s="17">
        <v>29</v>
      </c>
      <c r="I194" s="19">
        <v>262.7</v>
      </c>
      <c r="J194" s="16">
        <v>0</v>
      </c>
      <c r="K194" s="16">
        <f t="shared" si="3"/>
        <v>22127785.858141325</v>
      </c>
      <c r="L194" s="16"/>
      <c r="M194" s="18"/>
    </row>
    <row r="195" spans="1:28" ht="12.75">
      <c r="A195" s="6">
        <v>39083</v>
      </c>
      <c r="B195" s="15">
        <v>22084067.839973535</v>
      </c>
      <c r="C195" s="8">
        <v>698.3</v>
      </c>
      <c r="D195" s="8">
        <v>0</v>
      </c>
      <c r="E195" s="9">
        <v>137.57716671769376</v>
      </c>
      <c r="F195" s="16">
        <v>31</v>
      </c>
      <c r="G195" s="16">
        <v>0</v>
      </c>
      <c r="H195" s="17">
        <v>28</v>
      </c>
      <c r="I195" s="19">
        <v>258.4</v>
      </c>
      <c r="J195" s="16">
        <v>0</v>
      </c>
      <c r="K195" s="16">
        <f t="shared" si="3"/>
        <v>20962358.997266125</v>
      </c>
      <c r="L195" s="16"/>
      <c r="M195" s="18"/>
      <c r="Z195" s="25"/>
      <c r="AA195" s="25"/>
      <c r="AB195" s="25"/>
    </row>
    <row r="196" spans="1:13" ht="12.75">
      <c r="A196" s="6">
        <v>39114</v>
      </c>
      <c r="B196" s="15">
        <v>20236100.249987334</v>
      </c>
      <c r="C196" s="8">
        <v>785.1</v>
      </c>
      <c r="D196" s="8">
        <v>0</v>
      </c>
      <c r="E196" s="9">
        <v>137.8289299574034</v>
      </c>
      <c r="F196" s="16">
        <v>28</v>
      </c>
      <c r="G196" s="16">
        <v>0</v>
      </c>
      <c r="H196" s="17">
        <v>28</v>
      </c>
      <c r="I196" s="19">
        <v>264.8</v>
      </c>
      <c r="J196" s="16">
        <v>0</v>
      </c>
      <c r="K196" s="16">
        <f t="shared" si="3"/>
        <v>20383192.9937488</v>
      </c>
      <c r="L196" s="16"/>
      <c r="M196" s="18"/>
    </row>
    <row r="197" spans="1:13" ht="12.75">
      <c r="A197" s="6">
        <v>39142</v>
      </c>
      <c r="B197" s="15">
        <v>22349254.660006363</v>
      </c>
      <c r="C197" s="8">
        <v>582</v>
      </c>
      <c r="D197" s="8">
        <v>0</v>
      </c>
      <c r="E197" s="9">
        <v>138.08069319711305</v>
      </c>
      <c r="F197" s="16">
        <v>31</v>
      </c>
      <c r="G197" s="16">
        <v>1</v>
      </c>
      <c r="H197" s="17">
        <v>28</v>
      </c>
      <c r="I197" s="19">
        <v>251.9</v>
      </c>
      <c r="J197" s="16">
        <v>0</v>
      </c>
      <c r="K197" s="16">
        <f t="shared" si="3"/>
        <v>21701695.866309524</v>
      </c>
      <c r="L197" s="16"/>
      <c r="M197" s="18"/>
    </row>
    <row r="198" spans="1:13" ht="12.75">
      <c r="A198" s="6">
        <v>39173</v>
      </c>
      <c r="B198" s="15">
        <v>20555255.660010684</v>
      </c>
      <c r="C198" s="8">
        <v>403</v>
      </c>
      <c r="D198" s="8">
        <v>0</v>
      </c>
      <c r="E198" s="9">
        <v>138.3324564368227</v>
      </c>
      <c r="F198" s="16">
        <v>30</v>
      </c>
      <c r="G198" s="16">
        <v>1</v>
      </c>
      <c r="H198" s="17">
        <v>28</v>
      </c>
      <c r="I198" s="19">
        <v>244.2</v>
      </c>
      <c r="J198" s="16">
        <v>0</v>
      </c>
      <c r="K198" s="16">
        <f t="shared" si="3"/>
        <v>21296812.910788994</v>
      </c>
      <c r="L198" s="16"/>
      <c r="M198" s="18"/>
    </row>
    <row r="199" spans="1:13" ht="12.75">
      <c r="A199" s="6">
        <v>39203</v>
      </c>
      <c r="B199" s="15">
        <v>22106899.209998265</v>
      </c>
      <c r="C199" s="8">
        <v>166.4</v>
      </c>
      <c r="D199" s="8">
        <v>11.2</v>
      </c>
      <c r="E199" s="9">
        <v>138.58421967653234</v>
      </c>
      <c r="F199" s="16">
        <v>31</v>
      </c>
      <c r="G199" s="16">
        <v>1</v>
      </c>
      <c r="H199" s="17">
        <v>28</v>
      </c>
      <c r="I199" s="19">
        <v>271.9</v>
      </c>
      <c r="J199" s="16">
        <v>0</v>
      </c>
      <c r="K199" s="16">
        <f t="shared" si="3"/>
        <v>22645587.306247406</v>
      </c>
      <c r="L199" s="16"/>
      <c r="M199" s="18"/>
    </row>
    <row r="200" spans="1:13" ht="12.75">
      <c r="A200" s="6">
        <v>39234</v>
      </c>
      <c r="B200" s="15">
        <v>22087324.779997632</v>
      </c>
      <c r="C200" s="8">
        <v>35.5</v>
      </c>
      <c r="D200" s="8">
        <v>51.2</v>
      </c>
      <c r="E200" s="9">
        <v>138.835982916242</v>
      </c>
      <c r="F200" s="16">
        <v>30</v>
      </c>
      <c r="G200" s="16">
        <v>0</v>
      </c>
      <c r="H200" s="17">
        <v>28</v>
      </c>
      <c r="I200" s="19">
        <v>318.2</v>
      </c>
      <c r="J200" s="16">
        <v>0</v>
      </c>
      <c r="K200" s="16">
        <f t="shared" si="3"/>
        <v>22858635.370243683</v>
      </c>
      <c r="L200" s="16"/>
      <c r="M200" s="18"/>
    </row>
    <row r="201" spans="1:13" ht="12.75">
      <c r="A201" s="6">
        <v>39264</v>
      </c>
      <c r="B201" s="15">
        <v>21306194.629992064</v>
      </c>
      <c r="C201" s="8">
        <v>28</v>
      </c>
      <c r="D201" s="8">
        <v>53.8</v>
      </c>
      <c r="E201" s="9">
        <v>139.08774615595163</v>
      </c>
      <c r="F201" s="16">
        <v>31</v>
      </c>
      <c r="G201" s="16">
        <v>0</v>
      </c>
      <c r="H201" s="17">
        <v>28</v>
      </c>
      <c r="I201" s="19">
        <v>309.2</v>
      </c>
      <c r="J201" s="16">
        <v>0</v>
      </c>
      <c r="K201" s="16">
        <f t="shared" si="3"/>
        <v>22687719.96495513</v>
      </c>
      <c r="L201" s="16"/>
      <c r="M201" s="18"/>
    </row>
    <row r="202" spans="1:13" ht="12.75">
      <c r="A202" s="6">
        <v>39295</v>
      </c>
      <c r="B202" s="15">
        <v>23391758.649999313</v>
      </c>
      <c r="C202" s="8">
        <v>19.7</v>
      </c>
      <c r="D202" s="8">
        <v>65.1</v>
      </c>
      <c r="E202" s="9">
        <v>139.33950939566128</v>
      </c>
      <c r="F202" s="16">
        <v>31</v>
      </c>
      <c r="G202" s="16">
        <v>0</v>
      </c>
      <c r="H202" s="17">
        <v>28</v>
      </c>
      <c r="I202" s="19">
        <v>308.5</v>
      </c>
      <c r="J202" s="16">
        <v>0</v>
      </c>
      <c r="K202" s="16">
        <f t="shared" si="3"/>
        <v>22503412.854412377</v>
      </c>
      <c r="L202" s="16"/>
      <c r="M202" s="18"/>
    </row>
    <row r="203" spans="1:13" ht="12.75">
      <c r="A203" s="6">
        <v>39326</v>
      </c>
      <c r="B203" s="15">
        <v>21144797.66001374</v>
      </c>
      <c r="C203" s="8">
        <v>74.7</v>
      </c>
      <c r="D203" s="8">
        <v>28</v>
      </c>
      <c r="E203" s="9">
        <v>139.59127263537093</v>
      </c>
      <c r="F203" s="16">
        <v>30</v>
      </c>
      <c r="G203" s="16">
        <v>1</v>
      </c>
      <c r="H203" s="17">
        <v>28</v>
      </c>
      <c r="I203" s="19">
        <v>295.7</v>
      </c>
      <c r="J203" s="16">
        <v>0</v>
      </c>
      <c r="K203" s="16">
        <f aca="true" t="shared" si="4" ref="K203:K234">$O$125+C203*$O$126+D203*$O$127+E203*$O$128+F203*$O$129+G203*$O$130+H203*$O$131+I203*$O$132+J203*$O$133</f>
        <v>23061552.90562877</v>
      </c>
      <c r="L203" s="16"/>
      <c r="M203" s="18"/>
    </row>
    <row r="204" spans="1:13" ht="12.75">
      <c r="A204" s="6">
        <v>39356</v>
      </c>
      <c r="B204" s="15">
        <v>21868455.95996485</v>
      </c>
      <c r="C204" s="8">
        <v>184.7</v>
      </c>
      <c r="D204" s="8">
        <v>10.9</v>
      </c>
      <c r="E204" s="9">
        <v>139.84303587508057</v>
      </c>
      <c r="F204" s="16">
        <v>31</v>
      </c>
      <c r="G204" s="16">
        <v>1</v>
      </c>
      <c r="H204" s="17">
        <v>28</v>
      </c>
      <c r="I204" s="19">
        <v>245.5</v>
      </c>
      <c r="J204" s="16">
        <v>0</v>
      </c>
      <c r="K204" s="16">
        <f t="shared" si="4"/>
        <v>21424666.70958565</v>
      </c>
      <c r="L204" s="16"/>
      <c r="M204" s="18"/>
    </row>
    <row r="205" spans="1:13" ht="12.75">
      <c r="A205" s="6">
        <v>39387</v>
      </c>
      <c r="B205" s="15">
        <v>20998716.270008665</v>
      </c>
      <c r="C205" s="8">
        <v>511.8</v>
      </c>
      <c r="D205" s="8">
        <v>0</v>
      </c>
      <c r="E205" s="9">
        <v>140.09479911479022</v>
      </c>
      <c r="F205" s="16">
        <v>30</v>
      </c>
      <c r="G205" s="16">
        <v>1</v>
      </c>
      <c r="H205" s="17">
        <v>28</v>
      </c>
      <c r="I205" s="19">
        <v>243.4</v>
      </c>
      <c r="J205" s="16">
        <v>0</v>
      </c>
      <c r="K205" s="16">
        <f t="shared" si="4"/>
        <v>20890923.67353177</v>
      </c>
      <c r="L205" s="16"/>
      <c r="M205" s="18"/>
    </row>
    <row r="206" spans="1:13" ht="12.75">
      <c r="A206" s="6">
        <v>39417</v>
      </c>
      <c r="B206" s="15">
        <v>18323060.330028594</v>
      </c>
      <c r="C206" s="8">
        <v>686.6</v>
      </c>
      <c r="D206" s="8">
        <v>0</v>
      </c>
      <c r="E206" s="14">
        <v>140.34656235449975</v>
      </c>
      <c r="F206" s="16">
        <v>31</v>
      </c>
      <c r="G206" s="16">
        <v>0</v>
      </c>
      <c r="H206" s="17">
        <v>28</v>
      </c>
      <c r="I206" s="19">
        <v>251</v>
      </c>
      <c r="J206" s="16">
        <v>0</v>
      </c>
      <c r="K206" s="16">
        <f t="shared" si="4"/>
        <v>20257036.83792804</v>
      </c>
      <c r="L206" s="16"/>
      <c r="M206" s="18"/>
    </row>
    <row r="207" spans="1:11" ht="12.75">
      <c r="A207" s="6">
        <v>39448</v>
      </c>
      <c r="B207" s="17">
        <v>21598965.99997695</v>
      </c>
      <c r="C207" s="8">
        <v>676.8</v>
      </c>
      <c r="D207" s="8">
        <v>0</v>
      </c>
      <c r="E207" s="9">
        <v>140.35825790136263</v>
      </c>
      <c r="F207" s="16">
        <v>31</v>
      </c>
      <c r="G207" s="16">
        <v>0</v>
      </c>
      <c r="H207" s="17">
        <v>28</v>
      </c>
      <c r="I207" s="19">
        <v>251.9</v>
      </c>
      <c r="J207" s="16">
        <v>0</v>
      </c>
      <c r="K207" s="10">
        <f t="shared" si="4"/>
        <v>20298663.33055514</v>
      </c>
    </row>
    <row r="208" spans="1:11" ht="12.75">
      <c r="A208" s="6">
        <v>39479</v>
      </c>
      <c r="B208" s="17">
        <v>20349471.679994933</v>
      </c>
      <c r="C208" s="8">
        <v>651.2</v>
      </c>
      <c r="D208" s="8">
        <v>0</v>
      </c>
      <c r="E208" s="9">
        <v>140.36995344822552</v>
      </c>
      <c r="F208" s="16">
        <v>28</v>
      </c>
      <c r="G208" s="16">
        <v>0</v>
      </c>
      <c r="H208" s="17">
        <v>28</v>
      </c>
      <c r="I208" s="19">
        <v>252.5</v>
      </c>
      <c r="J208" s="16">
        <v>0</v>
      </c>
      <c r="K208" s="10">
        <f t="shared" si="4"/>
        <v>19638131.940524682</v>
      </c>
    </row>
    <row r="209" spans="1:11" ht="12.75">
      <c r="A209" s="6">
        <v>39508</v>
      </c>
      <c r="B209" s="17">
        <v>20178079.560003906</v>
      </c>
      <c r="C209" s="8">
        <v>686.1</v>
      </c>
      <c r="D209" s="8">
        <v>0</v>
      </c>
      <c r="E209" s="9">
        <v>140.3816489950884</v>
      </c>
      <c r="F209" s="16">
        <v>31</v>
      </c>
      <c r="G209" s="16">
        <v>1</v>
      </c>
      <c r="H209" s="17">
        <v>28</v>
      </c>
      <c r="I209" s="19">
        <v>240.3</v>
      </c>
      <c r="J209" s="16">
        <v>0</v>
      </c>
      <c r="K209" s="10">
        <f t="shared" si="4"/>
        <v>20802465.564369418</v>
      </c>
    </row>
    <row r="210" spans="1:11" ht="12.75">
      <c r="A210" s="6">
        <v>39539</v>
      </c>
      <c r="B210" s="17">
        <v>20381920.720000867</v>
      </c>
      <c r="C210" s="8">
        <v>297.9</v>
      </c>
      <c r="D210" s="8">
        <v>0</v>
      </c>
      <c r="E210" s="9">
        <v>140.39334454195128</v>
      </c>
      <c r="F210" s="16">
        <v>30</v>
      </c>
      <c r="G210" s="16">
        <v>1</v>
      </c>
      <c r="H210" s="17">
        <v>28</v>
      </c>
      <c r="I210" s="19">
        <v>229.3</v>
      </c>
      <c r="J210" s="16">
        <v>0</v>
      </c>
      <c r="K210" s="10">
        <f t="shared" si="4"/>
        <v>20500794.822280217</v>
      </c>
    </row>
    <row r="211" spans="1:11" ht="12.75">
      <c r="A211" s="6">
        <v>39569</v>
      </c>
      <c r="B211" s="17">
        <v>20490381.890000995</v>
      </c>
      <c r="C211" s="8">
        <v>243.1</v>
      </c>
      <c r="D211" s="8">
        <v>0.7</v>
      </c>
      <c r="E211" s="9">
        <v>140.40504008881416</v>
      </c>
      <c r="F211" s="16">
        <v>31</v>
      </c>
      <c r="G211" s="16">
        <v>1</v>
      </c>
      <c r="H211" s="17">
        <v>28</v>
      </c>
      <c r="I211" s="19">
        <v>229.9</v>
      </c>
      <c r="J211" s="16">
        <v>0</v>
      </c>
      <c r="K211" s="10">
        <f t="shared" si="4"/>
        <v>20799511.860372625</v>
      </c>
    </row>
    <row r="212" spans="1:11" ht="12.75">
      <c r="A212" s="6">
        <v>39600</v>
      </c>
      <c r="B212" s="17">
        <v>21315807.239981636</v>
      </c>
      <c r="C212" s="8">
        <v>40.6</v>
      </c>
      <c r="D212" s="8">
        <v>53</v>
      </c>
      <c r="E212" s="9">
        <v>140.41673563567704</v>
      </c>
      <c r="F212" s="16">
        <v>30</v>
      </c>
      <c r="G212" s="16">
        <v>0</v>
      </c>
      <c r="H212" s="17">
        <v>28</v>
      </c>
      <c r="I212" s="19">
        <v>298.3</v>
      </c>
      <c r="J212" s="16">
        <v>0</v>
      </c>
      <c r="K212" s="10">
        <f t="shared" si="4"/>
        <v>21825011.724783838</v>
      </c>
    </row>
    <row r="213" spans="1:11" ht="12.75">
      <c r="A213" s="6">
        <v>39630</v>
      </c>
      <c r="B213" s="17">
        <v>21642080.510023084</v>
      </c>
      <c r="C213" s="8">
        <v>7.6</v>
      </c>
      <c r="D213" s="8">
        <v>75.8</v>
      </c>
      <c r="E213" s="9">
        <v>140.42843118253992</v>
      </c>
      <c r="F213" s="16">
        <v>31</v>
      </c>
      <c r="G213" s="16">
        <v>0</v>
      </c>
      <c r="H213" s="17">
        <v>28</v>
      </c>
      <c r="I213" s="19">
        <v>291.3</v>
      </c>
      <c r="J213" s="16">
        <v>0</v>
      </c>
      <c r="K213" s="10">
        <f t="shared" si="4"/>
        <v>21566734.809868764</v>
      </c>
    </row>
    <row r="214" spans="1:11" ht="12.75">
      <c r="A214" s="6">
        <v>39661</v>
      </c>
      <c r="B214" s="17">
        <v>22055376.640005253</v>
      </c>
      <c r="C214" s="8">
        <v>36.2</v>
      </c>
      <c r="D214" s="8">
        <v>29.5</v>
      </c>
      <c r="E214" s="9">
        <v>140.4401267294028</v>
      </c>
      <c r="F214" s="16">
        <v>31</v>
      </c>
      <c r="G214" s="16">
        <v>0</v>
      </c>
      <c r="H214" s="17">
        <v>29</v>
      </c>
      <c r="I214" s="19">
        <v>275.6</v>
      </c>
      <c r="J214" s="16">
        <v>0</v>
      </c>
      <c r="K214" s="10">
        <f t="shared" si="4"/>
        <v>22273855.156254694</v>
      </c>
    </row>
    <row r="215" spans="1:11" ht="12.75">
      <c r="A215" s="6">
        <v>39692</v>
      </c>
      <c r="B215" s="17">
        <v>21926093.46122586</v>
      </c>
      <c r="C215" s="8">
        <v>93.2</v>
      </c>
      <c r="D215" s="8">
        <v>12</v>
      </c>
      <c r="E215" s="9">
        <v>140.4518222762657</v>
      </c>
      <c r="F215" s="16">
        <v>30</v>
      </c>
      <c r="G215" s="16">
        <v>1</v>
      </c>
      <c r="H215" s="17">
        <v>29</v>
      </c>
      <c r="I215" s="19">
        <v>277.3</v>
      </c>
      <c r="J215" s="16">
        <v>0</v>
      </c>
      <c r="K215" s="10">
        <f t="shared" si="4"/>
        <v>23204646.826656982</v>
      </c>
    </row>
    <row r="216" spans="1:11" ht="12.75">
      <c r="A216" s="6">
        <v>39722</v>
      </c>
      <c r="B216" s="17">
        <v>21447251.63000311</v>
      </c>
      <c r="C216" s="8">
        <v>325.7</v>
      </c>
      <c r="D216" s="8">
        <v>0</v>
      </c>
      <c r="E216" s="9">
        <v>140.46351782312857</v>
      </c>
      <c r="F216" s="16">
        <v>31</v>
      </c>
      <c r="G216" s="16">
        <v>1</v>
      </c>
      <c r="H216" s="17">
        <v>29</v>
      </c>
      <c r="I216" s="19">
        <v>225.3</v>
      </c>
      <c r="J216" s="16">
        <v>0</v>
      </c>
      <c r="K216" s="10">
        <f t="shared" si="4"/>
        <v>21367133.308621783</v>
      </c>
    </row>
    <row r="217" spans="1:11" ht="12.75">
      <c r="A217" s="6">
        <v>39753</v>
      </c>
      <c r="B217" s="17">
        <v>20072336.410007585</v>
      </c>
      <c r="C217" s="8">
        <v>499.7</v>
      </c>
      <c r="D217" s="8">
        <v>0</v>
      </c>
      <c r="E217" s="9">
        <v>140.47521336999145</v>
      </c>
      <c r="F217" s="16">
        <v>30</v>
      </c>
      <c r="G217" s="16">
        <v>1</v>
      </c>
      <c r="H217" s="17">
        <v>29</v>
      </c>
      <c r="I217" s="19">
        <v>234.9</v>
      </c>
      <c r="J217" s="16">
        <v>0</v>
      </c>
      <c r="K217" s="10">
        <f t="shared" si="4"/>
        <v>21338064.837113567</v>
      </c>
    </row>
    <row r="218" spans="1:11" ht="12.75">
      <c r="A218" s="6">
        <v>39783</v>
      </c>
      <c r="B218" s="17">
        <v>18412085.170005612</v>
      </c>
      <c r="C218" s="8">
        <v>694</v>
      </c>
      <c r="D218" s="8">
        <v>0</v>
      </c>
      <c r="E218" s="14">
        <v>140.48690891685425</v>
      </c>
      <c r="F218" s="16">
        <v>31</v>
      </c>
      <c r="G218" s="16">
        <v>0</v>
      </c>
      <c r="H218" s="17">
        <v>29</v>
      </c>
      <c r="I218" s="19">
        <v>241.6</v>
      </c>
      <c r="J218" s="16">
        <v>0</v>
      </c>
      <c r="K218" s="10">
        <f t="shared" si="4"/>
        <v>20689332.24641233</v>
      </c>
    </row>
    <row r="219" spans="1:11" ht="12.75">
      <c r="A219" s="6">
        <v>39814</v>
      </c>
      <c r="C219" s="31">
        <f aca="true" t="shared" si="5" ref="C219:D230">(C63+C75+C87+C99+C111+C123+C135+C147+C159+C171+C183+C195+C207)/13</f>
        <v>742.4153846153845</v>
      </c>
      <c r="D219" s="31">
        <f t="shared" si="5"/>
        <v>0</v>
      </c>
      <c r="E219" s="9">
        <v>140.56885961372242</v>
      </c>
      <c r="F219" s="16">
        <v>31</v>
      </c>
      <c r="G219" s="16">
        <v>0</v>
      </c>
      <c r="H219" s="16"/>
      <c r="I219" s="8">
        <v>336</v>
      </c>
      <c r="J219" s="16">
        <v>0</v>
      </c>
      <c r="K219" s="32">
        <f t="shared" si="4"/>
        <v>439906.8893371541</v>
      </c>
    </row>
    <row r="220" spans="1:11" ht="12.75">
      <c r="A220" s="6">
        <v>39845</v>
      </c>
      <c r="C220" s="31">
        <f t="shared" si="5"/>
        <v>656.553846153846</v>
      </c>
      <c r="D220" s="31">
        <f t="shared" si="5"/>
        <v>0</v>
      </c>
      <c r="E220" s="9">
        <v>140.6508103105906</v>
      </c>
      <c r="F220" s="16">
        <v>29</v>
      </c>
      <c r="G220" s="16">
        <v>0</v>
      </c>
      <c r="H220" s="16"/>
      <c r="I220" s="8">
        <v>304</v>
      </c>
      <c r="J220" s="16">
        <v>0</v>
      </c>
      <c r="K220" s="32">
        <f t="shared" si="4"/>
        <v>-1189358.2624758799</v>
      </c>
    </row>
    <row r="221" spans="1:11" ht="12.75">
      <c r="A221" s="6">
        <v>39873</v>
      </c>
      <c r="C221" s="31">
        <f t="shared" si="5"/>
        <v>594.1923076923076</v>
      </c>
      <c r="D221" s="31">
        <f t="shared" si="5"/>
        <v>0</v>
      </c>
      <c r="E221" s="9">
        <v>140.73276100745878</v>
      </c>
      <c r="F221" s="16">
        <v>31</v>
      </c>
      <c r="G221" s="16">
        <v>1</v>
      </c>
      <c r="H221" s="16"/>
      <c r="I221" s="8">
        <v>352</v>
      </c>
      <c r="J221" s="16">
        <v>0</v>
      </c>
      <c r="K221" s="32">
        <f t="shared" si="4"/>
        <v>2123060.849181501</v>
      </c>
    </row>
    <row r="222" spans="1:11" ht="12.75">
      <c r="A222" s="6">
        <v>39904</v>
      </c>
      <c r="C222" s="31">
        <f t="shared" si="5"/>
        <v>355.9230769230769</v>
      </c>
      <c r="D222" s="31">
        <f t="shared" si="5"/>
        <v>0.5615384615384615</v>
      </c>
      <c r="E222" s="9">
        <v>140.81471170432695</v>
      </c>
      <c r="F222" s="16">
        <v>30</v>
      </c>
      <c r="G222" s="16">
        <v>1</v>
      </c>
      <c r="H222" s="16"/>
      <c r="I222" s="8">
        <v>320</v>
      </c>
      <c r="J222" s="16">
        <v>0</v>
      </c>
      <c r="K222" s="32">
        <f t="shared" si="4"/>
        <v>862513.0022045113</v>
      </c>
    </row>
    <row r="223" spans="1:11" ht="12.75">
      <c r="A223" s="6">
        <v>39934</v>
      </c>
      <c r="C223" s="31">
        <f t="shared" si="5"/>
        <v>193.3692307692308</v>
      </c>
      <c r="D223" s="31">
        <f t="shared" si="5"/>
        <v>7.584615384615385</v>
      </c>
      <c r="E223" s="9">
        <v>140.89666240119513</v>
      </c>
      <c r="F223" s="16">
        <v>31</v>
      </c>
      <c r="G223" s="16">
        <v>1</v>
      </c>
      <c r="H223" s="16"/>
      <c r="I223" s="8">
        <v>320</v>
      </c>
      <c r="J223" s="16">
        <v>0</v>
      </c>
      <c r="K223" s="32">
        <f t="shared" si="4"/>
        <v>1155812.392190937</v>
      </c>
    </row>
    <row r="224" spans="1:11" ht="12.75">
      <c r="A224" s="6">
        <v>39965</v>
      </c>
      <c r="C224" s="31">
        <f t="shared" si="5"/>
        <v>47.4923076923077</v>
      </c>
      <c r="D224" s="31">
        <f t="shared" si="5"/>
        <v>49.861538461538466</v>
      </c>
      <c r="E224" s="9">
        <v>140.9786130980633</v>
      </c>
      <c r="F224" s="16">
        <v>30</v>
      </c>
      <c r="G224" s="16">
        <v>0</v>
      </c>
      <c r="H224" s="16"/>
      <c r="I224" s="8">
        <v>352</v>
      </c>
      <c r="J224" s="16">
        <v>0</v>
      </c>
      <c r="K224" s="32">
        <f t="shared" si="4"/>
        <v>836303.9997456744</v>
      </c>
    </row>
    <row r="225" spans="1:11" ht="12.75">
      <c r="A225" s="6">
        <v>39995</v>
      </c>
      <c r="C225" s="31">
        <f t="shared" si="5"/>
        <v>13.8</v>
      </c>
      <c r="D225" s="31">
        <f t="shared" si="5"/>
        <v>72.86153846153846</v>
      </c>
      <c r="E225" s="9">
        <v>141.06056379493148</v>
      </c>
      <c r="F225" s="16">
        <v>31</v>
      </c>
      <c r="G225" s="16">
        <v>0</v>
      </c>
      <c r="H225" s="16"/>
      <c r="I225" s="8">
        <v>352</v>
      </c>
      <c r="J225" s="16">
        <v>0</v>
      </c>
      <c r="K225" s="32">
        <f t="shared" si="4"/>
        <v>833462.5804009922</v>
      </c>
    </row>
    <row r="226" spans="1:11" ht="12.75">
      <c r="A226" s="6">
        <v>40026</v>
      </c>
      <c r="C226" s="31">
        <f t="shared" si="5"/>
        <v>23.746153846153845</v>
      </c>
      <c r="D226" s="31">
        <f t="shared" si="5"/>
        <v>52.638461538461534</v>
      </c>
      <c r="E226" s="9">
        <v>141.14251449179966</v>
      </c>
      <c r="F226" s="16">
        <v>31</v>
      </c>
      <c r="G226" s="16">
        <v>0</v>
      </c>
      <c r="H226" s="16"/>
      <c r="I226" s="8">
        <v>320</v>
      </c>
      <c r="J226" s="16">
        <v>0</v>
      </c>
      <c r="K226" s="32">
        <f t="shared" si="4"/>
        <v>-188523.2088335324</v>
      </c>
    </row>
    <row r="227" spans="1:11" ht="12.75">
      <c r="A227" s="6">
        <v>40057</v>
      </c>
      <c r="C227" s="31">
        <f t="shared" si="5"/>
        <v>93.02307692307691</v>
      </c>
      <c r="D227" s="31">
        <f t="shared" si="5"/>
        <v>17.207692307692305</v>
      </c>
      <c r="E227" s="9">
        <v>141.22446518866784</v>
      </c>
      <c r="F227" s="16">
        <v>30</v>
      </c>
      <c r="G227" s="16">
        <v>1</v>
      </c>
      <c r="H227" s="16"/>
      <c r="I227" s="8">
        <v>336</v>
      </c>
      <c r="J227" s="16">
        <v>0</v>
      </c>
      <c r="K227" s="32">
        <f t="shared" si="4"/>
        <v>1467110.6824833676</v>
      </c>
    </row>
    <row r="228" spans="1:11" ht="12.75">
      <c r="A228" s="6">
        <v>40087</v>
      </c>
      <c r="C228" s="31">
        <f t="shared" si="5"/>
        <v>289.66153846153844</v>
      </c>
      <c r="D228" s="31">
        <f t="shared" si="5"/>
        <v>1.646153846153846</v>
      </c>
      <c r="E228" s="9">
        <v>141.306415885536</v>
      </c>
      <c r="F228" s="16">
        <v>31</v>
      </c>
      <c r="G228" s="16">
        <v>1</v>
      </c>
      <c r="H228" s="16"/>
      <c r="I228" s="8">
        <v>336</v>
      </c>
      <c r="J228" s="16">
        <v>0</v>
      </c>
      <c r="K228" s="32">
        <f t="shared" si="4"/>
        <v>1682073.9135739803</v>
      </c>
    </row>
    <row r="229" spans="1:11" ht="12.75">
      <c r="A229" s="6">
        <v>40118</v>
      </c>
      <c r="C229" s="31">
        <f t="shared" si="5"/>
        <v>455.4307692307693</v>
      </c>
      <c r="D229" s="31">
        <f t="shared" si="5"/>
        <v>0</v>
      </c>
      <c r="E229" s="9">
        <v>141.3883665824042</v>
      </c>
      <c r="F229" s="16">
        <v>30</v>
      </c>
      <c r="G229" s="16">
        <v>1</v>
      </c>
      <c r="H229" s="16"/>
      <c r="I229" s="8">
        <v>320</v>
      </c>
      <c r="J229" s="16">
        <v>0</v>
      </c>
      <c r="K229" s="32">
        <f t="shared" si="4"/>
        <v>687777.4029072523</v>
      </c>
    </row>
    <row r="230" spans="1:11" ht="12.75">
      <c r="A230" s="6">
        <v>40148</v>
      </c>
      <c r="C230" s="31">
        <f t="shared" si="5"/>
        <v>649.6846153846155</v>
      </c>
      <c r="D230" s="31">
        <f t="shared" si="5"/>
        <v>0</v>
      </c>
      <c r="E230" s="14">
        <v>141.47031727927222</v>
      </c>
      <c r="F230" s="16">
        <v>31</v>
      </c>
      <c r="G230" s="16">
        <v>0</v>
      </c>
      <c r="H230" s="16"/>
      <c r="I230" s="8">
        <v>352</v>
      </c>
      <c r="J230" s="16">
        <v>0</v>
      </c>
      <c r="K230" s="32">
        <f t="shared" si="4"/>
        <v>996753.1946759187</v>
      </c>
    </row>
    <row r="231" spans="1:11" ht="12.75">
      <c r="A231" s="6">
        <v>40179</v>
      </c>
      <c r="C231" s="31">
        <f aca="true" t="shared" si="6" ref="C231:D242">C219</f>
        <v>742.4153846153845</v>
      </c>
      <c r="D231" s="31">
        <f t="shared" si="6"/>
        <v>0</v>
      </c>
      <c r="E231" s="9">
        <v>141.76504710693737</v>
      </c>
      <c r="F231" s="16">
        <v>31</v>
      </c>
      <c r="G231" s="16">
        <v>0</v>
      </c>
      <c r="H231" s="16"/>
      <c r="I231" s="8">
        <v>320</v>
      </c>
      <c r="J231" s="16">
        <v>0</v>
      </c>
      <c r="K231" s="32">
        <f t="shared" si="4"/>
        <v>-359589.7619759161</v>
      </c>
    </row>
    <row r="232" spans="1:11" ht="12.75">
      <c r="A232" s="6">
        <v>40210</v>
      </c>
      <c r="C232" s="31">
        <f t="shared" si="6"/>
        <v>656.553846153846</v>
      </c>
      <c r="D232" s="31">
        <f t="shared" si="6"/>
        <v>0</v>
      </c>
      <c r="E232" s="9">
        <v>142.05977693460252</v>
      </c>
      <c r="F232" s="16">
        <v>28</v>
      </c>
      <c r="G232" s="16">
        <v>0</v>
      </c>
      <c r="H232" s="16"/>
      <c r="I232" s="8">
        <v>304</v>
      </c>
      <c r="J232" s="16">
        <v>0</v>
      </c>
      <c r="K232" s="32">
        <f t="shared" si="4"/>
        <v>-1644581.1893000733</v>
      </c>
    </row>
    <row r="233" spans="1:11" ht="12.75">
      <c r="A233" s="6">
        <v>40238</v>
      </c>
      <c r="C233" s="31">
        <f t="shared" si="6"/>
        <v>594.1923076923076</v>
      </c>
      <c r="D233" s="31">
        <f t="shared" si="6"/>
        <v>0</v>
      </c>
      <c r="E233" s="9">
        <v>142.35450676226768</v>
      </c>
      <c r="F233" s="16">
        <v>31</v>
      </c>
      <c r="G233" s="16">
        <v>1</v>
      </c>
      <c r="H233" s="16"/>
      <c r="I233" s="8">
        <v>368</v>
      </c>
      <c r="J233" s="16">
        <v>0</v>
      </c>
      <c r="K233" s="32">
        <f t="shared" si="4"/>
        <v>2482229.170054475</v>
      </c>
    </row>
    <row r="234" spans="1:11" ht="12.75">
      <c r="A234" s="6">
        <v>40269</v>
      </c>
      <c r="C234" s="31">
        <f t="shared" si="6"/>
        <v>355.9230769230769</v>
      </c>
      <c r="D234" s="31">
        <f t="shared" si="6"/>
        <v>0.5615384615384615</v>
      </c>
      <c r="E234" s="9">
        <v>142.64923658993283</v>
      </c>
      <c r="F234" s="16">
        <v>30</v>
      </c>
      <c r="G234" s="16">
        <v>1</v>
      </c>
      <c r="H234" s="16"/>
      <c r="I234" s="8">
        <v>320</v>
      </c>
      <c r="J234" s="16">
        <v>0</v>
      </c>
      <c r="K234" s="32">
        <f t="shared" si="4"/>
        <v>575851.3928153887</v>
      </c>
    </row>
    <row r="235" spans="1:11" ht="12.75">
      <c r="A235" s="6">
        <v>40299</v>
      </c>
      <c r="C235" s="31">
        <f t="shared" si="6"/>
        <v>193.3692307692308</v>
      </c>
      <c r="D235" s="31">
        <f t="shared" si="6"/>
        <v>7.584615384615385</v>
      </c>
      <c r="E235" s="9">
        <v>142.94396641759798</v>
      </c>
      <c r="F235" s="16">
        <v>31</v>
      </c>
      <c r="G235" s="16">
        <v>1</v>
      </c>
      <c r="H235" s="16"/>
      <c r="I235" s="8">
        <v>320</v>
      </c>
      <c r="J235" s="16">
        <v>0</v>
      </c>
      <c r="K235" s="32">
        <f aca="true" t="shared" si="7" ref="K235:K242">$O$125+C235*$O$126+D235*$O$127+E235*$O$128+F235*$O$129+G235*$O$130+H235*$O$131+I235*$O$132+J235*$O$133</f>
        <v>835902.0607172735</v>
      </c>
    </row>
    <row r="236" spans="1:11" ht="12.75">
      <c r="A236" s="6">
        <v>40330</v>
      </c>
      <c r="C236" s="31">
        <f t="shared" si="6"/>
        <v>47.4923076923077</v>
      </c>
      <c r="D236" s="31">
        <f t="shared" si="6"/>
        <v>49.861538461538466</v>
      </c>
      <c r="E236" s="9">
        <v>143.23869624526313</v>
      </c>
      <c r="F236" s="16">
        <v>30</v>
      </c>
      <c r="G236" s="16">
        <v>0</v>
      </c>
      <c r="H236" s="16"/>
      <c r="I236" s="8">
        <v>352</v>
      </c>
      <c r="J236" s="16">
        <v>0</v>
      </c>
      <c r="K236" s="32">
        <f t="shared" si="7"/>
        <v>483144.94618747383</v>
      </c>
    </row>
    <row r="237" spans="1:11" ht="12.75">
      <c r="A237" s="6">
        <v>40360</v>
      </c>
      <c r="C237" s="31">
        <f t="shared" si="6"/>
        <v>13.8</v>
      </c>
      <c r="D237" s="31">
        <f t="shared" si="6"/>
        <v>72.86153846153846</v>
      </c>
      <c r="E237" s="9">
        <v>143.53342607292828</v>
      </c>
      <c r="F237" s="16">
        <v>31</v>
      </c>
      <c r="G237" s="16">
        <v>0</v>
      </c>
      <c r="H237" s="16"/>
      <c r="I237" s="8">
        <v>336</v>
      </c>
      <c r="J237" s="16">
        <v>0</v>
      </c>
      <c r="K237" s="32">
        <f t="shared" si="7"/>
        <v>-165526.40341931023</v>
      </c>
    </row>
    <row r="238" spans="1:11" ht="12.75">
      <c r="A238" s="6">
        <v>40391</v>
      </c>
      <c r="C238" s="31">
        <f t="shared" si="6"/>
        <v>23.746153846153845</v>
      </c>
      <c r="D238" s="31">
        <f t="shared" si="6"/>
        <v>52.638461538461534</v>
      </c>
      <c r="E238" s="9">
        <v>143.82815590059343</v>
      </c>
      <c r="F238" s="16">
        <v>31</v>
      </c>
      <c r="G238" s="16">
        <v>0</v>
      </c>
      <c r="H238" s="16"/>
      <c r="I238" s="8">
        <v>336</v>
      </c>
      <c r="J238" s="16">
        <v>0</v>
      </c>
      <c r="K238" s="32">
        <f t="shared" si="7"/>
        <v>4401.501616751775</v>
      </c>
    </row>
    <row r="239" spans="1:11" ht="12.75">
      <c r="A239" s="6">
        <v>40422</v>
      </c>
      <c r="C239" s="31">
        <f t="shared" si="6"/>
        <v>93.02307692307691</v>
      </c>
      <c r="D239" s="31">
        <f t="shared" si="6"/>
        <v>17.207692307692305</v>
      </c>
      <c r="E239" s="9">
        <v>144.12288572825858</v>
      </c>
      <c r="F239" s="16">
        <v>30</v>
      </c>
      <c r="G239" s="16">
        <v>1</v>
      </c>
      <c r="H239" s="16"/>
      <c r="I239" s="8">
        <v>336</v>
      </c>
      <c r="J239" s="16">
        <v>0</v>
      </c>
      <c r="K239" s="32">
        <f t="shared" si="7"/>
        <v>1014205.4626715481</v>
      </c>
    </row>
    <row r="240" spans="1:11" ht="12.75">
      <c r="A240" s="6">
        <v>40452</v>
      </c>
      <c r="C240" s="31">
        <f t="shared" si="6"/>
        <v>289.66153846153844</v>
      </c>
      <c r="D240" s="31">
        <f t="shared" si="6"/>
        <v>1.646153846153846</v>
      </c>
      <c r="E240" s="9">
        <v>144.41761555592373</v>
      </c>
      <c r="F240" s="16">
        <v>31</v>
      </c>
      <c r="G240" s="16">
        <v>1</v>
      </c>
      <c r="H240" s="16"/>
      <c r="I240" s="8">
        <v>320</v>
      </c>
      <c r="J240" s="16">
        <v>0</v>
      </c>
      <c r="K240" s="32">
        <f t="shared" si="7"/>
        <v>583338.7635000609</v>
      </c>
    </row>
    <row r="241" spans="1:11" ht="12.75">
      <c r="A241" s="6">
        <v>40483</v>
      </c>
      <c r="C241" s="31">
        <f t="shared" si="6"/>
        <v>455.4307692307693</v>
      </c>
      <c r="D241" s="31">
        <f t="shared" si="6"/>
        <v>0</v>
      </c>
      <c r="E241" s="9">
        <v>144.71234538358888</v>
      </c>
      <c r="F241" s="16">
        <v>30</v>
      </c>
      <c r="G241" s="16">
        <v>1</v>
      </c>
      <c r="H241" s="16"/>
      <c r="I241" s="8">
        <v>336</v>
      </c>
      <c r="J241" s="16">
        <v>0</v>
      </c>
      <c r="K241" s="32">
        <f t="shared" si="7"/>
        <v>780955.9471039176</v>
      </c>
    </row>
    <row r="242" spans="1:11" ht="12.75">
      <c r="A242" s="6">
        <v>40513</v>
      </c>
      <c r="C242" s="31">
        <f t="shared" si="6"/>
        <v>649.6846153846155</v>
      </c>
      <c r="D242" s="31">
        <f t="shared" si="6"/>
        <v>0</v>
      </c>
      <c r="E242" s="14">
        <v>145.007075211254</v>
      </c>
      <c r="F242" s="16">
        <v>31</v>
      </c>
      <c r="G242" s="16">
        <v>0</v>
      </c>
      <c r="H242" s="16"/>
      <c r="I242" s="8">
        <v>368</v>
      </c>
      <c r="J242" s="16">
        <v>0</v>
      </c>
      <c r="K242" s="32">
        <f t="shared" si="7"/>
        <v>1056683.016788032</v>
      </c>
    </row>
    <row r="243" spans="1:7" ht="12.75">
      <c r="A243" s="6"/>
      <c r="F243" s="16">
        <v>31</v>
      </c>
      <c r="G243" s="16">
        <v>0</v>
      </c>
    </row>
    <row r="244" spans="1:11" ht="12.75">
      <c r="A244" s="6"/>
      <c r="C244" s="34"/>
      <c r="D244" s="8" t="s">
        <v>36</v>
      </c>
      <c r="F244" s="16">
        <v>28</v>
      </c>
      <c r="G244" s="16">
        <v>0</v>
      </c>
      <c r="K244" s="35">
        <f>SUM(K63:K242)</f>
        <v>2444227204.8623576</v>
      </c>
    </row>
    <row r="245" spans="1:7" ht="12.75">
      <c r="A245" s="6"/>
      <c r="F245" s="16">
        <v>31</v>
      </c>
      <c r="G245" s="16">
        <v>1</v>
      </c>
    </row>
    <row r="246" spans="1:13" ht="12.75">
      <c r="A246" s="1">
        <v>1996</v>
      </c>
      <c r="B246" s="12">
        <f>SUM(B63:B74)</f>
        <v>0</v>
      </c>
      <c r="F246" s="16">
        <v>30</v>
      </c>
      <c r="G246" s="16">
        <v>1</v>
      </c>
      <c r="K246" s="12">
        <f>SUM(K63:K74)</f>
        <v>0</v>
      </c>
      <c r="L246" s="36">
        <f aca="true" t="shared" si="8" ref="L246:L258">K246-B246</f>
        <v>0</v>
      </c>
      <c r="M246" s="37" t="e">
        <f aca="true" t="shared" si="9" ref="M246:M258">L246/B246</f>
        <v>#DIV/0!</v>
      </c>
    </row>
    <row r="247" spans="1:13" ht="12.75">
      <c r="A247" s="38">
        <v>1997</v>
      </c>
      <c r="B247" s="12">
        <f>SUM(B75:B86)</f>
        <v>0</v>
      </c>
      <c r="F247" s="16">
        <v>31</v>
      </c>
      <c r="G247" s="16">
        <v>1</v>
      </c>
      <c r="K247" s="12">
        <f>SUM(K75:K86)</f>
        <v>28668214.916910574</v>
      </c>
      <c r="L247" s="36">
        <f t="shared" si="8"/>
        <v>28668214.916910574</v>
      </c>
      <c r="M247" s="37" t="e">
        <f t="shared" si="9"/>
        <v>#DIV/0!</v>
      </c>
    </row>
    <row r="248" spans="1:13" ht="12.75">
      <c r="A248" s="1">
        <v>1998</v>
      </c>
      <c r="B248" s="12">
        <f>SUM(B87:B98)</f>
        <v>0</v>
      </c>
      <c r="F248" s="16">
        <v>30</v>
      </c>
      <c r="G248" s="16">
        <v>0</v>
      </c>
      <c r="K248" s="12">
        <f>SUM(K87:K98)</f>
        <v>25211315.74591012</v>
      </c>
      <c r="L248" s="36">
        <f t="shared" si="8"/>
        <v>25211315.74591012</v>
      </c>
      <c r="M248" s="37" t="e">
        <f t="shared" si="9"/>
        <v>#DIV/0!</v>
      </c>
    </row>
    <row r="249" spans="1:13" ht="12.75">
      <c r="A249" s="38">
        <v>1999</v>
      </c>
      <c r="B249" s="12">
        <f>SUM(B99:B110)</f>
        <v>0</v>
      </c>
      <c r="F249" s="16">
        <v>31</v>
      </c>
      <c r="G249" s="16">
        <v>0</v>
      </c>
      <c r="K249" s="12">
        <f>SUM(K99:K110)</f>
        <v>17654590.837980952</v>
      </c>
      <c r="L249" s="36">
        <f t="shared" si="8"/>
        <v>17654590.837980952</v>
      </c>
      <c r="M249" s="37" t="e">
        <f t="shared" si="9"/>
        <v>#DIV/0!</v>
      </c>
    </row>
    <row r="250" spans="1:13" ht="12.75">
      <c r="A250" s="1">
        <v>2000</v>
      </c>
      <c r="B250" s="12">
        <f>SUM(B111:B122)</f>
        <v>266731582.98000002</v>
      </c>
      <c r="F250" s="16">
        <v>31</v>
      </c>
      <c r="G250" s="16">
        <v>0</v>
      </c>
      <c r="K250" s="12">
        <f>SUM(K111:K122)</f>
        <v>269420513.5816869</v>
      </c>
      <c r="L250" s="36">
        <f t="shared" si="8"/>
        <v>2688930.601686895</v>
      </c>
      <c r="M250" s="37">
        <f t="shared" si="9"/>
        <v>0.010081035667562905</v>
      </c>
    </row>
    <row r="251" spans="1:13" ht="12.75">
      <c r="A251" s="38">
        <v>2001</v>
      </c>
      <c r="B251" s="12">
        <f>SUM(B123:B134)</f>
        <v>236352896.65</v>
      </c>
      <c r="F251" s="16">
        <v>30</v>
      </c>
      <c r="G251" s="16">
        <v>1</v>
      </c>
      <c r="K251" s="12">
        <f>SUM(K123:K134)</f>
        <v>237958560.22036862</v>
      </c>
      <c r="L251" s="36">
        <f t="shared" si="8"/>
        <v>1605663.5703686178</v>
      </c>
      <c r="M251" s="37">
        <f t="shared" si="9"/>
        <v>0.006793500706472589</v>
      </c>
    </row>
    <row r="252" spans="1:13" ht="12.75">
      <c r="A252" s="1">
        <v>2002</v>
      </c>
      <c r="B252" s="12">
        <f>SUM(B135:B146)</f>
        <v>247744953.00000003</v>
      </c>
      <c r="F252" s="16">
        <v>31</v>
      </c>
      <c r="G252" s="16">
        <v>1</v>
      </c>
      <c r="K252" s="12">
        <f>SUM(K135:K146)</f>
        <v>249987956.103488</v>
      </c>
      <c r="L252" s="36">
        <f t="shared" si="8"/>
        <v>2243003.1034879684</v>
      </c>
      <c r="M252" s="37">
        <f t="shared" si="9"/>
        <v>0.009053678294257595</v>
      </c>
    </row>
    <row r="253" spans="1:13" ht="12.75">
      <c r="A253" s="38">
        <v>2003</v>
      </c>
      <c r="B253" s="12">
        <f>SUM(B147:B158)</f>
        <v>263318946.99998927</v>
      </c>
      <c r="F253" s="16">
        <v>30</v>
      </c>
      <c r="G253" s="16">
        <v>1</v>
      </c>
      <c r="K253" s="12">
        <f>SUM(K147:K158)</f>
        <v>262910201.48650947</v>
      </c>
      <c r="L253" s="36">
        <f t="shared" si="8"/>
        <v>-408745.51347979903</v>
      </c>
      <c r="M253" s="37">
        <f t="shared" si="9"/>
        <v>-0.0015522829562272847</v>
      </c>
    </row>
    <row r="254" spans="1:13" ht="12.75">
      <c r="A254" s="1">
        <v>2004</v>
      </c>
      <c r="B254" s="12">
        <f>SUM(B159:B170)</f>
        <v>269908983</v>
      </c>
      <c r="F254" s="16">
        <v>31</v>
      </c>
      <c r="G254" s="16">
        <v>0</v>
      </c>
      <c r="K254" s="12">
        <f>SUM(K159:K170)</f>
        <v>264408034.5329541</v>
      </c>
      <c r="L254" s="36">
        <f t="shared" si="8"/>
        <v>-5500948.467045903</v>
      </c>
      <c r="M254" s="37">
        <f t="shared" si="9"/>
        <v>-0.020380753563307315</v>
      </c>
    </row>
    <row r="255" spans="1:13" ht="12.75">
      <c r="A255" s="38">
        <v>2005</v>
      </c>
      <c r="B255" s="12">
        <f>SUM(B171:B182)</f>
        <v>288850781.6099806</v>
      </c>
      <c r="K255" s="12">
        <f>SUM(K171:K182)</f>
        <v>283672526.32364815</v>
      </c>
      <c r="L255" s="36">
        <f t="shared" si="8"/>
        <v>-5178255.286332428</v>
      </c>
      <c r="M255" s="37">
        <f t="shared" si="9"/>
        <v>-0.017927094596975484</v>
      </c>
    </row>
    <row r="256" spans="1:13" ht="12.75">
      <c r="A256" s="1">
        <v>2006</v>
      </c>
      <c r="B256" s="12">
        <f>SUM(B183:B194)</f>
        <v>278109293.96822536</v>
      </c>
      <c r="K256" s="12">
        <f>SUM(K183:K194)</f>
        <v>274003439.95228934</v>
      </c>
      <c r="L256" s="36">
        <f t="shared" si="8"/>
        <v>-4105854.015936017</v>
      </c>
      <c r="M256" s="37">
        <f t="shared" si="9"/>
        <v>-0.014763454889807173</v>
      </c>
    </row>
    <row r="257" spans="1:13" ht="12.75">
      <c r="A257" s="38">
        <v>2007</v>
      </c>
      <c r="B257" s="12">
        <f>SUM(B195:B206)</f>
        <v>256451885.89998102</v>
      </c>
      <c r="K257" s="12">
        <f>SUM(K195:K206)</f>
        <v>260673596.39064628</v>
      </c>
      <c r="L257" s="36">
        <f t="shared" si="8"/>
        <v>4221710.490665257</v>
      </c>
      <c r="M257" s="37">
        <f t="shared" si="9"/>
        <v>0.016461998225709165</v>
      </c>
    </row>
    <row r="258" spans="1:13" ht="12.75">
      <c r="A258" s="1">
        <v>2008</v>
      </c>
      <c r="B258" s="12">
        <f>SUM(B207:B218)</f>
        <v>249869850.91122985</v>
      </c>
      <c r="K258" s="12">
        <f>SUM(K207:K218)</f>
        <v>254304346.42781404</v>
      </c>
      <c r="L258" s="36">
        <f t="shared" si="8"/>
        <v>4434495.516584188</v>
      </c>
      <c r="M258" s="37">
        <f t="shared" si="9"/>
        <v>0.01774722120500889</v>
      </c>
    </row>
    <row r="259" spans="1:11" ht="12.75">
      <c r="A259" s="38">
        <v>2009</v>
      </c>
      <c r="K259" s="12">
        <f>SUM(K219:K230)</f>
        <v>9706893.435391877</v>
      </c>
    </row>
    <row r="260" spans="1:11" ht="12.75">
      <c r="A260" s="1">
        <v>2010</v>
      </c>
      <c r="K260" s="12">
        <f>SUM(K231:K242)</f>
        <v>5647014.906759622</v>
      </c>
    </row>
    <row r="261" ht="12.75">
      <c r="K261" s="12"/>
    </row>
    <row r="262" spans="1:12" ht="12.75">
      <c r="A262" s="1" t="s">
        <v>37</v>
      </c>
      <c r="B262" s="12">
        <f>SUM(B246:B258)</f>
        <v>2357339175.0194063</v>
      </c>
      <c r="K262" s="12">
        <f>SUM(K246:K258)</f>
        <v>2428873296.520207</v>
      </c>
      <c r="L262" s="12">
        <f>K262-B262</f>
        <v>71534121.50080061</v>
      </c>
    </row>
    <row r="264" spans="11:12" ht="12.75">
      <c r="K264" s="12">
        <f>SUM(K246:K260)</f>
        <v>2444227204.8623586</v>
      </c>
      <c r="L264" s="35">
        <f>K244-K264</f>
        <v>0</v>
      </c>
    </row>
    <row r="265" spans="11:13" ht="12.75">
      <c r="K265" s="34"/>
      <c r="L265" s="34" t="s">
        <v>38</v>
      </c>
      <c r="M265" s="34"/>
    </row>
  </sheetData>
  <mergeCells count="1">
    <mergeCell ref="N138:O138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&amp;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Baichan</dc:creator>
  <cp:keywords/>
  <dc:description/>
  <cp:lastModifiedBy>Ravi Baichan</cp:lastModifiedBy>
  <dcterms:created xsi:type="dcterms:W3CDTF">2009-11-25T21:15:26Z</dcterms:created>
  <dcterms:modified xsi:type="dcterms:W3CDTF">2009-11-30T20:48:11Z</dcterms:modified>
  <cp:category/>
  <cp:version/>
  <cp:contentType/>
  <cp:contentStatus/>
</cp:coreProperties>
</file>