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60" windowWidth="11070" windowHeight="12480" tabRatio="885" firstSheet="6" activeTab="12"/>
  </bookViews>
  <sheets>
    <sheet name="2005 - Energy Conservation Kit" sheetId="3" r:id="rId1"/>
    <sheet name="2005 - Fall Discount" sheetId="15" r:id="rId2"/>
    <sheet name="2005 - Municipal Bldg Lighting" sheetId="16" r:id="rId3"/>
    <sheet name="2005 - SHSC Energy Mgmt" sheetId="17" r:id="rId4"/>
    <sheet name="2006 - Cool Shops" sheetId="18" r:id="rId5"/>
    <sheet name="2006 - LDC Fuel Switching" sheetId="19" r:id="rId6"/>
    <sheet name="2006 - Social Housing Lighting" sheetId="20" r:id="rId7"/>
    <sheet name="2007 - LED Traffic Lights" sheetId="21" r:id="rId8"/>
    <sheet name="2007 - Residential Fuel Switch" sheetId="22" r:id="rId9"/>
    <sheet name="2007 - Garage Heating Upgrade" sheetId="23" r:id="rId10"/>
    <sheet name="2007 - Lighting Rertofit Prgm" sheetId="24" r:id="rId11"/>
    <sheet name="2007 - Main Office Lighting" sheetId="25" r:id="rId12"/>
    <sheet name="2007 - Social Housing Fridge" sheetId="2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calcPr calcId="125725"/>
</workbook>
</file>

<file path=xl/calcChain.xml><?xml version="1.0" encoding="utf-8"?>
<calcChain xmlns="http://schemas.openxmlformats.org/spreadsheetml/2006/main">
  <c r="B15" i="26"/>
  <c r="B14"/>
  <c r="B10"/>
  <c r="B9"/>
  <c r="B7"/>
  <c r="B16"/>
  <c r="B18" s="1"/>
  <c r="B15" i="25"/>
  <c r="B14"/>
  <c r="B10"/>
  <c r="B9"/>
  <c r="B16"/>
  <c r="B18" s="1"/>
  <c r="B15" i="24"/>
  <c r="B14"/>
  <c r="B10"/>
  <c r="B9"/>
  <c r="B15" i="23"/>
  <c r="B14"/>
  <c r="B10"/>
  <c r="B9"/>
  <c r="B16" i="24"/>
  <c r="B18" s="1"/>
  <c r="B18" i="23"/>
  <c r="B16"/>
  <c r="B15" i="22"/>
  <c r="B14"/>
  <c r="B10"/>
  <c r="B9"/>
  <c r="B16"/>
  <c r="B18" s="1"/>
  <c r="B15" i="21"/>
  <c r="B14"/>
  <c r="B10"/>
  <c r="B9"/>
  <c r="B16"/>
  <c r="B18" s="1"/>
  <c r="B15" i="20"/>
  <c r="B14"/>
  <c r="B10"/>
  <c r="B9"/>
  <c r="B16"/>
  <c r="B18" s="1"/>
  <c r="B15" i="19"/>
  <c r="B14"/>
  <c r="B10"/>
  <c r="B9"/>
  <c r="B16"/>
  <c r="B18" s="1"/>
  <c r="D15" i="18"/>
  <c r="B15"/>
  <c r="D7"/>
  <c r="B7"/>
  <c r="D14"/>
  <c r="B14"/>
  <c r="F10"/>
  <c r="D10"/>
  <c r="B10"/>
  <c r="H9"/>
  <c r="F9"/>
  <c r="D9"/>
  <c r="B9"/>
  <c r="F7"/>
  <c r="F15"/>
  <c r="B14" i="17"/>
  <c r="D14"/>
  <c r="F14"/>
  <c r="B15"/>
  <c r="D15"/>
  <c r="F15"/>
  <c r="B7"/>
  <c r="D7"/>
  <c r="F7"/>
  <c r="B9"/>
  <c r="D9"/>
  <c r="F9"/>
  <c r="H9"/>
  <c r="B10"/>
  <c r="D10"/>
  <c r="F10"/>
  <c r="H11"/>
  <c r="H16" i="18"/>
  <c r="H18" s="1"/>
  <c r="F16"/>
  <c r="F18" s="1"/>
  <c r="D16"/>
  <c r="D18" s="1"/>
  <c r="B16"/>
  <c r="B18" s="1"/>
  <c r="H16" i="17"/>
  <c r="H18" s="1"/>
  <c r="F16"/>
  <c r="F18" s="1"/>
  <c r="D16"/>
  <c r="D18" s="1"/>
  <c r="B16"/>
  <c r="B18" s="1"/>
  <c r="B15" i="16"/>
  <c r="B14"/>
  <c r="B11"/>
  <c r="B10"/>
  <c r="B9"/>
  <c r="B16"/>
  <c r="B18" s="1"/>
  <c r="P15" i="15"/>
  <c r="N15"/>
  <c r="L15"/>
  <c r="J15"/>
  <c r="H15"/>
  <c r="F15"/>
  <c r="F14"/>
  <c r="B15"/>
  <c r="B14"/>
  <c r="R11"/>
  <c r="P10"/>
  <c r="N10"/>
  <c r="L10"/>
  <c r="J10"/>
  <c r="H10"/>
  <c r="F10"/>
  <c r="D10"/>
  <c r="B10"/>
  <c r="R9"/>
  <c r="P9"/>
  <c r="N9"/>
  <c r="L9"/>
  <c r="J9"/>
  <c r="H9"/>
  <c r="F9"/>
  <c r="D9"/>
  <c r="B9"/>
  <c r="P7"/>
  <c r="N7"/>
  <c r="L7"/>
  <c r="J7"/>
  <c r="H7"/>
  <c r="F7"/>
  <c r="D7"/>
  <c r="B7"/>
  <c r="P16"/>
  <c r="P18" s="1"/>
  <c r="N16"/>
  <c r="N18" s="1"/>
  <c r="L16"/>
  <c r="L18" s="1"/>
  <c r="J16"/>
  <c r="J18" s="1"/>
  <c r="H16"/>
  <c r="H18" s="1"/>
  <c r="R16"/>
  <c r="R18" s="1"/>
  <c r="F16"/>
  <c r="F18" s="1"/>
  <c r="D16"/>
  <c r="D18" s="1"/>
  <c r="B16"/>
  <c r="B18" s="1"/>
  <c r="C14" i="3"/>
  <c r="F14"/>
  <c r="D14"/>
  <c r="B14"/>
  <c r="H9"/>
  <c r="H11"/>
  <c r="F10"/>
  <c r="D10"/>
  <c r="B10"/>
  <c r="F9"/>
  <c r="D9"/>
  <c r="B9"/>
  <c r="F7"/>
  <c r="F16"/>
  <c r="F18" s="1"/>
  <c r="D7"/>
  <c r="B7"/>
  <c r="H16"/>
  <c r="H18" s="1"/>
  <c r="D16"/>
  <c r="D18" s="1"/>
  <c r="B16" l="1"/>
  <c r="B18" s="1"/>
</calcChain>
</file>

<file path=xl/comments1.xml><?xml version="1.0" encoding="utf-8"?>
<comments xmlns="http://schemas.openxmlformats.org/spreadsheetml/2006/main">
  <authors>
    <author>EnerSpectrum Group</author>
  </authors>
  <commentList>
    <comment ref="F7" authorId="0">
      <text>
        <r>
          <rPr>
            <b/>
            <sz val="8"/>
            <color indexed="81"/>
            <rFont val="Tahoma"/>
            <charset val="1"/>
          </rPr>
          <t>EnerSpectrum Group:</t>
        </r>
        <r>
          <rPr>
            <sz val="8"/>
            <color indexed="81"/>
            <rFont val="Tahoma"/>
            <charset val="1"/>
          </rPr>
          <t xml:space="preserve">
1100 rolls were distributed, tables assume qty of 10/package, therefore qty divided by 10 = 110</t>
        </r>
      </text>
    </comment>
  </commentList>
</comments>
</file>

<file path=xl/sharedStrings.xml><?xml version="1.0" encoding="utf-8"?>
<sst xmlns="http://schemas.openxmlformats.org/spreadsheetml/2006/main" count="364" uniqueCount="68">
  <si>
    <t>Residential</t>
  </si>
  <si>
    <t>Element No.:</t>
  </si>
  <si>
    <t>Number of Units:</t>
  </si>
  <si>
    <t>EE Technology Life:</t>
  </si>
  <si>
    <t>Start Year:</t>
  </si>
  <si>
    <t>Incremental Costs:</t>
  </si>
  <si>
    <t>Discount Factor:</t>
  </si>
  <si>
    <t>LDC Costs:</t>
  </si>
  <si>
    <t>Free Ridership Rate:</t>
  </si>
  <si>
    <t>TRC NPV:</t>
  </si>
  <si>
    <t>Y/E CDM Reported TRC:</t>
  </si>
  <si>
    <t>Difference:</t>
  </si>
  <si>
    <t>Reason for Difference:</t>
  </si>
  <si>
    <t>Program:</t>
  </si>
  <si>
    <t>Description:</t>
  </si>
  <si>
    <t>Assumptions by program</t>
  </si>
  <si>
    <t>Commercial</t>
  </si>
  <si>
    <t>Attachment E</t>
  </si>
  <si>
    <t>(2) OPA Assumptions and Measures Tables -
February 5, 2009</t>
  </si>
  <si>
    <r>
      <t>SSM</t>
    </r>
    <r>
      <rPr>
        <vertAlign val="superscript"/>
        <sz val="12"/>
        <color theme="0"/>
        <rFont val="Calibri"/>
        <family val="2"/>
        <scheme val="minor"/>
      </rPr>
      <t>(1)</t>
    </r>
  </si>
  <si>
    <r>
      <t>LRAM</t>
    </r>
    <r>
      <rPr>
        <vertAlign val="superscript"/>
        <sz val="11"/>
        <color theme="0"/>
        <rFont val="Calibri"/>
        <family val="2"/>
        <scheme val="minor"/>
      </rPr>
      <t>(2)</t>
    </r>
  </si>
  <si>
    <t>Energy Conservation Kit</t>
  </si>
  <si>
    <t>15W CFL</t>
  </si>
  <si>
    <t>Efficient Showerheads</t>
  </si>
  <si>
    <t>Summary</t>
  </si>
  <si>
    <t>Table Applied:</t>
  </si>
  <si>
    <t>Weatherstripping</t>
  </si>
  <si>
    <r>
      <t>SSM</t>
    </r>
    <r>
      <rPr>
        <vertAlign val="superscript"/>
        <sz val="12"/>
        <color theme="0"/>
        <rFont val="Calibri"/>
        <family val="2"/>
        <scheme val="minor"/>
      </rPr>
      <t>(3)</t>
    </r>
  </si>
  <si>
    <t>(3) OPA Assumptions and Measures Tables used as no equivalent measure exists on OEB tables</t>
  </si>
  <si>
    <t>Fall Discount Coupon Program</t>
  </si>
  <si>
    <t>Ceiling Fan</t>
  </si>
  <si>
    <t>Indoor Light Timer</t>
  </si>
  <si>
    <t>Outdoor Timer</t>
  </si>
  <si>
    <t>LED Xmas Lights - 5W</t>
  </si>
  <si>
    <t>LED Xmas Lights - Mini</t>
  </si>
  <si>
    <t>Pstat - Space Cooling</t>
  </si>
  <si>
    <t>Pstat - Space Heating</t>
  </si>
  <si>
    <r>
      <t>SSM</t>
    </r>
    <r>
      <rPr>
        <vertAlign val="superscript"/>
        <sz val="12"/>
        <color theme="0"/>
        <rFont val="Calibri"/>
        <family val="2"/>
        <scheme val="minor"/>
      </rPr>
      <t>(4)</t>
    </r>
  </si>
  <si>
    <t>(4) OEB Assumptions and Measures Tables used as no equivalent measure exists on OPA tables</t>
  </si>
  <si>
    <t>Municipal Building Lighting Program</t>
  </si>
  <si>
    <t>Various Lighting</t>
  </si>
  <si>
    <t>Direct Input</t>
  </si>
  <si>
    <t>N/A</t>
  </si>
  <si>
    <t>T8 Fixtures</t>
  </si>
  <si>
    <t>Motion Detector</t>
  </si>
  <si>
    <t>Smart Thermostat</t>
  </si>
  <si>
    <t>SHSC Energy Management</t>
  </si>
  <si>
    <t>Cool Shops</t>
  </si>
  <si>
    <t>11W CFL</t>
  </si>
  <si>
    <t>LED Exit Sign</t>
  </si>
  <si>
    <t xml:space="preserve">LDC Fuel Switching </t>
  </si>
  <si>
    <t>SSM</t>
  </si>
  <si>
    <t>LRAM</t>
  </si>
  <si>
    <t>Boilier Project</t>
  </si>
  <si>
    <t>Social Housing Lighting Retrofit Program</t>
  </si>
  <si>
    <t>LED Traffic Lights</t>
  </si>
  <si>
    <t>Street Lighting</t>
  </si>
  <si>
    <t>Residential Fuel Switching</t>
  </si>
  <si>
    <t>Garage Heating Upgrade</t>
  </si>
  <si>
    <t>Gas Fired Heaters in Garage</t>
  </si>
  <si>
    <t>Lighting Retrofit Program</t>
  </si>
  <si>
    <t>Various lighting for large customers</t>
  </si>
  <si>
    <t>Main office lighting</t>
  </si>
  <si>
    <t>T8 32W to 25W</t>
  </si>
  <si>
    <t>Social Housing Refrigerator Replacement</t>
  </si>
  <si>
    <t>Energy Star Fridges</t>
  </si>
  <si>
    <r>
      <t>LRAM</t>
    </r>
    <r>
      <rPr>
        <vertAlign val="superscript"/>
        <sz val="11"/>
        <color theme="0"/>
        <rFont val="Calibri"/>
        <family val="2"/>
        <scheme val="minor"/>
      </rPr>
      <t>(3)</t>
    </r>
  </si>
  <si>
    <t>(1) OEB Assumptions and Measures Tables - September 8, 2005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</si>
</sst>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3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2" borderId="1" xfId="0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8" fillId="0" borderId="0" xfId="0" applyFont="1" applyAlignment="1"/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9" fontId="1" fillId="2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9" fontId="1" fillId="2" borderId="5" xfId="0" applyNumberFormat="1" applyFont="1" applyFill="1" applyBorder="1" applyAlignment="1">
      <alignment horizontal="center"/>
    </xf>
    <xf numFmtId="9" fontId="1" fillId="2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9" defaultPivotStyle="PivotStyleLight16">
    <tableStyle name="Table Style 1" pivot="0" count="0"/>
  </tableStyles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Energy%20Conservation%20Kit%20-%20CFL%2015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outdoor%20time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LED%20christmas%20lights%205%20Wat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LED%20christmas%20incandescent%20mini%20ligh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pstat%20-%20space%20cooli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pstat%20-%20space%20heati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Summary%20TR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Municipal%20Building%20Lighting%20Progra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SHSC%20Energy%20Management%20%20-%20T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SHSC%20Energy%20Management%20-%20motion%20detecto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SHSC%20Energy%20Management%20-%20Smart%20Thermost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Energy%20Conservation%20Kit%20-%20Efficient%20Showerhe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SHSC%20Energy%20Management%20-%20Summary%20TR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6/Cool%20Shops%20-%2011W%20CF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6/Cool%20Shops%20-%2015W%20CF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6/Cool%20Shops%20-%20LED%20Exit%20Sig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6/Cool%20Shops%20-%20Summary%20TR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6/Fuel%20Switching%20-%20Electricty%20to%20Gas%20(Boiler%20Replacement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6/Social%20housing%20Lighting%20Retrofit%20Progra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7/Convert%20Traffic%20Ligh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7/Fuel%20Switching%20-%20Electricity%20to%20Gas%20(Direct%20Input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7/Garage%20Heat%20Upgrad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Energy%20Conservation%20Kit%20-%20Weatherstripp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7/Lighting%20Retrofit%20Prorgra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7/Main%20Office%20Light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7/Social%20Housing%20Refrigerator%20Replace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Energy%20Conservation%20Kit%20-%20Summary%20TR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LRAM/2005/Energy%20Conservation%20Kit%20-%20CFL%2015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SG%20TRCs/2006/Education%20&amp;%20Training/2006%20-%20Education%20&amp;%20Training%20-%2013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ceiling%20f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CFL%2015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TRCs%20for%20SSM/2005/Fall%20Discount%20Coupon%20Program%20-%20indoor%20light%20time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  <sheetName val="Energy Conservation Kit - CFL 1"/>
    </sheetNames>
    <definedNames>
      <definedName name="NumberofYears" refersTo="='NPV TRC'!$B$5"/>
    </definedNames>
    <sheetDataSet>
      <sheetData sheetId="0" refreshError="1"/>
      <sheetData sheetId="1" refreshError="1"/>
      <sheetData sheetId="2">
        <row r="5">
          <cell r="B5">
            <v>4</v>
          </cell>
        </row>
        <row r="17">
          <cell r="B17">
            <v>7.5200000000000003E-2</v>
          </cell>
        </row>
        <row r="19">
          <cell r="B19">
            <v>1100</v>
          </cell>
        </row>
        <row r="33">
          <cell r="D33">
            <v>-1980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7.5200000000000003E-2</v>
          </cell>
        </row>
        <row r="19">
          <cell r="B19">
            <v>149</v>
          </cell>
        </row>
        <row r="20">
          <cell r="B20">
            <v>0.1</v>
          </cell>
        </row>
        <row r="33">
          <cell r="D33">
            <v>-2682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7.5200000000000003E-2</v>
          </cell>
        </row>
        <row r="19">
          <cell r="B19">
            <v>650</v>
          </cell>
        </row>
        <row r="20">
          <cell r="B20">
            <v>0.05</v>
          </cell>
        </row>
        <row r="33">
          <cell r="D33">
            <v>-1235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7.5200000000000003E-2</v>
          </cell>
        </row>
        <row r="19">
          <cell r="B19">
            <v>650</v>
          </cell>
        </row>
        <row r="20">
          <cell r="B20">
            <v>0.05</v>
          </cell>
        </row>
        <row r="33">
          <cell r="D33">
            <v>-1235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7.5200000000000003E-2</v>
          </cell>
        </row>
        <row r="19">
          <cell r="B19">
            <v>176</v>
          </cell>
        </row>
        <row r="20">
          <cell r="B20">
            <v>0.1</v>
          </cell>
        </row>
        <row r="33">
          <cell r="D33">
            <v>-9504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7.5200000000000003E-2</v>
          </cell>
        </row>
        <row r="19">
          <cell r="B19">
            <v>68</v>
          </cell>
        </row>
        <row r="20">
          <cell r="B20">
            <v>0.1</v>
          </cell>
        </row>
        <row r="33">
          <cell r="D33">
            <v>-3672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31">
          <cell r="D31">
            <v>-15753.53</v>
          </cell>
          <cell r="E31">
            <v>-19826</v>
          </cell>
        </row>
        <row r="33">
          <cell r="D33">
            <v>-27012.1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7</v>
          </cell>
        </row>
        <row r="17">
          <cell r="B17">
            <v>7.5200000000000003E-2</v>
          </cell>
        </row>
        <row r="20">
          <cell r="B20">
            <v>0.3</v>
          </cell>
        </row>
        <row r="31">
          <cell r="D31">
            <v>-104.23</v>
          </cell>
        </row>
        <row r="33">
          <cell r="D33">
            <v>-52848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16</v>
          </cell>
        </row>
        <row r="17">
          <cell r="B17">
            <v>7.5200000000000003E-2</v>
          </cell>
        </row>
        <row r="19">
          <cell r="B19">
            <v>91</v>
          </cell>
        </row>
        <row r="20">
          <cell r="B20">
            <v>0.1</v>
          </cell>
        </row>
        <row r="33">
          <cell r="D33">
            <v>-1638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10</v>
          </cell>
        </row>
        <row r="17">
          <cell r="B17">
            <v>7.5200000000000003E-2</v>
          </cell>
        </row>
        <row r="19">
          <cell r="B19">
            <v>91</v>
          </cell>
        </row>
        <row r="20">
          <cell r="B20">
            <v>0.1</v>
          </cell>
        </row>
        <row r="33">
          <cell r="D33">
            <v>-2047.5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18</v>
          </cell>
        </row>
        <row r="17">
          <cell r="B17">
            <v>7.5200000000000003E-2</v>
          </cell>
        </row>
        <row r="19">
          <cell r="B19">
            <v>91</v>
          </cell>
        </row>
        <row r="20">
          <cell r="B20">
            <v>0.1</v>
          </cell>
        </row>
        <row r="33">
          <cell r="D33">
            <v>-4914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  <sheetName val="Energy Conservation Kit - Effic"/>
    </sheetNames>
    <definedNames>
      <definedName name="NumberofYears" refersTo="='NPV TRC'!$B$5"/>
    </definedNames>
    <sheetDataSet>
      <sheetData sheetId="0" refreshError="1"/>
      <sheetData sheetId="1" refreshError="1"/>
      <sheetData sheetId="2">
        <row r="5">
          <cell r="B5">
            <v>12</v>
          </cell>
        </row>
        <row r="17">
          <cell r="B17">
            <v>7.5200000000000003E-2</v>
          </cell>
        </row>
        <row r="19">
          <cell r="B19">
            <v>1100</v>
          </cell>
        </row>
        <row r="33">
          <cell r="D33">
            <v>-6930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31">
          <cell r="D31">
            <v>-4661.32</v>
          </cell>
        </row>
        <row r="33">
          <cell r="D33">
            <v>-8599.5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2</v>
          </cell>
        </row>
        <row r="17">
          <cell r="B17">
            <v>7.5499999999999998E-2</v>
          </cell>
        </row>
        <row r="19">
          <cell r="B19">
            <v>114</v>
          </cell>
        </row>
        <row r="33">
          <cell r="D33">
            <v>-461.7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2</v>
          </cell>
        </row>
        <row r="17">
          <cell r="B17">
            <v>7.5499999999999998E-2</v>
          </cell>
        </row>
        <row r="19">
          <cell r="B19">
            <v>2977</v>
          </cell>
        </row>
        <row r="20">
          <cell r="B20">
            <v>0.1</v>
          </cell>
        </row>
        <row r="33">
          <cell r="D33">
            <v>-10717.2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7.5499999999999998E-2</v>
          </cell>
        </row>
        <row r="19">
          <cell r="B19">
            <v>1268</v>
          </cell>
        </row>
        <row r="20">
          <cell r="B20">
            <v>0.1</v>
          </cell>
        </row>
        <row r="33">
          <cell r="D33">
            <v>-108414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33">
          <cell r="D33">
            <v>-119592.9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18</v>
          </cell>
        </row>
        <row r="17">
          <cell r="B17">
            <v>7.5499999999999998E-2</v>
          </cell>
        </row>
        <row r="20">
          <cell r="B20">
            <v>0.3</v>
          </cell>
        </row>
        <row r="33">
          <cell r="D33">
            <v>-137640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4</v>
          </cell>
        </row>
        <row r="17">
          <cell r="B17">
            <v>7.5499999999999998E-2</v>
          </cell>
        </row>
        <row r="20">
          <cell r="B20">
            <v>0.3</v>
          </cell>
        </row>
        <row r="33">
          <cell r="D33">
            <v>-10260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20</v>
          </cell>
        </row>
        <row r="17">
          <cell r="B17">
            <v>7.6100000000000001E-2</v>
          </cell>
        </row>
        <row r="20">
          <cell r="B20">
            <v>0.3</v>
          </cell>
        </row>
        <row r="33">
          <cell r="D33">
            <v>-561600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18</v>
          </cell>
        </row>
        <row r="17">
          <cell r="B17">
            <v>7.6100000000000001E-2</v>
          </cell>
        </row>
        <row r="20">
          <cell r="B20">
            <v>0.3</v>
          </cell>
        </row>
        <row r="33">
          <cell r="D33">
            <v>-234600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20</v>
          </cell>
        </row>
        <row r="17">
          <cell r="B17">
            <v>7.6100000000000001E-2</v>
          </cell>
        </row>
        <row r="20">
          <cell r="B20">
            <v>0.3</v>
          </cell>
        </row>
        <row r="33">
          <cell r="D33">
            <v>-130866.79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  <sheetName val="Energy Conservation Kit - Weath"/>
    </sheetNames>
    <definedNames>
      <definedName name="NumberofYears" refersTo="='NPV TRC'!$B$5"/>
    </definedNames>
    <sheetDataSet>
      <sheetData sheetId="0" refreshError="1"/>
      <sheetData sheetId="1" refreshError="1"/>
      <sheetData sheetId="2">
        <row r="5">
          <cell r="B5">
            <v>25</v>
          </cell>
        </row>
        <row r="17">
          <cell r="B17">
            <v>7.5200000000000003E-2</v>
          </cell>
        </row>
        <row r="19">
          <cell r="B19">
            <v>110</v>
          </cell>
        </row>
        <row r="33">
          <cell r="D33">
            <v>-2970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7</v>
          </cell>
        </row>
        <row r="17">
          <cell r="B17">
            <v>7.6100000000000001E-2</v>
          </cell>
        </row>
        <row r="20">
          <cell r="B20">
            <v>0.3</v>
          </cell>
        </row>
        <row r="33">
          <cell r="D33">
            <v>-922151.96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6</v>
          </cell>
        </row>
        <row r="17">
          <cell r="B17">
            <v>7.6100000000000001E-2</v>
          </cell>
        </row>
        <row r="20">
          <cell r="B20">
            <v>0.1</v>
          </cell>
        </row>
        <row r="33">
          <cell r="D33">
            <v>-59720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19</v>
          </cell>
        </row>
        <row r="17">
          <cell r="B17">
            <v>7.6100000000000001E-2</v>
          </cell>
        </row>
        <row r="19">
          <cell r="B19">
            <v>300</v>
          </cell>
        </row>
        <row r="20">
          <cell r="B20">
            <v>0.1</v>
          </cell>
        </row>
        <row r="33">
          <cell r="D33">
            <v>-18900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/>
      <sheetData sheetId="1"/>
      <sheetData sheetId="2">
        <row r="31">
          <cell r="D31">
            <v>-4417.03</v>
          </cell>
        </row>
        <row r="33">
          <cell r="D33">
            <v>-11880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  <sheetName val="Energy Conservation Kit - CFL 1"/>
    </sheetNames>
    <definedNames>
      <definedName name="NumberofYears" refersTo="='NPV TRC'!$B$5"/>
    </definedNames>
    <sheetDataSet>
      <sheetData sheetId="0" refreshError="1"/>
      <sheetData sheetId="1" refreshError="1"/>
      <sheetData sheetId="2">
        <row r="5">
          <cell r="B5">
            <v>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  <sheetName val="2006 - Education &amp; Training - 1"/>
    </sheetNames>
    <sheetDataSet>
      <sheetData sheetId="0" refreshError="1"/>
      <sheetData sheetId="1" refreshError="1"/>
      <sheetData sheetId="2" refreshError="1">
        <row r="5">
          <cell r="B5">
            <v>4</v>
          </cell>
        </row>
        <row r="17">
          <cell r="E17">
            <v>95071.50459539867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10</v>
          </cell>
        </row>
        <row r="17">
          <cell r="B17">
            <v>7.5200000000000003E-2</v>
          </cell>
        </row>
        <row r="19">
          <cell r="B19">
            <v>63</v>
          </cell>
        </row>
        <row r="20">
          <cell r="B20">
            <v>0.1</v>
          </cell>
        </row>
        <row r="33">
          <cell r="D33">
            <v>-2664.9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17">
          <cell r="B17">
            <v>7.5200000000000003E-2</v>
          </cell>
        </row>
        <row r="19">
          <cell r="B19">
            <v>3114</v>
          </cell>
        </row>
        <row r="33">
          <cell r="D33">
            <v>-5605.2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HiddenData"/>
      <sheetName val="EnerSpectrum Group"/>
      <sheetName val="NPV TRC"/>
      <sheetName val="Avoided Load Profile"/>
      <sheetName val="Avoided Gen, Tx"/>
      <sheetName val="Residential"/>
      <sheetName val="Residential (2)"/>
      <sheetName val="Commercial"/>
      <sheetName val="Commercial (2)"/>
      <sheetName val="Industrial "/>
      <sheetName val="Industrial  (2)"/>
      <sheetName val="TOU RPP Periods"/>
      <sheetName val="SSM"/>
      <sheetName val="LRAM"/>
    </sheetNames>
    <sheetDataSet>
      <sheetData sheetId="0" refreshError="1"/>
      <sheetData sheetId="1" refreshError="1"/>
      <sheetData sheetId="2">
        <row r="5">
          <cell r="B5">
            <v>10</v>
          </cell>
        </row>
        <row r="17">
          <cell r="B17">
            <v>7.5200000000000003E-2</v>
          </cell>
        </row>
        <row r="19">
          <cell r="B19">
            <v>23</v>
          </cell>
        </row>
        <row r="20">
          <cell r="B20">
            <v>0.1</v>
          </cell>
        </row>
        <row r="33">
          <cell r="D33">
            <v>-414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26"/>
  <sheetViews>
    <sheetView workbookViewId="0">
      <selection activeCell="A24" sqref="A24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4" width="12.5703125" style="1" customWidth="1"/>
    <col min="5" max="5" width="11.5703125" style="1" customWidth="1"/>
    <col min="6" max="6" width="12.5703125" style="1" customWidth="1"/>
    <col min="7" max="7" width="11.5703125" style="1" customWidth="1"/>
    <col min="8" max="8" width="7.28515625" style="1" customWidth="1"/>
    <col min="9" max="9" width="6.85546875" style="1" customWidth="1"/>
    <col min="10" max="16384" width="9.140625" style="1"/>
  </cols>
  <sheetData>
    <row r="1" spans="1:9">
      <c r="A1" s="9" t="s">
        <v>17</v>
      </c>
    </row>
    <row r="2" spans="1:9">
      <c r="A2" s="10" t="s">
        <v>15</v>
      </c>
      <c r="B2" s="5"/>
      <c r="D2" s="5"/>
      <c r="F2" s="5"/>
      <c r="H2" s="5"/>
    </row>
    <row r="3" spans="1:9">
      <c r="A3" s="4"/>
      <c r="B3" s="2"/>
      <c r="C3" s="3"/>
      <c r="D3" s="2"/>
      <c r="E3" s="3"/>
      <c r="F3" s="2"/>
      <c r="G3" s="3"/>
      <c r="H3" s="2"/>
      <c r="I3" s="3"/>
    </row>
    <row r="4" spans="1:9" ht="15.75">
      <c r="A4" s="6" t="s">
        <v>13</v>
      </c>
      <c r="B4" s="35" t="s">
        <v>21</v>
      </c>
      <c r="C4" s="36"/>
      <c r="D4" s="36"/>
      <c r="E4" s="36"/>
      <c r="F4" s="36"/>
      <c r="G4" s="36"/>
      <c r="H4" s="36"/>
      <c r="I4" s="37"/>
    </row>
    <row r="5" spans="1:9" ht="15.75">
      <c r="A5" s="6" t="s">
        <v>14</v>
      </c>
      <c r="B5" s="31" t="s">
        <v>22</v>
      </c>
      <c r="C5" s="32"/>
      <c r="D5" s="31" t="s">
        <v>23</v>
      </c>
      <c r="E5" s="32"/>
      <c r="F5" s="31" t="s">
        <v>26</v>
      </c>
      <c r="G5" s="32"/>
      <c r="H5" s="31" t="s">
        <v>24</v>
      </c>
      <c r="I5" s="32"/>
    </row>
    <row r="6" spans="1:9" ht="15.75">
      <c r="A6" s="6" t="s">
        <v>25</v>
      </c>
      <c r="B6" s="31" t="s">
        <v>0</v>
      </c>
      <c r="C6" s="32"/>
      <c r="D6" s="31" t="s">
        <v>0</v>
      </c>
      <c r="E6" s="32"/>
      <c r="F6" s="31" t="s">
        <v>0</v>
      </c>
      <c r="G6" s="32"/>
      <c r="H6" s="31"/>
      <c r="I6" s="32"/>
    </row>
    <row r="7" spans="1:9" ht="15.75">
      <c r="A7" s="6" t="s">
        <v>2</v>
      </c>
      <c r="B7" s="33">
        <f>'[1]NPV TRC'!$B$19</f>
        <v>1100</v>
      </c>
      <c r="C7" s="34"/>
      <c r="D7" s="33">
        <f>'[2]NPV TRC'!$B$19</f>
        <v>1100</v>
      </c>
      <c r="E7" s="34"/>
      <c r="F7" s="33">
        <f>'[3]NPV TRC'!$B$19</f>
        <v>110</v>
      </c>
      <c r="G7" s="34"/>
      <c r="H7" s="33"/>
      <c r="I7" s="34"/>
    </row>
    <row r="8" spans="1:9" ht="15.75">
      <c r="A8" s="6" t="s">
        <v>4</v>
      </c>
      <c r="B8" s="31">
        <v>2005</v>
      </c>
      <c r="C8" s="32"/>
      <c r="D8" s="31">
        <v>2005</v>
      </c>
      <c r="E8" s="32"/>
      <c r="F8" s="31">
        <v>2005</v>
      </c>
      <c r="G8" s="32"/>
      <c r="H8" s="31"/>
      <c r="I8" s="32"/>
    </row>
    <row r="9" spans="1:9" ht="15.75">
      <c r="A9" s="6" t="s">
        <v>5</v>
      </c>
      <c r="B9" s="22">
        <f>-'[1]NPV TRC'!$D$33</f>
        <v>1980</v>
      </c>
      <c r="C9" s="23"/>
      <c r="D9" s="22">
        <f>-'[2]NPV TRC'!$D$33</f>
        <v>6930</v>
      </c>
      <c r="E9" s="23"/>
      <c r="F9" s="22">
        <f>-'[3]NPV TRC'!$D$33</f>
        <v>2970</v>
      </c>
      <c r="G9" s="23"/>
      <c r="H9" s="22">
        <f>-'[4]NPV TRC'!$D$33</f>
        <v>11880</v>
      </c>
      <c r="I9" s="23"/>
    </row>
    <row r="10" spans="1:9" ht="15.75">
      <c r="A10" s="6" t="s">
        <v>6</v>
      </c>
      <c r="B10" s="24">
        <f>'[1]NPV TRC'!$B$17</f>
        <v>7.5200000000000003E-2</v>
      </c>
      <c r="C10" s="25"/>
      <c r="D10" s="24">
        <f>'[2]NPV TRC'!$B$17</f>
        <v>7.5200000000000003E-2</v>
      </c>
      <c r="E10" s="25"/>
      <c r="F10" s="24">
        <f>'[3]NPV TRC'!$B$17</f>
        <v>7.5200000000000003E-2</v>
      </c>
      <c r="G10" s="25"/>
      <c r="H10" s="24"/>
      <c r="I10" s="25"/>
    </row>
    <row r="11" spans="1:9" ht="15.75">
      <c r="A11" s="6" t="s">
        <v>7</v>
      </c>
      <c r="B11" s="22"/>
      <c r="C11" s="23"/>
      <c r="D11" s="22"/>
      <c r="E11" s="23"/>
      <c r="F11" s="22"/>
      <c r="G11" s="23"/>
      <c r="H11" s="22">
        <f>-'[4]NPV TRC'!$D$31</f>
        <v>4417.03</v>
      </c>
      <c r="I11" s="23"/>
    </row>
    <row r="12" spans="1:9" ht="18">
      <c r="A12" s="6"/>
      <c r="B12" s="12" t="s">
        <v>19</v>
      </c>
      <c r="C12" s="13" t="s">
        <v>20</v>
      </c>
      <c r="D12" s="12" t="s">
        <v>19</v>
      </c>
      <c r="E12" s="13" t="s">
        <v>20</v>
      </c>
      <c r="F12" s="12" t="s">
        <v>27</v>
      </c>
      <c r="G12" s="13" t="s">
        <v>66</v>
      </c>
      <c r="H12" s="12"/>
      <c r="I12" s="13"/>
    </row>
    <row r="13" spans="1:9" ht="15.75">
      <c r="A13" s="6" t="s">
        <v>1</v>
      </c>
      <c r="B13" s="7">
        <v>16</v>
      </c>
      <c r="C13" s="11">
        <v>24</v>
      </c>
      <c r="D13" s="17">
        <v>25</v>
      </c>
      <c r="E13" s="11">
        <v>45</v>
      </c>
      <c r="F13" s="17">
        <v>61</v>
      </c>
      <c r="G13" s="11">
        <v>61</v>
      </c>
      <c r="H13" s="17"/>
      <c r="I13" s="11"/>
    </row>
    <row r="14" spans="1:9" ht="15.75">
      <c r="A14" s="6" t="s">
        <v>3</v>
      </c>
      <c r="B14" s="7">
        <f>[1]!NumberofYears</f>
        <v>4</v>
      </c>
      <c r="C14" s="11">
        <f>[5]!NumberofYears</f>
        <v>8</v>
      </c>
      <c r="D14" s="31">
        <f>[2]!NumberofYears</f>
        <v>12</v>
      </c>
      <c r="E14" s="32"/>
      <c r="F14" s="29">
        <f>[3]!NumberofYears</f>
        <v>25</v>
      </c>
      <c r="G14" s="30"/>
      <c r="H14" s="17"/>
      <c r="I14" s="11"/>
    </row>
    <row r="15" spans="1:9" ht="15.75">
      <c r="A15" s="6" t="s">
        <v>8</v>
      </c>
      <c r="B15" s="26">
        <v>0.1</v>
      </c>
      <c r="C15" s="27"/>
      <c r="D15" s="26">
        <v>0.1</v>
      </c>
      <c r="E15" s="27"/>
      <c r="F15" s="26">
        <v>0.1</v>
      </c>
      <c r="G15" s="27"/>
      <c r="H15" s="26"/>
      <c r="I15" s="27"/>
    </row>
    <row r="16" spans="1:9" ht="15.75" hidden="1">
      <c r="A16" s="6" t="s">
        <v>9</v>
      </c>
      <c r="B16" s="8">
        <f>'[6]NPV TRC'!$E$17</f>
        <v>95071.50459539867</v>
      </c>
      <c r="C16" s="2"/>
      <c r="D16" s="18">
        <f>'[6]NPV TRC'!$E$17</f>
        <v>95071.50459539867</v>
      </c>
      <c r="E16" s="2"/>
      <c r="F16" s="18">
        <f>'[6]NPV TRC'!$E$17</f>
        <v>95071.50459539867</v>
      </c>
      <c r="G16" s="2"/>
      <c r="H16" s="18">
        <f>'[6]NPV TRC'!$E$17</f>
        <v>95071.50459539867</v>
      </c>
      <c r="I16" s="2"/>
    </row>
    <row r="17" spans="1:9" ht="15.75" hidden="1">
      <c r="A17" s="6" t="s">
        <v>10</v>
      </c>
      <c r="B17" s="8">
        <v>93437</v>
      </c>
      <c r="C17" s="2"/>
      <c r="D17" s="18">
        <v>93437</v>
      </c>
      <c r="E17" s="2"/>
      <c r="F17" s="18">
        <v>93437</v>
      </c>
      <c r="G17" s="2"/>
      <c r="H17" s="18">
        <v>93437</v>
      </c>
      <c r="I17" s="2"/>
    </row>
    <row r="18" spans="1:9" ht="15.75" hidden="1">
      <c r="A18" s="6" t="s">
        <v>11</v>
      </c>
      <c r="B18" s="8">
        <f>B17-B16</f>
        <v>-1634.5045953986701</v>
      </c>
      <c r="C18" s="2"/>
      <c r="D18" s="18">
        <f>D17-D16</f>
        <v>-1634.5045953986701</v>
      </c>
      <c r="E18" s="2"/>
      <c r="F18" s="18">
        <f>F17-F16</f>
        <v>-1634.5045953986701</v>
      </c>
      <c r="G18" s="2"/>
      <c r="H18" s="18">
        <f>H17-H16</f>
        <v>-1634.5045953986701</v>
      </c>
      <c r="I18" s="2"/>
    </row>
    <row r="19" spans="1:9" hidden="1">
      <c r="A19" s="38" t="s">
        <v>12</v>
      </c>
      <c r="B19" s="28"/>
      <c r="C19" s="2"/>
      <c r="D19" s="28"/>
      <c r="E19" s="2"/>
      <c r="F19" s="28"/>
      <c r="G19" s="2"/>
      <c r="H19" s="28"/>
      <c r="I19" s="2"/>
    </row>
    <row r="20" spans="1:9" hidden="1">
      <c r="A20" s="39"/>
      <c r="B20" s="28"/>
      <c r="C20" s="2"/>
      <c r="D20" s="28"/>
      <c r="E20" s="2"/>
      <c r="F20" s="28"/>
      <c r="G20" s="2"/>
      <c r="H20" s="28"/>
      <c r="I20" s="2"/>
    </row>
    <row r="21" spans="1:9" hidden="1">
      <c r="A21" s="39"/>
      <c r="B21" s="28"/>
      <c r="C21" s="2"/>
      <c r="D21" s="28"/>
      <c r="E21" s="2"/>
      <c r="F21" s="28"/>
      <c r="G21" s="2"/>
      <c r="H21" s="28"/>
      <c r="I21" s="2"/>
    </row>
    <row r="22" spans="1:9" hidden="1">
      <c r="A22" s="40"/>
      <c r="B22" s="28"/>
      <c r="C22" s="2"/>
      <c r="D22" s="28"/>
      <c r="E22" s="2"/>
      <c r="F22" s="28"/>
      <c r="G22" s="2"/>
      <c r="H22" s="28"/>
      <c r="I22" s="2"/>
    </row>
    <row r="24" spans="1:9">
      <c r="A24" s="14" t="s">
        <v>67</v>
      </c>
      <c r="B24" s="14"/>
      <c r="C24" s="14"/>
      <c r="D24" s="14"/>
      <c r="E24" s="14"/>
      <c r="F24" s="14"/>
      <c r="G24" s="14"/>
      <c r="H24" s="14"/>
      <c r="I24" s="14"/>
    </row>
    <row r="25" spans="1:9">
      <c r="A25" s="14" t="s">
        <v>18</v>
      </c>
      <c r="B25" s="14"/>
      <c r="C25" s="14"/>
      <c r="D25" s="14"/>
      <c r="E25" s="14"/>
      <c r="F25" s="14"/>
      <c r="G25" s="14"/>
      <c r="H25" s="14"/>
      <c r="I25" s="14"/>
    </row>
    <row r="26" spans="1:9">
      <c r="A26" s="14" t="s">
        <v>28</v>
      </c>
    </row>
  </sheetData>
  <mergeCells count="40">
    <mergeCell ref="A19:A22"/>
    <mergeCell ref="B19:B22"/>
    <mergeCell ref="B5:C5"/>
    <mergeCell ref="B6:C6"/>
    <mergeCell ref="B7:C7"/>
    <mergeCell ref="B8:C8"/>
    <mergeCell ref="B9:C9"/>
    <mergeCell ref="B10:C10"/>
    <mergeCell ref="B11:C11"/>
    <mergeCell ref="B15:C15"/>
    <mergeCell ref="D9:E9"/>
    <mergeCell ref="D10:E10"/>
    <mergeCell ref="D11:E11"/>
    <mergeCell ref="D15:E15"/>
    <mergeCell ref="D19:D22"/>
    <mergeCell ref="D14:E14"/>
    <mergeCell ref="H5:I5"/>
    <mergeCell ref="H6:I6"/>
    <mergeCell ref="H7:I7"/>
    <mergeCell ref="H8:I8"/>
    <mergeCell ref="B4:I4"/>
    <mergeCell ref="F5:G5"/>
    <mergeCell ref="F6:G6"/>
    <mergeCell ref="F7:G7"/>
    <mergeCell ref="F8:G8"/>
    <mergeCell ref="D5:E5"/>
    <mergeCell ref="D6:E6"/>
    <mergeCell ref="D7:E7"/>
    <mergeCell ref="D8:E8"/>
    <mergeCell ref="H9:I9"/>
    <mergeCell ref="H10:I10"/>
    <mergeCell ref="H11:I11"/>
    <mergeCell ref="H15:I15"/>
    <mergeCell ref="H19:H22"/>
    <mergeCell ref="F9:G9"/>
    <mergeCell ref="F10:G10"/>
    <mergeCell ref="F11:G11"/>
    <mergeCell ref="F15:G15"/>
    <mergeCell ref="F19:F22"/>
    <mergeCell ref="F14:G14"/>
  </mergeCells>
  <pageMargins left="0.7" right="0.7" top="0.75" bottom="0.75" header="0.3" footer="0.3"/>
  <pageSetup orientation="landscape" r:id="rId1"/>
  <headerFooter>
    <oddFooter>&amp;L&amp;8Prepared by EnerSpectrum Group&amp;C&amp;8&amp;A&amp;R&amp;8Page 1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26"/>
  <sheetViews>
    <sheetView workbookViewId="0">
      <selection activeCell="H37" sqref="H37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58</v>
      </c>
      <c r="C4" s="42"/>
    </row>
    <row r="5" spans="1:3" ht="33" customHeight="1">
      <c r="A5" s="6" t="s">
        <v>14</v>
      </c>
      <c r="B5" s="49" t="s">
        <v>59</v>
      </c>
      <c r="C5" s="50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2007</v>
      </c>
      <c r="C8" s="32"/>
    </row>
    <row r="9" spans="1:3" ht="15.75">
      <c r="A9" s="6" t="s">
        <v>5</v>
      </c>
      <c r="B9" s="22">
        <f>-'[29]NPV TRC'!$D$33</f>
        <v>130866.79</v>
      </c>
      <c r="C9" s="23"/>
    </row>
    <row r="10" spans="1:3" ht="15.75">
      <c r="A10" s="6" t="s">
        <v>6</v>
      </c>
      <c r="B10" s="24">
        <f>'[29]NPV TRC'!$B$17</f>
        <v>7.6100000000000001E-2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'[29]NPV TRC'!$B$5</f>
        <v>20</v>
      </c>
      <c r="C14" s="46"/>
    </row>
    <row r="15" spans="1:3" ht="15.75">
      <c r="A15" s="6" t="s">
        <v>8</v>
      </c>
      <c r="B15" s="43">
        <f>'[29]NPV TRC'!$B$20</f>
        <v>0.3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26"/>
  <sheetViews>
    <sheetView workbookViewId="0">
      <selection activeCell="J41" sqref="J41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60</v>
      </c>
      <c r="C4" s="42"/>
    </row>
    <row r="5" spans="1:3" ht="33" customHeight="1">
      <c r="A5" s="6" t="s">
        <v>14</v>
      </c>
      <c r="B5" s="49" t="s">
        <v>61</v>
      </c>
      <c r="C5" s="50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2007</v>
      </c>
      <c r="C8" s="32"/>
    </row>
    <row r="9" spans="1:3" ht="15.75">
      <c r="A9" s="6" t="s">
        <v>5</v>
      </c>
      <c r="B9" s="22">
        <f>-'[30]NPV TRC'!$D$33</f>
        <v>922151.96</v>
      </c>
      <c r="C9" s="23"/>
    </row>
    <row r="10" spans="1:3" ht="15.75">
      <c r="A10" s="6" t="s">
        <v>6</v>
      </c>
      <c r="B10" s="24">
        <f>'[30]NPV TRC'!$B$17</f>
        <v>7.6100000000000001E-2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'[30]NPV TRC'!$B$5</f>
        <v>7</v>
      </c>
      <c r="C14" s="46"/>
    </row>
    <row r="15" spans="1:3" ht="15.75">
      <c r="A15" s="6" t="s">
        <v>8</v>
      </c>
      <c r="B15" s="43">
        <f>'[30]NPV TRC'!$B$20</f>
        <v>0.3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26"/>
  <sheetViews>
    <sheetView workbookViewId="0">
      <selection activeCell="N40" sqref="N40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62</v>
      </c>
      <c r="C4" s="42"/>
    </row>
    <row r="5" spans="1:3" ht="33" customHeight="1">
      <c r="A5" s="6" t="s">
        <v>14</v>
      </c>
      <c r="B5" s="49" t="s">
        <v>63</v>
      </c>
      <c r="C5" s="50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2007</v>
      </c>
      <c r="C8" s="32"/>
    </row>
    <row r="9" spans="1:3" ht="15.75">
      <c r="A9" s="6" t="s">
        <v>5</v>
      </c>
      <c r="B9" s="22">
        <f>-'[31]NPV TRC'!$D$33</f>
        <v>59720</v>
      </c>
      <c r="C9" s="23"/>
    </row>
    <row r="10" spans="1:3" ht="15.75">
      <c r="A10" s="6" t="s">
        <v>6</v>
      </c>
      <c r="B10" s="24">
        <f>'[31]NPV TRC'!$B$17</f>
        <v>7.6100000000000001E-2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'[31]NPV TRC'!$B$5</f>
        <v>6</v>
      </c>
      <c r="C14" s="46"/>
    </row>
    <row r="15" spans="1:3" ht="15.75">
      <c r="A15" s="6" t="s">
        <v>8</v>
      </c>
      <c r="B15" s="43">
        <f>'[31]NPV TRC'!$B$20</f>
        <v>0.1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27"/>
  <sheetViews>
    <sheetView tabSelected="1" workbookViewId="0">
      <selection activeCell="A25" sqref="A25"/>
    </sheetView>
  </sheetViews>
  <sheetFormatPr defaultRowHeight="15"/>
  <cols>
    <col min="1" max="1" width="22.85546875" style="1" customWidth="1"/>
    <col min="2" max="3" width="13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64</v>
      </c>
      <c r="C4" s="42"/>
    </row>
    <row r="5" spans="1:3" ht="33" customHeight="1">
      <c r="A5" s="6" t="s">
        <v>14</v>
      </c>
      <c r="B5" s="49" t="s">
        <v>65</v>
      </c>
      <c r="C5" s="50"/>
    </row>
    <row r="6" spans="1:3" ht="15.75">
      <c r="A6" s="6" t="s">
        <v>25</v>
      </c>
      <c r="B6" s="31" t="s">
        <v>0</v>
      </c>
      <c r="C6" s="32"/>
    </row>
    <row r="7" spans="1:3" ht="15.75">
      <c r="A7" s="6" t="s">
        <v>2</v>
      </c>
      <c r="B7" s="33">
        <f>'[32]NPV TRC'!$B$19</f>
        <v>300</v>
      </c>
      <c r="C7" s="34"/>
    </row>
    <row r="8" spans="1:3" ht="15.75">
      <c r="A8" s="6" t="s">
        <v>4</v>
      </c>
      <c r="B8" s="31">
        <v>2007</v>
      </c>
      <c r="C8" s="32"/>
    </row>
    <row r="9" spans="1:3" ht="15.75">
      <c r="A9" s="6" t="s">
        <v>5</v>
      </c>
      <c r="B9" s="22">
        <f>-'[32]NPV TRC'!$D$33</f>
        <v>18900</v>
      </c>
      <c r="C9" s="23"/>
    </row>
    <row r="10" spans="1:3" ht="15.75">
      <c r="A10" s="6" t="s">
        <v>6</v>
      </c>
      <c r="B10" s="24">
        <f>'[32]NPV TRC'!$B$17</f>
        <v>7.6100000000000001E-2</v>
      </c>
      <c r="C10" s="25"/>
    </row>
    <row r="11" spans="1:3" ht="15.75">
      <c r="A11" s="6" t="s">
        <v>7</v>
      </c>
      <c r="B11" s="22"/>
      <c r="C11" s="23"/>
    </row>
    <row r="12" spans="1:3" ht="18">
      <c r="A12" s="6"/>
      <c r="B12" s="12" t="s">
        <v>19</v>
      </c>
      <c r="C12" s="13" t="s">
        <v>20</v>
      </c>
    </row>
    <row r="13" spans="1:3" ht="15.75">
      <c r="A13" s="6" t="s">
        <v>1</v>
      </c>
      <c r="B13" s="47">
        <v>2</v>
      </c>
      <c r="C13" s="48"/>
    </row>
    <row r="14" spans="1:3" ht="15.75">
      <c r="A14" s="6" t="s">
        <v>3</v>
      </c>
      <c r="B14" s="45">
        <f>'[32]NPV TRC'!$B$5</f>
        <v>19</v>
      </c>
      <c r="C14" s="46"/>
    </row>
    <row r="15" spans="1:3" ht="15.75">
      <c r="A15" s="6" t="s">
        <v>8</v>
      </c>
      <c r="B15" s="43">
        <f>'[32]NPV TRC'!$B$20</f>
        <v>0.1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 t="s">
        <v>67</v>
      </c>
      <c r="B25" s="14"/>
      <c r="C25" s="14"/>
    </row>
    <row r="26" spans="1:3">
      <c r="A26" s="14" t="s">
        <v>18</v>
      </c>
    </row>
    <row r="27" spans="1:3">
      <c r="A27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S27"/>
  <sheetViews>
    <sheetView zoomScaleNormal="100" workbookViewId="0">
      <selection activeCell="A24" sqref="A24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4" width="12.5703125" style="1" customWidth="1"/>
    <col min="5" max="5" width="11.5703125" style="1" customWidth="1"/>
    <col min="6" max="6" width="12.5703125" style="1" customWidth="1"/>
    <col min="7" max="7" width="11.5703125" style="1" customWidth="1"/>
    <col min="8" max="8" width="12.5703125" style="1" customWidth="1"/>
    <col min="9" max="9" width="11.5703125" style="1" customWidth="1"/>
    <col min="10" max="10" width="12.5703125" style="1" customWidth="1"/>
    <col min="11" max="11" width="11.5703125" style="1" customWidth="1"/>
    <col min="12" max="12" width="12.5703125" style="1" customWidth="1"/>
    <col min="13" max="13" width="11.5703125" style="1" customWidth="1"/>
    <col min="14" max="14" width="12.5703125" style="1" customWidth="1"/>
    <col min="15" max="15" width="11.5703125" style="1" customWidth="1"/>
    <col min="16" max="16" width="12.5703125" style="1" customWidth="1"/>
    <col min="17" max="17" width="11.5703125" style="1" customWidth="1"/>
    <col min="18" max="18" width="11.85546875" style="1" customWidth="1"/>
    <col min="19" max="19" width="6.85546875" style="1" customWidth="1"/>
    <col min="20" max="16384" width="9.140625" style="1"/>
  </cols>
  <sheetData>
    <row r="1" spans="1:19">
      <c r="A1" s="9" t="s">
        <v>17</v>
      </c>
    </row>
    <row r="2" spans="1:19">
      <c r="A2" s="10" t="s">
        <v>15</v>
      </c>
      <c r="B2" s="5"/>
      <c r="D2" s="5"/>
      <c r="F2" s="5"/>
      <c r="H2" s="5"/>
      <c r="J2" s="5"/>
      <c r="L2" s="5"/>
      <c r="N2" s="5"/>
      <c r="P2" s="5"/>
      <c r="R2" s="5"/>
    </row>
    <row r="3" spans="1:19">
      <c r="A3" s="4"/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</row>
    <row r="4" spans="1:19" ht="15.75">
      <c r="A4" s="6" t="s">
        <v>13</v>
      </c>
      <c r="B4" s="35" t="s">
        <v>29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7"/>
    </row>
    <row r="5" spans="1:19" ht="15.75">
      <c r="A5" s="6" t="s">
        <v>14</v>
      </c>
      <c r="B5" s="31" t="s">
        <v>30</v>
      </c>
      <c r="C5" s="32"/>
      <c r="D5" s="31" t="s">
        <v>22</v>
      </c>
      <c r="E5" s="32"/>
      <c r="F5" s="31" t="s">
        <v>31</v>
      </c>
      <c r="G5" s="32"/>
      <c r="H5" s="31" t="s">
        <v>32</v>
      </c>
      <c r="I5" s="32"/>
      <c r="J5" s="31" t="s">
        <v>33</v>
      </c>
      <c r="K5" s="32"/>
      <c r="L5" s="31" t="s">
        <v>34</v>
      </c>
      <c r="M5" s="32"/>
      <c r="N5" s="31" t="s">
        <v>35</v>
      </c>
      <c r="O5" s="32"/>
      <c r="P5" s="31" t="s">
        <v>36</v>
      </c>
      <c r="Q5" s="32"/>
      <c r="R5" s="31" t="s">
        <v>24</v>
      </c>
      <c r="S5" s="32"/>
    </row>
    <row r="6" spans="1:19" ht="15.75">
      <c r="A6" s="6" t="s">
        <v>25</v>
      </c>
      <c r="B6" s="31" t="s">
        <v>0</v>
      </c>
      <c r="C6" s="32"/>
      <c r="D6" s="31" t="s">
        <v>0</v>
      </c>
      <c r="E6" s="32"/>
      <c r="F6" s="31" t="s">
        <v>0</v>
      </c>
      <c r="G6" s="32"/>
      <c r="H6" s="31" t="s">
        <v>0</v>
      </c>
      <c r="I6" s="32"/>
      <c r="J6" s="31" t="s">
        <v>0</v>
      </c>
      <c r="K6" s="32"/>
      <c r="L6" s="31" t="s">
        <v>0</v>
      </c>
      <c r="M6" s="32"/>
      <c r="N6" s="31" t="s">
        <v>0</v>
      </c>
      <c r="O6" s="32"/>
      <c r="P6" s="31" t="s">
        <v>0</v>
      </c>
      <c r="Q6" s="32"/>
      <c r="R6" s="31"/>
      <c r="S6" s="32"/>
    </row>
    <row r="7" spans="1:19" ht="15.75">
      <c r="A7" s="6" t="s">
        <v>2</v>
      </c>
      <c r="B7" s="33">
        <f>'[7]NPV TRC'!$B$19</f>
        <v>63</v>
      </c>
      <c r="C7" s="34"/>
      <c r="D7" s="33">
        <f>'[8]NPV TRC'!$B$19</f>
        <v>3114</v>
      </c>
      <c r="E7" s="34"/>
      <c r="F7" s="33">
        <f>'[9]NPV TRC'!$B$19</f>
        <v>23</v>
      </c>
      <c r="G7" s="34"/>
      <c r="H7" s="33">
        <f>'[10]NPV TRC'!$B$19</f>
        <v>149</v>
      </c>
      <c r="I7" s="34"/>
      <c r="J7" s="33">
        <f>'[11]NPV TRC'!$B$19</f>
        <v>650</v>
      </c>
      <c r="K7" s="34"/>
      <c r="L7" s="33">
        <f>'[12]NPV TRC'!$B$19</f>
        <v>650</v>
      </c>
      <c r="M7" s="34"/>
      <c r="N7" s="33">
        <f>'[13]NPV TRC'!$B$19</f>
        <v>176</v>
      </c>
      <c r="O7" s="34"/>
      <c r="P7" s="33">
        <f>'[14]NPV TRC'!$B$19</f>
        <v>68</v>
      </c>
      <c r="Q7" s="34"/>
      <c r="R7" s="33"/>
      <c r="S7" s="34"/>
    </row>
    <row r="8" spans="1:19" ht="15.75">
      <c r="A8" s="6" t="s">
        <v>4</v>
      </c>
      <c r="B8" s="31">
        <v>2005</v>
      </c>
      <c r="C8" s="32"/>
      <c r="D8" s="31">
        <v>2005</v>
      </c>
      <c r="E8" s="32"/>
      <c r="F8" s="31">
        <v>2005</v>
      </c>
      <c r="G8" s="32"/>
      <c r="H8" s="31">
        <v>2005</v>
      </c>
      <c r="I8" s="32"/>
      <c r="J8" s="31">
        <v>2005</v>
      </c>
      <c r="K8" s="32"/>
      <c r="L8" s="31">
        <v>2005</v>
      </c>
      <c r="M8" s="32"/>
      <c r="N8" s="31">
        <v>2005</v>
      </c>
      <c r="O8" s="32"/>
      <c r="P8" s="31">
        <v>2005</v>
      </c>
      <c r="Q8" s="32"/>
      <c r="R8" s="31"/>
      <c r="S8" s="32"/>
    </row>
    <row r="9" spans="1:19" ht="15.75">
      <c r="A9" s="6" t="s">
        <v>5</v>
      </c>
      <c r="B9" s="22">
        <f>-'[7]NPV TRC'!$D$33</f>
        <v>2664.9</v>
      </c>
      <c r="C9" s="23"/>
      <c r="D9" s="22">
        <f>-'[8]NPV TRC'!$D$33</f>
        <v>5605.2</v>
      </c>
      <c r="E9" s="23"/>
      <c r="F9" s="22">
        <f>-'[9]NPV TRC'!$D$33</f>
        <v>414</v>
      </c>
      <c r="G9" s="23"/>
      <c r="H9" s="22">
        <f>-'[10]NPV TRC'!$D$33</f>
        <v>2682</v>
      </c>
      <c r="I9" s="23"/>
      <c r="J9" s="22">
        <f>-'[11]NPV TRC'!$D$33</f>
        <v>1235</v>
      </c>
      <c r="K9" s="23"/>
      <c r="L9" s="22">
        <f>-'[12]NPV TRC'!$D$33</f>
        <v>1235</v>
      </c>
      <c r="M9" s="23"/>
      <c r="N9" s="22">
        <f>-'[13]NPV TRC'!$D$33</f>
        <v>9504</v>
      </c>
      <c r="O9" s="23"/>
      <c r="P9" s="22">
        <f>-'[14]NPV TRC'!$D$33</f>
        <v>3672</v>
      </c>
      <c r="Q9" s="23"/>
      <c r="R9" s="22">
        <f>-'[15]NPV TRC'!$D$33</f>
        <v>27012.1</v>
      </c>
      <c r="S9" s="23"/>
    </row>
    <row r="10" spans="1:19" ht="15.75">
      <c r="A10" s="6" t="s">
        <v>6</v>
      </c>
      <c r="B10" s="24">
        <f>'[7]NPV TRC'!$B$17</f>
        <v>7.5200000000000003E-2</v>
      </c>
      <c r="C10" s="25"/>
      <c r="D10" s="24">
        <f>'[8]NPV TRC'!$B$17</f>
        <v>7.5200000000000003E-2</v>
      </c>
      <c r="E10" s="25"/>
      <c r="F10" s="24">
        <f>'[9]NPV TRC'!$B$17</f>
        <v>7.5200000000000003E-2</v>
      </c>
      <c r="G10" s="25"/>
      <c r="H10" s="24">
        <f>'[10]NPV TRC'!$B$17</f>
        <v>7.5200000000000003E-2</v>
      </c>
      <c r="I10" s="25"/>
      <c r="J10" s="24">
        <f>'[11]NPV TRC'!$B$17</f>
        <v>7.5200000000000003E-2</v>
      </c>
      <c r="K10" s="25"/>
      <c r="L10" s="24">
        <f>'[12]NPV TRC'!$B$17</f>
        <v>7.5200000000000003E-2</v>
      </c>
      <c r="M10" s="25"/>
      <c r="N10" s="24">
        <f>'[13]NPV TRC'!$B$17</f>
        <v>7.5200000000000003E-2</v>
      </c>
      <c r="O10" s="25"/>
      <c r="P10" s="24">
        <f>'[14]NPV TRC'!$B$17</f>
        <v>7.5200000000000003E-2</v>
      </c>
      <c r="Q10" s="25"/>
      <c r="R10" s="24"/>
      <c r="S10" s="25"/>
    </row>
    <row r="11" spans="1:19" ht="15.75">
      <c r="A11" s="6" t="s">
        <v>7</v>
      </c>
      <c r="B11" s="22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>
        <f>-SUM('[15]NPV TRC'!$D$31:$E$31)</f>
        <v>35579.53</v>
      </c>
      <c r="S11" s="23"/>
    </row>
    <row r="12" spans="1:19" ht="18">
      <c r="A12" s="6"/>
      <c r="B12" s="12" t="s">
        <v>27</v>
      </c>
      <c r="C12" s="13" t="s">
        <v>20</v>
      </c>
      <c r="D12" s="12" t="s">
        <v>19</v>
      </c>
      <c r="E12" s="13" t="s">
        <v>20</v>
      </c>
      <c r="F12" s="12" t="s">
        <v>27</v>
      </c>
      <c r="G12" s="13" t="s">
        <v>20</v>
      </c>
      <c r="H12" s="12" t="s">
        <v>19</v>
      </c>
      <c r="I12" s="13" t="s">
        <v>20</v>
      </c>
      <c r="J12" s="12" t="s">
        <v>19</v>
      </c>
      <c r="K12" s="13" t="s">
        <v>20</v>
      </c>
      <c r="L12" s="12" t="s">
        <v>19</v>
      </c>
      <c r="M12" s="13" t="s">
        <v>20</v>
      </c>
      <c r="N12" s="12" t="s">
        <v>19</v>
      </c>
      <c r="O12" s="13" t="s">
        <v>20</v>
      </c>
      <c r="P12" s="12" t="s">
        <v>37</v>
      </c>
      <c r="Q12" s="13" t="s">
        <v>20</v>
      </c>
      <c r="R12" s="12"/>
      <c r="S12" s="13"/>
    </row>
    <row r="13" spans="1:19" ht="15.75">
      <c r="A13" s="6" t="s">
        <v>1</v>
      </c>
      <c r="B13" s="31">
        <v>90</v>
      </c>
      <c r="C13" s="32"/>
      <c r="D13" s="17">
        <v>16</v>
      </c>
      <c r="E13" s="11">
        <v>24</v>
      </c>
      <c r="F13" s="31">
        <v>38</v>
      </c>
      <c r="G13" s="32"/>
      <c r="H13" s="17">
        <v>22</v>
      </c>
      <c r="I13" s="11">
        <v>40</v>
      </c>
      <c r="J13" s="17">
        <v>22</v>
      </c>
      <c r="K13" s="11">
        <v>35</v>
      </c>
      <c r="L13" s="17">
        <v>23</v>
      </c>
      <c r="M13" s="11">
        <v>36</v>
      </c>
      <c r="N13" s="17">
        <v>55</v>
      </c>
      <c r="O13" s="11"/>
      <c r="P13" s="31">
        <v>56</v>
      </c>
      <c r="Q13" s="32"/>
      <c r="R13" s="17"/>
      <c r="S13" s="11"/>
    </row>
    <row r="14" spans="1:19" ht="15.75">
      <c r="A14" s="6" t="s">
        <v>3</v>
      </c>
      <c r="B14" s="31">
        <f>'[7]NPV TRC'!$B$5</f>
        <v>10</v>
      </c>
      <c r="C14" s="32"/>
      <c r="D14" s="15">
        <v>4</v>
      </c>
      <c r="E14" s="17">
        <v>8</v>
      </c>
      <c r="F14" s="29">
        <f>'[9]NPV TRC'!$B$5</f>
        <v>10</v>
      </c>
      <c r="G14" s="30"/>
      <c r="H14" s="11">
        <v>20</v>
      </c>
      <c r="I14" s="19"/>
      <c r="J14" s="29">
        <v>30</v>
      </c>
      <c r="K14" s="30"/>
      <c r="L14" s="29">
        <v>30</v>
      </c>
      <c r="M14" s="30"/>
      <c r="N14" s="29">
        <v>18</v>
      </c>
      <c r="O14" s="30"/>
      <c r="P14" s="29">
        <v>18</v>
      </c>
      <c r="Q14" s="30"/>
      <c r="R14" s="17"/>
      <c r="S14" s="11"/>
    </row>
    <row r="15" spans="1:19" ht="15.75">
      <c r="A15" s="6" t="s">
        <v>8</v>
      </c>
      <c r="B15" s="26">
        <f>'[7]NPV TRC'!$B$20</f>
        <v>0.1</v>
      </c>
      <c r="C15" s="27"/>
      <c r="D15" s="26">
        <v>0.1</v>
      </c>
      <c r="E15" s="27"/>
      <c r="F15" s="26">
        <f>'[9]NPV TRC'!$B$20</f>
        <v>0.1</v>
      </c>
      <c r="G15" s="27"/>
      <c r="H15" s="26">
        <f>'[10]NPV TRC'!$B$20</f>
        <v>0.1</v>
      </c>
      <c r="I15" s="27"/>
      <c r="J15" s="26">
        <f>'[11]NPV TRC'!$B$20</f>
        <v>0.05</v>
      </c>
      <c r="K15" s="27"/>
      <c r="L15" s="26">
        <f>'[12]NPV TRC'!$B$20</f>
        <v>0.05</v>
      </c>
      <c r="M15" s="27"/>
      <c r="N15" s="26">
        <f>'[13]NPV TRC'!$B$20</f>
        <v>0.1</v>
      </c>
      <c r="O15" s="27"/>
      <c r="P15" s="26">
        <f>'[14]NPV TRC'!$B$20</f>
        <v>0.1</v>
      </c>
      <c r="Q15" s="27"/>
      <c r="R15" s="26"/>
      <c r="S15" s="27"/>
    </row>
    <row r="16" spans="1:19" ht="15.75" hidden="1">
      <c r="A16" s="6" t="s">
        <v>9</v>
      </c>
      <c r="B16" s="18">
        <f>'[6]NPV TRC'!$E$17</f>
        <v>95071.50459539867</v>
      </c>
      <c r="C16" s="2"/>
      <c r="D16" s="18">
        <f>'[6]NPV TRC'!$E$17</f>
        <v>95071.50459539867</v>
      </c>
      <c r="E16" s="2"/>
      <c r="F16" s="18">
        <f>'[6]NPV TRC'!$E$17</f>
        <v>95071.50459539867</v>
      </c>
      <c r="G16" s="2"/>
      <c r="H16" s="18">
        <f>'[6]NPV TRC'!$E$17</f>
        <v>95071.50459539867</v>
      </c>
      <c r="I16" s="2"/>
      <c r="J16" s="18">
        <f>'[6]NPV TRC'!$E$17</f>
        <v>95071.50459539867</v>
      </c>
      <c r="K16" s="2"/>
      <c r="L16" s="18">
        <f>'[6]NPV TRC'!$E$17</f>
        <v>95071.50459539867</v>
      </c>
      <c r="M16" s="2"/>
      <c r="N16" s="18">
        <f>'[6]NPV TRC'!$E$17</f>
        <v>95071.50459539867</v>
      </c>
      <c r="O16" s="2"/>
      <c r="P16" s="18">
        <f>'[6]NPV TRC'!$E$17</f>
        <v>95071.50459539867</v>
      </c>
      <c r="Q16" s="2"/>
      <c r="R16" s="18">
        <f>'[6]NPV TRC'!$E$17</f>
        <v>95071.50459539867</v>
      </c>
      <c r="S16" s="2"/>
    </row>
    <row r="17" spans="1:19" ht="15.75" hidden="1">
      <c r="A17" s="6" t="s">
        <v>10</v>
      </c>
      <c r="B17" s="18">
        <v>93437</v>
      </c>
      <c r="C17" s="2"/>
      <c r="D17" s="18">
        <v>93437</v>
      </c>
      <c r="E17" s="2"/>
      <c r="F17" s="18">
        <v>93437</v>
      </c>
      <c r="G17" s="2"/>
      <c r="H17" s="18">
        <v>93437</v>
      </c>
      <c r="I17" s="2"/>
      <c r="J17" s="18">
        <v>93437</v>
      </c>
      <c r="K17" s="2"/>
      <c r="L17" s="18">
        <v>93437</v>
      </c>
      <c r="M17" s="2"/>
      <c r="N17" s="18">
        <v>93437</v>
      </c>
      <c r="O17" s="2"/>
      <c r="P17" s="18">
        <v>93437</v>
      </c>
      <c r="Q17" s="2"/>
      <c r="R17" s="18">
        <v>93437</v>
      </c>
      <c r="S17" s="2"/>
    </row>
    <row r="18" spans="1:19" ht="15.75" hidden="1">
      <c r="A18" s="6" t="s">
        <v>11</v>
      </c>
      <c r="B18" s="18">
        <f>B17-B16</f>
        <v>-1634.5045953986701</v>
      </c>
      <c r="C18" s="2"/>
      <c r="D18" s="18">
        <f>D17-D16</f>
        <v>-1634.5045953986701</v>
      </c>
      <c r="E18" s="2"/>
      <c r="F18" s="18">
        <f>F17-F16</f>
        <v>-1634.5045953986701</v>
      </c>
      <c r="G18" s="2"/>
      <c r="H18" s="18">
        <f>H17-H16</f>
        <v>-1634.5045953986701</v>
      </c>
      <c r="I18" s="2"/>
      <c r="J18" s="18">
        <f>J17-J16</f>
        <v>-1634.5045953986701</v>
      </c>
      <c r="K18" s="2"/>
      <c r="L18" s="18">
        <f>L17-L16</f>
        <v>-1634.5045953986701</v>
      </c>
      <c r="M18" s="2"/>
      <c r="N18" s="18">
        <f>N17-N16</f>
        <v>-1634.5045953986701</v>
      </c>
      <c r="O18" s="2"/>
      <c r="P18" s="18">
        <f>P17-P16</f>
        <v>-1634.5045953986701</v>
      </c>
      <c r="Q18" s="2"/>
      <c r="R18" s="18">
        <f>R17-R16</f>
        <v>-1634.5045953986701</v>
      </c>
      <c r="S18" s="2"/>
    </row>
    <row r="19" spans="1:19" hidden="1">
      <c r="A19" s="38" t="s">
        <v>12</v>
      </c>
      <c r="B19" s="28"/>
      <c r="C19" s="2"/>
      <c r="D19" s="28"/>
      <c r="E19" s="2"/>
      <c r="F19" s="28"/>
      <c r="G19" s="2"/>
      <c r="H19" s="28"/>
      <c r="I19" s="2"/>
      <c r="J19" s="28"/>
      <c r="K19" s="2"/>
      <c r="L19" s="28"/>
      <c r="M19" s="2"/>
      <c r="N19" s="28"/>
      <c r="O19" s="2"/>
      <c r="P19" s="28"/>
      <c r="Q19" s="2"/>
      <c r="R19" s="28"/>
      <c r="S19" s="2"/>
    </row>
    <row r="20" spans="1:19" hidden="1">
      <c r="A20" s="39"/>
      <c r="B20" s="28"/>
      <c r="C20" s="2"/>
      <c r="D20" s="28"/>
      <c r="E20" s="2"/>
      <c r="F20" s="28"/>
      <c r="G20" s="2"/>
      <c r="H20" s="28"/>
      <c r="I20" s="2"/>
      <c r="J20" s="28"/>
      <c r="K20" s="2"/>
      <c r="L20" s="28"/>
      <c r="M20" s="2"/>
      <c r="N20" s="28"/>
      <c r="O20" s="2"/>
      <c r="P20" s="28"/>
      <c r="Q20" s="2"/>
      <c r="R20" s="28"/>
      <c r="S20" s="2"/>
    </row>
    <row r="21" spans="1:19" hidden="1">
      <c r="A21" s="39"/>
      <c r="B21" s="28"/>
      <c r="C21" s="2"/>
      <c r="D21" s="28"/>
      <c r="E21" s="2"/>
      <c r="F21" s="28"/>
      <c r="G21" s="2"/>
      <c r="H21" s="28"/>
      <c r="I21" s="2"/>
      <c r="J21" s="28"/>
      <c r="K21" s="2"/>
      <c r="L21" s="28"/>
      <c r="M21" s="2"/>
      <c r="N21" s="28"/>
      <c r="O21" s="2"/>
      <c r="P21" s="28"/>
      <c r="Q21" s="2"/>
      <c r="R21" s="28"/>
      <c r="S21" s="2"/>
    </row>
    <row r="22" spans="1:19" hidden="1">
      <c r="A22" s="40"/>
      <c r="B22" s="28"/>
      <c r="C22" s="2"/>
      <c r="D22" s="28"/>
      <c r="E22" s="2"/>
      <c r="F22" s="28"/>
      <c r="G22" s="2"/>
      <c r="H22" s="28"/>
      <c r="I22" s="2"/>
      <c r="J22" s="28"/>
      <c r="K22" s="2"/>
      <c r="L22" s="28"/>
      <c r="M22" s="2"/>
      <c r="N22" s="28"/>
      <c r="O22" s="2"/>
      <c r="P22" s="28"/>
      <c r="Q22" s="2"/>
      <c r="R22" s="28"/>
      <c r="S22" s="2"/>
    </row>
    <row r="24" spans="1:19">
      <c r="A24" s="14" t="s">
        <v>67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>
      <c r="A25" s="14" t="s">
        <v>18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>
      <c r="A26" s="14" t="s">
        <v>28</v>
      </c>
    </row>
    <row r="27" spans="1:19">
      <c r="A27" s="14" t="s">
        <v>38</v>
      </c>
    </row>
  </sheetData>
  <mergeCells count="92">
    <mergeCell ref="B6:C6"/>
    <mergeCell ref="D6:E6"/>
    <mergeCell ref="F6:G6"/>
    <mergeCell ref="R6:S6"/>
    <mergeCell ref="H5:I5"/>
    <mergeCell ref="B4:S4"/>
    <mergeCell ref="B5:C5"/>
    <mergeCell ref="D5:E5"/>
    <mergeCell ref="F5:G5"/>
    <mergeCell ref="R5:S5"/>
    <mergeCell ref="B7:C7"/>
    <mergeCell ref="D7:E7"/>
    <mergeCell ref="F7:G7"/>
    <mergeCell ref="R7:S7"/>
    <mergeCell ref="B8:C8"/>
    <mergeCell ref="D8:E8"/>
    <mergeCell ref="F8:G8"/>
    <mergeCell ref="R8:S8"/>
    <mergeCell ref="B9:C9"/>
    <mergeCell ref="D9:E9"/>
    <mergeCell ref="F9:G9"/>
    <mergeCell ref="R9:S9"/>
    <mergeCell ref="B10:C10"/>
    <mergeCell ref="D10:E10"/>
    <mergeCell ref="F10:G10"/>
    <mergeCell ref="R10:S10"/>
    <mergeCell ref="B11:C11"/>
    <mergeCell ref="D11:E11"/>
    <mergeCell ref="F11:G11"/>
    <mergeCell ref="R11:S11"/>
    <mergeCell ref="F14:G14"/>
    <mergeCell ref="R15:S15"/>
    <mergeCell ref="A19:A22"/>
    <mergeCell ref="B19:B22"/>
    <mergeCell ref="D19:D22"/>
    <mergeCell ref="F19:F22"/>
    <mergeCell ref="R19:R22"/>
    <mergeCell ref="H15:I15"/>
    <mergeCell ref="J10:K10"/>
    <mergeCell ref="J11:K11"/>
    <mergeCell ref="J14:K14"/>
    <mergeCell ref="J15:K15"/>
    <mergeCell ref="H6:I6"/>
    <mergeCell ref="H7:I7"/>
    <mergeCell ref="H8:I8"/>
    <mergeCell ref="H9:I9"/>
    <mergeCell ref="H10:I10"/>
    <mergeCell ref="H11:I11"/>
    <mergeCell ref="J5:K5"/>
    <mergeCell ref="J6:K6"/>
    <mergeCell ref="J7:K7"/>
    <mergeCell ref="J8:K8"/>
    <mergeCell ref="J9:K9"/>
    <mergeCell ref="L5:M5"/>
    <mergeCell ref="L6:M6"/>
    <mergeCell ref="L7:M7"/>
    <mergeCell ref="L8:M8"/>
    <mergeCell ref="L9:M9"/>
    <mergeCell ref="N5:O5"/>
    <mergeCell ref="N6:O6"/>
    <mergeCell ref="N7:O7"/>
    <mergeCell ref="N8:O8"/>
    <mergeCell ref="N9:O9"/>
    <mergeCell ref="P10:Q10"/>
    <mergeCell ref="P11:Q11"/>
    <mergeCell ref="P14:Q14"/>
    <mergeCell ref="P15:Q15"/>
    <mergeCell ref="L19:L22"/>
    <mergeCell ref="N10:O10"/>
    <mergeCell ref="N11:O11"/>
    <mergeCell ref="N14:O14"/>
    <mergeCell ref="N15:O15"/>
    <mergeCell ref="L10:M10"/>
    <mergeCell ref="L11:M11"/>
    <mergeCell ref="L14:M14"/>
    <mergeCell ref="L15:M15"/>
    <mergeCell ref="P5:Q5"/>
    <mergeCell ref="P6:Q6"/>
    <mergeCell ref="P7:Q7"/>
    <mergeCell ref="P8:Q8"/>
    <mergeCell ref="P9:Q9"/>
    <mergeCell ref="P19:P22"/>
    <mergeCell ref="B13:C13"/>
    <mergeCell ref="B14:C14"/>
    <mergeCell ref="F13:G13"/>
    <mergeCell ref="P13:Q13"/>
    <mergeCell ref="N19:N22"/>
    <mergeCell ref="J19:J22"/>
    <mergeCell ref="H19:H22"/>
    <mergeCell ref="B15:C15"/>
    <mergeCell ref="D15:E15"/>
    <mergeCell ref="F15:G15"/>
  </mergeCells>
  <pageMargins left="0.7" right="0.7" top="0.75" bottom="0.75" header="0.3" footer="0.3"/>
  <pageSetup scale="52" orientation="landscape" r:id="rId1"/>
  <headerFooter>
    <oddFooter>&amp;L&amp;10Prepared by EnerSpectrum Group&amp;C&amp;10&amp;A&amp;R&amp;10Page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26"/>
  <sheetViews>
    <sheetView workbookViewId="0">
      <selection activeCell="A28" sqref="A28"/>
    </sheetView>
  </sheetViews>
  <sheetFormatPr defaultRowHeight="15"/>
  <cols>
    <col min="1" max="1" width="22.85546875" style="1" customWidth="1"/>
    <col min="2" max="2" width="14.42578125" style="1" customWidth="1"/>
    <col min="3" max="3" width="15.1406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5.25" customHeight="1">
      <c r="A4" s="6" t="s">
        <v>13</v>
      </c>
      <c r="B4" s="41" t="s">
        <v>39</v>
      </c>
      <c r="C4" s="42"/>
    </row>
    <row r="5" spans="1:3" ht="15.75">
      <c r="A5" s="6" t="s">
        <v>14</v>
      </c>
      <c r="B5" s="31" t="s">
        <v>40</v>
      </c>
      <c r="C5" s="32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2005</v>
      </c>
      <c r="C8" s="32"/>
    </row>
    <row r="9" spans="1:3" ht="15.75">
      <c r="A9" s="6" t="s">
        <v>5</v>
      </c>
      <c r="B9" s="22">
        <f>-'[16]NPV TRC'!$D$33</f>
        <v>52848</v>
      </c>
      <c r="C9" s="23"/>
    </row>
    <row r="10" spans="1:3" ht="15.75">
      <c r="A10" s="6" t="s">
        <v>6</v>
      </c>
      <c r="B10" s="24">
        <f>'[16]NPV TRC'!$B$17</f>
        <v>7.5200000000000003E-2</v>
      </c>
      <c r="C10" s="25"/>
    </row>
    <row r="11" spans="1:3" ht="15.75">
      <c r="A11" s="6" t="s">
        <v>7</v>
      </c>
      <c r="B11" s="22">
        <f>-'[16]NPV TRC'!$D$31</f>
        <v>104.23</v>
      </c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31" t="s">
        <v>42</v>
      </c>
      <c r="C13" s="32"/>
    </row>
    <row r="14" spans="1:3" ht="15.75">
      <c r="A14" s="6" t="s">
        <v>3</v>
      </c>
      <c r="B14" s="31">
        <f>'[16]NPV TRC'!$B$5</f>
        <v>7</v>
      </c>
      <c r="C14" s="32"/>
    </row>
    <row r="15" spans="1:3" ht="15.75">
      <c r="A15" s="6" t="s">
        <v>8</v>
      </c>
      <c r="B15" s="26">
        <f>'[16]NPV TRC'!$B$20</f>
        <v>0.3</v>
      </c>
      <c r="C15" s="27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B4:C4"/>
    <mergeCell ref="B5:C5"/>
    <mergeCell ref="B6:C6"/>
    <mergeCell ref="B11:C11"/>
    <mergeCell ref="B9:C9"/>
    <mergeCell ref="B10:C10"/>
    <mergeCell ref="B7:C7"/>
    <mergeCell ref="B8:C8"/>
    <mergeCell ref="B14:C14"/>
    <mergeCell ref="B13:C13"/>
    <mergeCell ref="B15:C15"/>
    <mergeCell ref="A19:A22"/>
    <mergeCell ref="B19:B22"/>
  </mergeCells>
  <pageMargins left="0.7" right="0.7" top="0.75" bottom="0.75" header="0.3" footer="0.3"/>
  <pageSetup orientation="portrait" r:id="rId1"/>
  <headerFooter>
    <oddFooter>&amp;LPrepared by EnerSpectrum Group&amp;C&amp;8&amp;A&amp;R&amp;8Page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workbookViewId="0">
      <selection activeCell="A24" sqref="A24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4" width="12.5703125" style="1" customWidth="1"/>
    <col min="5" max="5" width="11.5703125" style="1" customWidth="1"/>
    <col min="6" max="6" width="12.5703125" style="1" customWidth="1"/>
    <col min="7" max="7" width="11.5703125" style="1" customWidth="1"/>
    <col min="8" max="8" width="7.28515625" style="1" customWidth="1"/>
    <col min="9" max="9" width="6.85546875" style="1" customWidth="1"/>
    <col min="10" max="16384" width="9.140625" style="1"/>
  </cols>
  <sheetData>
    <row r="1" spans="1:9">
      <c r="A1" s="9" t="s">
        <v>17</v>
      </c>
    </row>
    <row r="2" spans="1:9">
      <c r="A2" s="10" t="s">
        <v>15</v>
      </c>
      <c r="B2" s="5"/>
      <c r="D2" s="5"/>
      <c r="F2" s="5"/>
      <c r="H2" s="5"/>
    </row>
    <row r="3" spans="1:9">
      <c r="A3" s="4"/>
      <c r="B3" s="2"/>
      <c r="C3" s="3"/>
      <c r="D3" s="2"/>
      <c r="E3" s="3"/>
      <c r="F3" s="2"/>
      <c r="G3" s="3"/>
      <c r="H3" s="2"/>
      <c r="I3" s="3"/>
    </row>
    <row r="4" spans="1:9" ht="15.75">
      <c r="A4" s="6" t="s">
        <v>13</v>
      </c>
      <c r="B4" s="35" t="s">
        <v>46</v>
      </c>
      <c r="C4" s="36"/>
      <c r="D4" s="36"/>
      <c r="E4" s="36"/>
      <c r="F4" s="36"/>
      <c r="G4" s="36"/>
      <c r="H4" s="36"/>
      <c r="I4" s="37"/>
    </row>
    <row r="5" spans="1:9" ht="15.75">
      <c r="A5" s="6" t="s">
        <v>14</v>
      </c>
      <c r="B5" s="31" t="s">
        <v>43</v>
      </c>
      <c r="C5" s="32"/>
      <c r="D5" s="31" t="s">
        <v>44</v>
      </c>
      <c r="E5" s="32"/>
      <c r="F5" s="31" t="s">
        <v>45</v>
      </c>
      <c r="G5" s="32"/>
      <c r="H5" s="31" t="s">
        <v>24</v>
      </c>
      <c r="I5" s="32"/>
    </row>
    <row r="6" spans="1:9" ht="15.75">
      <c r="A6" s="6" t="s">
        <v>25</v>
      </c>
      <c r="B6" s="31" t="s">
        <v>0</v>
      </c>
      <c r="C6" s="32"/>
      <c r="D6" s="31" t="s">
        <v>0</v>
      </c>
      <c r="E6" s="32"/>
      <c r="F6" s="31" t="s">
        <v>0</v>
      </c>
      <c r="G6" s="32"/>
      <c r="H6" s="31"/>
      <c r="I6" s="32"/>
    </row>
    <row r="7" spans="1:9" ht="15.75">
      <c r="A7" s="6" t="s">
        <v>2</v>
      </c>
      <c r="B7" s="33">
        <f>'[17]NPV TRC'!$B$19</f>
        <v>91</v>
      </c>
      <c r="C7" s="34"/>
      <c r="D7" s="33">
        <f>'[18]NPV TRC'!$B$19</f>
        <v>91</v>
      </c>
      <c r="E7" s="34"/>
      <c r="F7" s="33">
        <f>'[19]NPV TRC'!$B$19</f>
        <v>91</v>
      </c>
      <c r="G7" s="34"/>
      <c r="H7" s="33"/>
      <c r="I7" s="34"/>
    </row>
    <row r="8" spans="1:9" ht="15.75">
      <c r="A8" s="6" t="s">
        <v>4</v>
      </c>
      <c r="B8" s="31">
        <v>2005</v>
      </c>
      <c r="C8" s="32"/>
      <c r="D8" s="31">
        <v>2005</v>
      </c>
      <c r="E8" s="32"/>
      <c r="F8" s="31">
        <v>2005</v>
      </c>
      <c r="G8" s="32"/>
      <c r="H8" s="31"/>
      <c r="I8" s="32"/>
    </row>
    <row r="9" spans="1:9" ht="15.75">
      <c r="A9" s="6" t="s">
        <v>5</v>
      </c>
      <c r="B9" s="22">
        <f>-'[17]NPV TRC'!$D$33</f>
        <v>1638</v>
      </c>
      <c r="C9" s="23"/>
      <c r="D9" s="22">
        <f>-'[18]NPV TRC'!$D$33</f>
        <v>2047.5</v>
      </c>
      <c r="E9" s="23"/>
      <c r="F9" s="22">
        <f>-'[19]NPV TRC'!$D$33</f>
        <v>4914</v>
      </c>
      <c r="G9" s="23"/>
      <c r="H9" s="22">
        <f>-'[20]NPV TRC'!$D$33</f>
        <v>8599.5</v>
      </c>
      <c r="I9" s="23"/>
    </row>
    <row r="10" spans="1:9" ht="15.75">
      <c r="A10" s="6" t="s">
        <v>6</v>
      </c>
      <c r="B10" s="24">
        <f>'[17]NPV TRC'!$B$17</f>
        <v>7.5200000000000003E-2</v>
      </c>
      <c r="C10" s="25"/>
      <c r="D10" s="24">
        <f>'[18]NPV TRC'!$B$17</f>
        <v>7.5200000000000003E-2</v>
      </c>
      <c r="E10" s="25"/>
      <c r="F10" s="24">
        <f>'[19]NPV TRC'!$B$17</f>
        <v>7.5200000000000003E-2</v>
      </c>
      <c r="G10" s="25"/>
      <c r="H10" s="24"/>
      <c r="I10" s="25"/>
    </row>
    <row r="11" spans="1:9" ht="15.75">
      <c r="A11" s="6" t="s">
        <v>7</v>
      </c>
      <c r="B11" s="22"/>
      <c r="C11" s="23"/>
      <c r="D11" s="22"/>
      <c r="E11" s="23"/>
      <c r="F11" s="22"/>
      <c r="G11" s="23"/>
      <c r="H11" s="22">
        <f>-'[20]NPV TRC'!$D$31</f>
        <v>4661.32</v>
      </c>
      <c r="I11" s="23"/>
    </row>
    <row r="12" spans="1:9" ht="18">
      <c r="A12" s="6"/>
      <c r="B12" s="12" t="s">
        <v>27</v>
      </c>
      <c r="C12" s="13" t="s">
        <v>20</v>
      </c>
      <c r="D12" s="12" t="s">
        <v>19</v>
      </c>
      <c r="E12" s="13" t="s">
        <v>20</v>
      </c>
      <c r="F12" s="12" t="s">
        <v>27</v>
      </c>
      <c r="G12" s="13" t="s">
        <v>20</v>
      </c>
      <c r="H12" s="12"/>
      <c r="I12" s="13"/>
    </row>
    <row r="13" spans="1:9" ht="15.75">
      <c r="A13" s="6" t="s">
        <v>1</v>
      </c>
      <c r="B13" s="29">
        <v>30</v>
      </c>
      <c r="C13" s="30"/>
      <c r="D13" s="17">
        <v>24</v>
      </c>
      <c r="E13" s="11">
        <v>43</v>
      </c>
      <c r="F13" s="17">
        <v>56</v>
      </c>
      <c r="G13" s="11">
        <v>88</v>
      </c>
      <c r="H13" s="17"/>
      <c r="I13" s="11"/>
    </row>
    <row r="14" spans="1:9" ht="15.75">
      <c r="A14" s="6" t="s">
        <v>3</v>
      </c>
      <c r="B14" s="31">
        <f>'[17]NPV TRC'!$B$5</f>
        <v>16</v>
      </c>
      <c r="C14" s="32"/>
      <c r="D14" s="31">
        <f>'[18]NPV TRC'!$B$5</f>
        <v>10</v>
      </c>
      <c r="E14" s="32"/>
      <c r="F14" s="29">
        <f>'[19]NPV TRC'!$B$5</f>
        <v>18</v>
      </c>
      <c r="G14" s="30"/>
      <c r="H14" s="17"/>
      <c r="I14" s="11"/>
    </row>
    <row r="15" spans="1:9" ht="15.75">
      <c r="A15" s="6" t="s">
        <v>8</v>
      </c>
      <c r="B15" s="26">
        <f>'[17]NPV TRC'!$B$20</f>
        <v>0.1</v>
      </c>
      <c r="C15" s="27"/>
      <c r="D15" s="26">
        <f>'[18]NPV TRC'!$B$20</f>
        <v>0.1</v>
      </c>
      <c r="E15" s="27"/>
      <c r="F15" s="26">
        <f>'[19]NPV TRC'!$B$20</f>
        <v>0.1</v>
      </c>
      <c r="G15" s="27"/>
      <c r="H15" s="26"/>
      <c r="I15" s="27"/>
    </row>
    <row r="16" spans="1:9" ht="15.75" hidden="1">
      <c r="A16" s="6" t="s">
        <v>9</v>
      </c>
      <c r="B16" s="18">
        <f>'[6]NPV TRC'!$E$17</f>
        <v>95071.50459539867</v>
      </c>
      <c r="C16" s="2"/>
      <c r="D16" s="18">
        <f>'[6]NPV TRC'!$E$17</f>
        <v>95071.50459539867</v>
      </c>
      <c r="E16" s="2"/>
      <c r="F16" s="18">
        <f>'[6]NPV TRC'!$E$17</f>
        <v>95071.50459539867</v>
      </c>
      <c r="G16" s="2"/>
      <c r="H16" s="18">
        <f>'[6]NPV TRC'!$E$17</f>
        <v>95071.50459539867</v>
      </c>
      <c r="I16" s="2"/>
    </row>
    <row r="17" spans="1:9" ht="15.75" hidden="1">
      <c r="A17" s="6" t="s">
        <v>10</v>
      </c>
      <c r="B17" s="18">
        <v>93437</v>
      </c>
      <c r="C17" s="2"/>
      <c r="D17" s="18">
        <v>93437</v>
      </c>
      <c r="E17" s="2"/>
      <c r="F17" s="18">
        <v>93437</v>
      </c>
      <c r="G17" s="2"/>
      <c r="H17" s="18">
        <v>93437</v>
      </c>
      <c r="I17" s="2"/>
    </row>
    <row r="18" spans="1:9" ht="15.75" hidden="1">
      <c r="A18" s="6" t="s">
        <v>11</v>
      </c>
      <c r="B18" s="18">
        <f>B17-B16</f>
        <v>-1634.5045953986701</v>
      </c>
      <c r="C18" s="2"/>
      <c r="D18" s="18">
        <f>D17-D16</f>
        <v>-1634.5045953986701</v>
      </c>
      <c r="E18" s="2"/>
      <c r="F18" s="18">
        <f>F17-F16</f>
        <v>-1634.5045953986701</v>
      </c>
      <c r="G18" s="2"/>
      <c r="H18" s="18">
        <f>H17-H16</f>
        <v>-1634.5045953986701</v>
      </c>
      <c r="I18" s="2"/>
    </row>
    <row r="19" spans="1:9" hidden="1">
      <c r="A19" s="38" t="s">
        <v>12</v>
      </c>
      <c r="B19" s="28"/>
      <c r="C19" s="2"/>
      <c r="D19" s="28"/>
      <c r="E19" s="2"/>
      <c r="F19" s="28"/>
      <c r="G19" s="2"/>
      <c r="H19" s="28"/>
      <c r="I19" s="2"/>
    </row>
    <row r="20" spans="1:9" hidden="1">
      <c r="A20" s="39"/>
      <c r="B20" s="28"/>
      <c r="C20" s="2"/>
      <c r="D20" s="28"/>
      <c r="E20" s="2"/>
      <c r="F20" s="28"/>
      <c r="G20" s="2"/>
      <c r="H20" s="28"/>
      <c r="I20" s="2"/>
    </row>
    <row r="21" spans="1:9" hidden="1">
      <c r="A21" s="39"/>
      <c r="B21" s="28"/>
      <c r="C21" s="2"/>
      <c r="D21" s="28"/>
      <c r="E21" s="2"/>
      <c r="F21" s="28"/>
      <c r="G21" s="2"/>
      <c r="H21" s="28"/>
      <c r="I21" s="2"/>
    </row>
    <row r="22" spans="1:9" hidden="1">
      <c r="A22" s="40"/>
      <c r="B22" s="28"/>
      <c r="C22" s="2"/>
      <c r="D22" s="28"/>
      <c r="E22" s="2"/>
      <c r="F22" s="28"/>
      <c r="G22" s="2"/>
      <c r="H22" s="28"/>
      <c r="I22" s="2"/>
    </row>
    <row r="24" spans="1:9">
      <c r="A24" s="14" t="s">
        <v>67</v>
      </c>
      <c r="B24" s="14"/>
      <c r="C24" s="14"/>
      <c r="D24" s="14"/>
      <c r="E24" s="14"/>
      <c r="F24" s="14"/>
      <c r="G24" s="14"/>
      <c r="H24" s="14"/>
      <c r="I24" s="14"/>
    </row>
    <row r="25" spans="1:9">
      <c r="A25" s="14" t="s">
        <v>18</v>
      </c>
      <c r="B25" s="14"/>
      <c r="C25" s="14"/>
      <c r="D25" s="14"/>
      <c r="E25" s="14"/>
      <c r="F25" s="14"/>
      <c r="G25" s="14"/>
      <c r="H25" s="14"/>
      <c r="I25" s="14"/>
    </row>
    <row r="26" spans="1:9">
      <c r="A26" s="14" t="s">
        <v>28</v>
      </c>
    </row>
  </sheetData>
  <mergeCells count="42">
    <mergeCell ref="B6:C6"/>
    <mergeCell ref="D6:E6"/>
    <mergeCell ref="F6:G6"/>
    <mergeCell ref="H6:I6"/>
    <mergeCell ref="B4:I4"/>
    <mergeCell ref="B5:C5"/>
    <mergeCell ref="D5:E5"/>
    <mergeCell ref="F5:G5"/>
    <mergeCell ref="H5:I5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D14:E14"/>
    <mergeCell ref="F14:G14"/>
    <mergeCell ref="B13:C13"/>
    <mergeCell ref="B14:C14"/>
    <mergeCell ref="B15:C15"/>
    <mergeCell ref="D15:E15"/>
    <mergeCell ref="F15:G15"/>
    <mergeCell ref="H15:I15"/>
    <mergeCell ref="A19:A22"/>
    <mergeCell ref="B19:B22"/>
    <mergeCell ref="D19:D22"/>
    <mergeCell ref="F19:F22"/>
    <mergeCell ref="H19:H22"/>
  </mergeCells>
  <pageMargins left="0.7" right="0.7" top="0.75" bottom="0.75" header="0.3" footer="0.3"/>
  <pageSetup orientation="landscape" r:id="rId1"/>
  <headerFooter>
    <oddFooter>&amp;L&amp;8Prepared by EnerSpectrum Group&amp;C&amp;8&amp;A&amp;R&amp;8Page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I26"/>
  <sheetViews>
    <sheetView workbookViewId="0">
      <selection activeCell="A24" sqref="A24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4" width="12.5703125" style="1" customWidth="1"/>
    <col min="5" max="5" width="11.5703125" style="1" customWidth="1"/>
    <col min="6" max="6" width="12.5703125" style="1" customWidth="1"/>
    <col min="7" max="7" width="11.5703125" style="1" customWidth="1"/>
    <col min="8" max="8" width="7.28515625" style="1" customWidth="1"/>
    <col min="9" max="9" width="6.85546875" style="1" customWidth="1"/>
    <col min="10" max="16384" width="9.140625" style="1"/>
  </cols>
  <sheetData>
    <row r="1" spans="1:9">
      <c r="A1" s="9" t="s">
        <v>17</v>
      </c>
    </row>
    <row r="2" spans="1:9">
      <c r="A2" s="10" t="s">
        <v>15</v>
      </c>
      <c r="B2" s="5"/>
      <c r="D2" s="5"/>
      <c r="F2" s="5"/>
      <c r="H2" s="5"/>
    </row>
    <row r="3" spans="1:9">
      <c r="A3" s="4"/>
      <c r="B3" s="2"/>
      <c r="C3" s="3"/>
      <c r="D3" s="2"/>
      <c r="E3" s="3"/>
      <c r="F3" s="2"/>
      <c r="G3" s="3"/>
      <c r="H3" s="2"/>
      <c r="I3" s="3"/>
    </row>
    <row r="4" spans="1:9" ht="15.75">
      <c r="A4" s="6" t="s">
        <v>13</v>
      </c>
      <c r="B4" s="35" t="s">
        <v>47</v>
      </c>
      <c r="C4" s="36"/>
      <c r="D4" s="36"/>
      <c r="E4" s="36"/>
      <c r="F4" s="36"/>
      <c r="G4" s="36"/>
      <c r="H4" s="36"/>
      <c r="I4" s="37"/>
    </row>
    <row r="5" spans="1:9" ht="15.75">
      <c r="A5" s="6" t="s">
        <v>14</v>
      </c>
      <c r="B5" s="31" t="s">
        <v>48</v>
      </c>
      <c r="C5" s="32"/>
      <c r="D5" s="31" t="s">
        <v>22</v>
      </c>
      <c r="E5" s="32"/>
      <c r="F5" s="31" t="s">
        <v>49</v>
      </c>
      <c r="G5" s="32"/>
      <c r="H5" s="31" t="s">
        <v>24</v>
      </c>
      <c r="I5" s="32"/>
    </row>
    <row r="6" spans="1:9" ht="15.75">
      <c r="A6" s="6" t="s">
        <v>25</v>
      </c>
      <c r="B6" s="31" t="s">
        <v>16</v>
      </c>
      <c r="C6" s="32"/>
      <c r="D6" s="31" t="s">
        <v>16</v>
      </c>
      <c r="E6" s="32"/>
      <c r="F6" s="31" t="s">
        <v>16</v>
      </c>
      <c r="G6" s="32"/>
      <c r="H6" s="31"/>
      <c r="I6" s="32"/>
    </row>
    <row r="7" spans="1:9" ht="15.75">
      <c r="A7" s="6" t="s">
        <v>2</v>
      </c>
      <c r="B7" s="33">
        <f>'[21]NPV TRC'!$B$19</f>
        <v>114</v>
      </c>
      <c r="C7" s="34"/>
      <c r="D7" s="33">
        <f>'[22]NPV TRC'!$B$19</f>
        <v>2977</v>
      </c>
      <c r="E7" s="34"/>
      <c r="F7" s="33">
        <f>'[23]NPV TRC'!$B$19</f>
        <v>1268</v>
      </c>
      <c r="G7" s="34"/>
      <c r="H7" s="33"/>
      <c r="I7" s="34"/>
    </row>
    <row r="8" spans="1:9" ht="15.75">
      <c r="A8" s="6" t="s">
        <v>4</v>
      </c>
      <c r="B8" s="31">
        <v>2006</v>
      </c>
      <c r="C8" s="32"/>
      <c r="D8" s="31">
        <v>2006</v>
      </c>
      <c r="E8" s="32"/>
      <c r="F8" s="31">
        <v>2006</v>
      </c>
      <c r="G8" s="32"/>
      <c r="H8" s="31"/>
      <c r="I8" s="32"/>
    </row>
    <row r="9" spans="1:9" ht="15.75">
      <c r="A9" s="6" t="s">
        <v>5</v>
      </c>
      <c r="B9" s="22">
        <f>-'[21]NPV TRC'!$D$33</f>
        <v>461.7</v>
      </c>
      <c r="C9" s="23"/>
      <c r="D9" s="22">
        <f>-'[22]NPV TRC'!$D$33</f>
        <v>10717.2</v>
      </c>
      <c r="E9" s="23"/>
      <c r="F9" s="22">
        <f>-'[23]NPV TRC'!$D$33</f>
        <v>108414</v>
      </c>
      <c r="G9" s="23"/>
      <c r="H9" s="22">
        <f>-'[24]NPV TRC'!$D$33</f>
        <v>119592.9</v>
      </c>
      <c r="I9" s="23"/>
    </row>
    <row r="10" spans="1:9" ht="15.75">
      <c r="A10" s="6" t="s">
        <v>6</v>
      </c>
      <c r="B10" s="24">
        <f>'[21]NPV TRC'!$B$17</f>
        <v>7.5499999999999998E-2</v>
      </c>
      <c r="C10" s="25"/>
      <c r="D10" s="24">
        <f>'[22]NPV TRC'!$B$17</f>
        <v>7.5499999999999998E-2</v>
      </c>
      <c r="E10" s="25"/>
      <c r="F10" s="24">
        <f>'[23]NPV TRC'!$B$17</f>
        <v>7.5499999999999998E-2</v>
      </c>
      <c r="G10" s="25"/>
      <c r="H10" s="24"/>
      <c r="I10" s="25"/>
    </row>
    <row r="11" spans="1:9" ht="15.75">
      <c r="A11" s="6" t="s">
        <v>7</v>
      </c>
      <c r="B11" s="22"/>
      <c r="C11" s="23"/>
      <c r="D11" s="22"/>
      <c r="E11" s="23"/>
      <c r="F11" s="22"/>
      <c r="G11" s="23"/>
      <c r="H11" s="22"/>
      <c r="I11" s="23"/>
    </row>
    <row r="12" spans="1:9" ht="18">
      <c r="A12" s="6"/>
      <c r="B12" s="12" t="s">
        <v>19</v>
      </c>
      <c r="C12" s="13" t="s">
        <v>20</v>
      </c>
      <c r="D12" s="12" t="s">
        <v>19</v>
      </c>
      <c r="E12" s="13" t="s">
        <v>20</v>
      </c>
      <c r="F12" s="12" t="s">
        <v>27</v>
      </c>
      <c r="G12" s="13" t="s">
        <v>20</v>
      </c>
      <c r="H12" s="12"/>
      <c r="I12" s="13"/>
    </row>
    <row r="13" spans="1:9" ht="15.75">
      <c r="A13" s="6" t="s">
        <v>1</v>
      </c>
      <c r="B13" s="20">
        <v>15</v>
      </c>
      <c r="C13" s="16"/>
      <c r="D13" s="21">
        <v>16</v>
      </c>
      <c r="E13" s="16"/>
      <c r="F13" s="29">
        <v>10</v>
      </c>
      <c r="G13" s="30"/>
      <c r="H13" s="17"/>
      <c r="I13" s="11"/>
    </row>
    <row r="14" spans="1:9" ht="15.75">
      <c r="A14" s="6" t="s">
        <v>3</v>
      </c>
      <c r="B14" s="45">
        <f>'[21]NPV TRC'!$B$5</f>
        <v>2</v>
      </c>
      <c r="C14" s="46"/>
      <c r="D14" s="45">
        <f>'[22]NPV TRC'!$B$5</f>
        <v>2</v>
      </c>
      <c r="E14" s="46"/>
      <c r="F14" s="29">
        <v>25</v>
      </c>
      <c r="G14" s="30"/>
      <c r="H14" s="17"/>
      <c r="I14" s="11"/>
    </row>
    <row r="15" spans="1:9" ht="15.75">
      <c r="A15" s="6" t="s">
        <v>8</v>
      </c>
      <c r="B15" s="43">
        <f>'[22]NPV TRC'!$B$20</f>
        <v>0.1</v>
      </c>
      <c r="C15" s="44"/>
      <c r="D15" s="43">
        <f>'[21]NPV TRC'!$B$19</f>
        <v>114</v>
      </c>
      <c r="E15" s="44"/>
      <c r="F15" s="26">
        <f>'[23]NPV TRC'!$B$20</f>
        <v>0.1</v>
      </c>
      <c r="G15" s="27"/>
      <c r="H15" s="26"/>
      <c r="I15" s="27"/>
    </row>
    <row r="16" spans="1:9" ht="15.75" hidden="1">
      <c r="A16" s="6" t="s">
        <v>9</v>
      </c>
      <c r="B16" s="18">
        <f>'[6]NPV TRC'!$E$17</f>
        <v>95071.50459539867</v>
      </c>
      <c r="C16" s="2"/>
      <c r="D16" s="18">
        <f>'[6]NPV TRC'!$E$17</f>
        <v>95071.50459539867</v>
      </c>
      <c r="E16" s="2"/>
      <c r="F16" s="18">
        <f>'[6]NPV TRC'!$E$17</f>
        <v>95071.50459539867</v>
      </c>
      <c r="G16" s="2"/>
      <c r="H16" s="18">
        <f>'[6]NPV TRC'!$E$17</f>
        <v>95071.50459539867</v>
      </c>
      <c r="I16" s="2"/>
    </row>
    <row r="17" spans="1:9" ht="15.75" hidden="1">
      <c r="A17" s="6" t="s">
        <v>10</v>
      </c>
      <c r="B17" s="18">
        <v>93437</v>
      </c>
      <c r="C17" s="2"/>
      <c r="D17" s="18">
        <v>93437</v>
      </c>
      <c r="E17" s="2"/>
      <c r="F17" s="18">
        <v>93437</v>
      </c>
      <c r="G17" s="2"/>
      <c r="H17" s="18">
        <v>93437</v>
      </c>
      <c r="I17" s="2"/>
    </row>
    <row r="18" spans="1:9" ht="15.75" hidden="1">
      <c r="A18" s="6" t="s">
        <v>11</v>
      </c>
      <c r="B18" s="18">
        <f>B17-B16</f>
        <v>-1634.5045953986701</v>
      </c>
      <c r="C18" s="2"/>
      <c r="D18" s="18">
        <f>D17-D16</f>
        <v>-1634.5045953986701</v>
      </c>
      <c r="E18" s="2"/>
      <c r="F18" s="18">
        <f>F17-F16</f>
        <v>-1634.5045953986701</v>
      </c>
      <c r="G18" s="2"/>
      <c r="H18" s="18">
        <f>H17-H16</f>
        <v>-1634.5045953986701</v>
      </c>
      <c r="I18" s="2"/>
    </row>
    <row r="19" spans="1:9" hidden="1">
      <c r="A19" s="38" t="s">
        <v>12</v>
      </c>
      <c r="B19" s="28"/>
      <c r="C19" s="2"/>
      <c r="D19" s="28"/>
      <c r="E19" s="2"/>
      <c r="F19" s="28"/>
      <c r="G19" s="2"/>
      <c r="H19" s="28"/>
      <c r="I19" s="2"/>
    </row>
    <row r="20" spans="1:9" hidden="1">
      <c r="A20" s="39"/>
      <c r="B20" s="28"/>
      <c r="C20" s="2"/>
      <c r="D20" s="28"/>
      <c r="E20" s="2"/>
      <c r="F20" s="28"/>
      <c r="G20" s="2"/>
      <c r="H20" s="28"/>
      <c r="I20" s="2"/>
    </row>
    <row r="21" spans="1:9" hidden="1">
      <c r="A21" s="39"/>
      <c r="B21" s="28"/>
      <c r="C21" s="2"/>
      <c r="D21" s="28"/>
      <c r="E21" s="2"/>
      <c r="F21" s="28"/>
      <c r="G21" s="2"/>
      <c r="H21" s="28"/>
      <c r="I21" s="2"/>
    </row>
    <row r="22" spans="1:9" hidden="1">
      <c r="A22" s="40"/>
      <c r="B22" s="28"/>
      <c r="C22" s="2"/>
      <c r="D22" s="28"/>
      <c r="E22" s="2"/>
      <c r="F22" s="28"/>
      <c r="G22" s="2"/>
      <c r="H22" s="28"/>
      <c r="I22" s="2"/>
    </row>
    <row r="24" spans="1:9">
      <c r="A24" s="14" t="s">
        <v>67</v>
      </c>
      <c r="B24" s="14"/>
      <c r="C24" s="14"/>
      <c r="D24" s="14"/>
      <c r="E24" s="14"/>
      <c r="F24" s="14"/>
      <c r="G24" s="14"/>
      <c r="H24" s="14"/>
      <c r="I24" s="14"/>
    </row>
    <row r="25" spans="1:9">
      <c r="A25" s="14" t="s">
        <v>18</v>
      </c>
      <c r="B25" s="14"/>
      <c r="C25" s="14"/>
      <c r="D25" s="14"/>
      <c r="E25" s="14"/>
      <c r="F25" s="14"/>
      <c r="G25" s="14"/>
      <c r="H25" s="14"/>
      <c r="I25" s="14"/>
    </row>
    <row r="26" spans="1:9">
      <c r="A26" s="14" t="s">
        <v>28</v>
      </c>
    </row>
  </sheetData>
  <mergeCells count="42">
    <mergeCell ref="B6:C6"/>
    <mergeCell ref="D6:E6"/>
    <mergeCell ref="F6:G6"/>
    <mergeCell ref="H6:I6"/>
    <mergeCell ref="B4:I4"/>
    <mergeCell ref="B5:C5"/>
    <mergeCell ref="D5:E5"/>
    <mergeCell ref="F5:G5"/>
    <mergeCell ref="H5:I5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4:C14"/>
    <mergeCell ref="D14:E14"/>
    <mergeCell ref="F14:G14"/>
    <mergeCell ref="F13:G13"/>
    <mergeCell ref="B15:C15"/>
    <mergeCell ref="D15:E15"/>
    <mergeCell ref="F15:G15"/>
    <mergeCell ref="H15:I15"/>
    <mergeCell ref="A19:A22"/>
    <mergeCell ref="B19:B22"/>
    <mergeCell ref="D19:D22"/>
    <mergeCell ref="F19:F22"/>
    <mergeCell ref="H19:H22"/>
  </mergeCells>
  <pageMargins left="0.7" right="0.7" top="0.75" bottom="0.75" header="0.3" footer="0.3"/>
  <pageSetup orientation="landscape" r:id="rId1"/>
  <headerFooter>
    <oddFooter>&amp;L&amp;8Prepared by EnerSpectrum Group&amp;C&amp;8&amp;A&amp;R&amp;8Page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C26"/>
  <sheetViews>
    <sheetView workbookViewId="0">
      <selection activeCell="J35" sqref="J35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15.75">
      <c r="A4" s="6" t="s">
        <v>13</v>
      </c>
      <c r="B4" s="35" t="s">
        <v>50</v>
      </c>
      <c r="C4" s="37"/>
    </row>
    <row r="5" spans="1:3" ht="15.75">
      <c r="A5" s="6" t="s">
        <v>14</v>
      </c>
      <c r="B5" s="31" t="s">
        <v>53</v>
      </c>
      <c r="C5" s="32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2006</v>
      </c>
      <c r="C8" s="32"/>
    </row>
    <row r="9" spans="1:3" ht="15.75">
      <c r="A9" s="6" t="s">
        <v>5</v>
      </c>
      <c r="B9" s="22">
        <f>-'[25]NPV TRC'!$D$33</f>
        <v>137640</v>
      </c>
      <c r="C9" s="23"/>
    </row>
    <row r="10" spans="1:3" ht="15.75">
      <c r="A10" s="6" t="s">
        <v>6</v>
      </c>
      <c r="B10" s="24">
        <f>'[25]NPV TRC'!$B$17</f>
        <v>7.5499999999999998E-2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'[25]NPV TRC'!$B$5</f>
        <v>18</v>
      </c>
      <c r="C14" s="46"/>
    </row>
    <row r="15" spans="1:3" ht="15.75">
      <c r="A15" s="6" t="s">
        <v>8</v>
      </c>
      <c r="B15" s="43">
        <f>'[25]NPV TRC'!$B$20</f>
        <v>0.3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B9:C9"/>
    <mergeCell ref="B10:C10"/>
    <mergeCell ref="B7:C7"/>
    <mergeCell ref="B8:C8"/>
    <mergeCell ref="B4:C4"/>
    <mergeCell ref="B5:C5"/>
    <mergeCell ref="B6:C6"/>
    <mergeCell ref="B15:C15"/>
    <mergeCell ref="A19:A22"/>
    <mergeCell ref="B19:B22"/>
    <mergeCell ref="B11:C11"/>
    <mergeCell ref="B14:C14"/>
    <mergeCell ref="B13:C13"/>
  </mergeCells>
  <pageMargins left="0.7" right="0.7" top="0.75" bottom="0.75" header="0.3" footer="0.3"/>
  <pageSetup orientation="portrait" r:id="rId1"/>
  <headerFooter>
    <oddFooter>&amp;L&amp;8Prepared by EnerSpectrum Group&amp;C&amp;8&amp;A&amp;R&amp;8Page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C26"/>
  <sheetViews>
    <sheetView workbookViewId="0">
      <selection activeCell="Q42" sqref="Q42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54</v>
      </c>
      <c r="C4" s="42"/>
    </row>
    <row r="5" spans="1:3" ht="15.75">
      <c r="A5" s="6" t="s">
        <v>14</v>
      </c>
      <c r="B5" s="31" t="s">
        <v>40</v>
      </c>
      <c r="C5" s="32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2006</v>
      </c>
      <c r="C8" s="32"/>
    </row>
    <row r="9" spans="1:3" ht="15.75">
      <c r="A9" s="6" t="s">
        <v>5</v>
      </c>
      <c r="B9" s="22">
        <f>-'[26]NPV TRC'!$D$33</f>
        <v>10260</v>
      </c>
      <c r="C9" s="23"/>
    </row>
    <row r="10" spans="1:3" ht="15.75">
      <c r="A10" s="6" t="s">
        <v>6</v>
      </c>
      <c r="B10" s="24">
        <f>'[26]NPV TRC'!$B$17</f>
        <v>7.5499999999999998E-2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'[26]NPV TRC'!$B$5</f>
        <v>4</v>
      </c>
      <c r="C14" s="46"/>
    </row>
    <row r="15" spans="1:3" ht="15.75">
      <c r="A15" s="6" t="s">
        <v>8</v>
      </c>
      <c r="B15" s="43">
        <f>'[26]NPV TRC'!$B$20</f>
        <v>0.3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26"/>
  <sheetViews>
    <sheetView workbookViewId="0">
      <selection activeCell="N43" sqref="N43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55</v>
      </c>
      <c r="C4" s="42"/>
    </row>
    <row r="5" spans="1:3" ht="15.75">
      <c r="A5" s="6" t="s">
        <v>14</v>
      </c>
      <c r="B5" s="31" t="s">
        <v>56</v>
      </c>
      <c r="C5" s="32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2007</v>
      </c>
      <c r="C8" s="32"/>
    </row>
    <row r="9" spans="1:3" ht="15.75">
      <c r="A9" s="6" t="s">
        <v>5</v>
      </c>
      <c r="B9" s="22">
        <f>-'[27]NPV TRC'!$D$33</f>
        <v>561600</v>
      </c>
      <c r="C9" s="23"/>
    </row>
    <row r="10" spans="1:3" ht="15.75">
      <c r="A10" s="6" t="s">
        <v>6</v>
      </c>
      <c r="B10" s="24">
        <f>'[27]NPV TRC'!$B$17</f>
        <v>7.6100000000000001E-2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'[27]NPV TRC'!$B$5</f>
        <v>20</v>
      </c>
      <c r="C14" s="46"/>
    </row>
    <row r="15" spans="1:3" ht="15.75">
      <c r="A15" s="6" t="s">
        <v>8</v>
      </c>
      <c r="B15" s="43">
        <f>'[27]NPV TRC'!$B$20</f>
        <v>0.3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26"/>
  <sheetViews>
    <sheetView workbookViewId="0">
      <selection activeCell="F42" sqref="F42"/>
    </sheetView>
  </sheetViews>
  <sheetFormatPr defaultRowHeight="15"/>
  <cols>
    <col min="1" max="1" width="22.85546875" style="1" customWidth="1"/>
    <col min="2" max="2" width="12.5703125" style="1" customWidth="1"/>
    <col min="3" max="3" width="11.5703125" style="1" customWidth="1"/>
    <col min="4" max="16384" width="9.140625" style="1"/>
  </cols>
  <sheetData>
    <row r="1" spans="1:3">
      <c r="A1" s="9" t="s">
        <v>17</v>
      </c>
    </row>
    <row r="2" spans="1:3">
      <c r="A2" s="10" t="s">
        <v>15</v>
      </c>
      <c r="B2" s="5"/>
    </row>
    <row r="3" spans="1:3">
      <c r="A3" s="4"/>
      <c r="B3" s="2"/>
      <c r="C3" s="3"/>
    </row>
    <row r="4" spans="1:3" ht="36" customHeight="1">
      <c r="A4" s="6" t="s">
        <v>13</v>
      </c>
      <c r="B4" s="41" t="s">
        <v>57</v>
      </c>
      <c r="C4" s="42"/>
    </row>
    <row r="5" spans="1:3" ht="15.75">
      <c r="A5" s="6" t="s">
        <v>14</v>
      </c>
      <c r="B5" s="31"/>
      <c r="C5" s="32"/>
    </row>
    <row r="6" spans="1:3" ht="15.75">
      <c r="A6" s="6" t="s">
        <v>25</v>
      </c>
      <c r="B6" s="31" t="s">
        <v>41</v>
      </c>
      <c r="C6" s="32"/>
    </row>
    <row r="7" spans="1:3" ht="15.75">
      <c r="A7" s="6" t="s">
        <v>2</v>
      </c>
      <c r="B7" s="33"/>
      <c r="C7" s="34"/>
    </row>
    <row r="8" spans="1:3" ht="15.75">
      <c r="A8" s="6" t="s">
        <v>4</v>
      </c>
      <c r="B8" s="31">
        <v>2007</v>
      </c>
      <c r="C8" s="32"/>
    </row>
    <row r="9" spans="1:3" ht="15.75">
      <c r="A9" s="6" t="s">
        <v>5</v>
      </c>
      <c r="B9" s="22">
        <f>-'[28]NPV TRC'!$D$33</f>
        <v>234600</v>
      </c>
      <c r="C9" s="23"/>
    </row>
    <row r="10" spans="1:3" ht="15.75">
      <c r="A10" s="6" t="s">
        <v>6</v>
      </c>
      <c r="B10" s="24">
        <f>'[28]NPV TRC'!$B$17</f>
        <v>7.6100000000000001E-2</v>
      </c>
      <c r="C10" s="25"/>
    </row>
    <row r="11" spans="1:3" ht="15.75">
      <c r="A11" s="6" t="s">
        <v>7</v>
      </c>
      <c r="B11" s="22"/>
      <c r="C11" s="23"/>
    </row>
    <row r="12" spans="1:3" ht="15.75">
      <c r="A12" s="6"/>
      <c r="B12" s="12" t="s">
        <v>51</v>
      </c>
      <c r="C12" s="13" t="s">
        <v>52</v>
      </c>
    </row>
    <row r="13" spans="1:3" ht="15.75">
      <c r="A13" s="6" t="s">
        <v>1</v>
      </c>
      <c r="B13" s="47" t="s">
        <v>42</v>
      </c>
      <c r="C13" s="48"/>
    </row>
    <row r="14" spans="1:3" ht="15.75">
      <c r="A14" s="6" t="s">
        <v>3</v>
      </c>
      <c r="B14" s="45">
        <f>'[28]NPV TRC'!$B$5</f>
        <v>18</v>
      </c>
      <c r="C14" s="46"/>
    </row>
    <row r="15" spans="1:3" ht="15.75">
      <c r="A15" s="6" t="s">
        <v>8</v>
      </c>
      <c r="B15" s="43">
        <f>'[28]NPV TRC'!$B$20</f>
        <v>0.3</v>
      </c>
      <c r="C15" s="44"/>
    </row>
    <row r="16" spans="1:3" ht="15.75" hidden="1">
      <c r="A16" s="6" t="s">
        <v>9</v>
      </c>
      <c r="B16" s="18">
        <f>'[6]NPV TRC'!$E$17</f>
        <v>95071.50459539867</v>
      </c>
      <c r="C16" s="2"/>
    </row>
    <row r="17" spans="1:3" ht="15.75" hidden="1">
      <c r="A17" s="6" t="s">
        <v>10</v>
      </c>
      <c r="B17" s="18">
        <v>93437</v>
      </c>
      <c r="C17" s="2"/>
    </row>
    <row r="18" spans="1:3" ht="15.75" hidden="1">
      <c r="A18" s="6" t="s">
        <v>11</v>
      </c>
      <c r="B18" s="18">
        <f>B17-B16</f>
        <v>-1634.5045953986701</v>
      </c>
      <c r="C18" s="2"/>
    </row>
    <row r="19" spans="1:3" ht="15" hidden="1" customHeight="1">
      <c r="A19" s="38" t="s">
        <v>12</v>
      </c>
      <c r="B19" s="28"/>
      <c r="C19" s="2"/>
    </row>
    <row r="20" spans="1:3" ht="15" hidden="1" customHeight="1">
      <c r="A20" s="39"/>
      <c r="B20" s="28"/>
      <c r="C20" s="2"/>
    </row>
    <row r="21" spans="1:3" ht="15" hidden="1" customHeight="1">
      <c r="A21" s="39"/>
      <c r="B21" s="28"/>
      <c r="C21" s="2"/>
    </row>
    <row r="22" spans="1:3" ht="15" hidden="1" customHeight="1">
      <c r="A22" s="40"/>
      <c r="B22" s="28"/>
      <c r="C22" s="2"/>
    </row>
    <row r="24" spans="1:3">
      <c r="A24" s="14"/>
      <c r="B24" s="14"/>
      <c r="C24" s="14"/>
    </row>
    <row r="25" spans="1:3">
      <c r="A25" s="14"/>
      <c r="B25" s="14"/>
      <c r="C25" s="14"/>
    </row>
    <row r="26" spans="1:3">
      <c r="A26" s="14"/>
    </row>
  </sheetData>
  <mergeCells count="13">
    <mergeCell ref="A19:A22"/>
    <mergeCell ref="B19:B22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</mergeCells>
  <pageMargins left="0.7" right="0.7" top="0.75" bottom="0.75" header="0.3" footer="0.3"/>
  <pageSetup orientation="portrait" r:id="rId1"/>
  <headerFooter>
    <oddFooter>&amp;L&amp;8Prepared by EnerSpectrum Group&amp;C&amp;8&amp;A&amp;R&amp;8Page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2005 - Energy Conservation Kit</vt:lpstr>
      <vt:lpstr>2005 - Fall Discount</vt:lpstr>
      <vt:lpstr>2005 - Municipal Bldg Lighting</vt:lpstr>
      <vt:lpstr>2005 - SHSC Energy Mgmt</vt:lpstr>
      <vt:lpstr>2006 - Cool Shops</vt:lpstr>
      <vt:lpstr>2006 - LDC Fuel Switching</vt:lpstr>
      <vt:lpstr>2006 - Social Housing Lighting</vt:lpstr>
      <vt:lpstr>2007 - LED Traffic Lights</vt:lpstr>
      <vt:lpstr>2007 - Residential Fuel Switch</vt:lpstr>
      <vt:lpstr>2007 - Garage Heating Upgrade</vt:lpstr>
      <vt:lpstr>2007 - Lighting Rertofit Prgm</vt:lpstr>
      <vt:lpstr>2007 - Main Office Lighting</vt:lpstr>
      <vt:lpstr>2007 - Social Housing Fridge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EnerSpectrum Group</dc:creator>
  <cp:lastModifiedBy>EnerSpectrum Group</cp:lastModifiedBy>
  <cp:lastPrinted>2009-10-28T17:48:13Z</cp:lastPrinted>
  <dcterms:created xsi:type="dcterms:W3CDTF">2009-09-03T19:42:49Z</dcterms:created>
  <dcterms:modified xsi:type="dcterms:W3CDTF">2009-10-28T17:54:18Z</dcterms:modified>
</cp:coreProperties>
</file>