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45" windowWidth="19320" windowHeight="9690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I10" i="2"/>
  <c r="I14"/>
  <c r="G10"/>
  <c r="G14"/>
  <c r="C10"/>
  <c r="C14"/>
  <c r="E8"/>
  <c r="E5"/>
  <c r="C17"/>
  <c r="C16"/>
  <c r="E10"/>
  <c r="E14"/>
  <c r="C18"/>
  <c r="C19"/>
</calcChain>
</file>

<file path=xl/sharedStrings.xml><?xml version="1.0" encoding="utf-8"?>
<sst xmlns="http://schemas.openxmlformats.org/spreadsheetml/2006/main" count="19" uniqueCount="19">
  <si>
    <t>Ontario Capital Tax Adjustment</t>
  </si>
  <si>
    <t>PIL's Model Sheet "Test Year OCT, LCT"</t>
  </si>
  <si>
    <t>2006 EDR</t>
  </si>
  <si>
    <t>2009 2IRM</t>
  </si>
  <si>
    <t>Taxable Capital</t>
  </si>
  <si>
    <t>Capital Tax Calculation</t>
  </si>
  <si>
    <t xml:space="preserve">Net Taxable Capital </t>
  </si>
  <si>
    <t>Rate</t>
  </si>
  <si>
    <t>Ontario Capital Tax (Deductible, not grossed-up)</t>
  </si>
  <si>
    <t>2007 Adjustment to 1592</t>
  </si>
  <si>
    <t>1-3</t>
  </si>
  <si>
    <t>2008 Adjustment to 1592</t>
  </si>
  <si>
    <t>2009 Adjustment to 1592</t>
  </si>
  <si>
    <t>1-4</t>
  </si>
  <si>
    <t>Kingston Hydro Corporation</t>
  </si>
  <si>
    <t xml:space="preserve">Deduction from taxable capital </t>
  </si>
  <si>
    <t>(1-2)/3</t>
  </si>
  <si>
    <t>2007 Actual Tax Rates</t>
  </si>
  <si>
    <t>2008 Actual Tax Rates</t>
  </si>
</sst>
</file>

<file path=xl/styles.xml><?xml version="1.0" encoding="utf-8"?>
<styleSheet xmlns="http://schemas.openxmlformats.org/spreadsheetml/2006/main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0.000%"/>
    <numFmt numFmtId="168" formatCode="_(&quot;$&quot;* #,##0_);_(&quot;$&quot;* \(#,##0\);_(&quot;$&quot;* &quot;-&quot;??_);_(@_)"/>
    <numFmt numFmtId="169" formatCode="_-&quot;$&quot;* #,##0_-;\-&quot;$&quot;* #,##0_-;_-&quot;$&quot;* &quot;-&quot;??_-;_-@_-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</font>
    <font>
      <b/>
      <u/>
      <sz val="14"/>
      <color indexed="10"/>
      <name val="Arial"/>
      <family val="2"/>
    </font>
    <font>
      <b/>
      <u/>
      <sz val="8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  <protection locked="0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Fill="1"/>
    <xf numFmtId="0" fontId="5" fillId="0" borderId="0" xfId="0" applyFont="1"/>
    <xf numFmtId="0" fontId="4" fillId="0" borderId="0" xfId="0" applyFont="1"/>
    <xf numFmtId="0" fontId="0" fillId="0" borderId="0" xfId="0" applyFill="1"/>
    <xf numFmtId="0" fontId="7" fillId="0" borderId="0" xfId="3" applyFont="1" applyFill="1" applyBorder="1" applyProtection="1">
      <alignment vertical="top"/>
    </xf>
    <xf numFmtId="0" fontId="8" fillId="0" borderId="0" xfId="3" applyFont="1" applyFill="1" applyBorder="1" applyAlignment="1" applyProtection="1">
      <alignment horizontal="center" vertical="top" wrapText="1"/>
    </xf>
    <xf numFmtId="0" fontId="9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10" fillId="0" borderId="0" xfId="0" applyFont="1" applyFill="1" applyProtection="1"/>
    <xf numFmtId="0" fontId="4" fillId="0" borderId="0" xfId="0" applyFont="1" applyFill="1" applyAlignment="1" applyProtection="1">
      <alignment horizontal="left"/>
    </xf>
    <xf numFmtId="0" fontId="9" fillId="0" borderId="0" xfId="0" applyFont="1" applyFill="1"/>
    <xf numFmtId="0" fontId="2" fillId="0" borderId="0" xfId="0" applyFont="1"/>
    <xf numFmtId="169" fontId="2" fillId="0" borderId="0" xfId="0" applyNumberFormat="1" applyFont="1"/>
    <xf numFmtId="168" fontId="2" fillId="0" borderId="0" xfId="2" applyNumberFormat="1" applyFont="1"/>
    <xf numFmtId="169" fontId="2" fillId="0" borderId="1" xfId="0" applyNumberFormat="1" applyFont="1" applyBorder="1"/>
    <xf numFmtId="169" fontId="0" fillId="0" borderId="0" xfId="2" applyNumberFormat="1" applyFont="1" applyFill="1"/>
    <xf numFmtId="169" fontId="0" fillId="0" borderId="2" xfId="2" applyNumberFormat="1" applyFont="1" applyFill="1" applyBorder="1"/>
    <xf numFmtId="167" fontId="0" fillId="0" borderId="0" xfId="4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/>
    <xf numFmtId="169" fontId="0" fillId="2" borderId="0" xfId="2" applyNumberFormat="1" applyFont="1" applyFill="1"/>
    <xf numFmtId="169" fontId="0" fillId="2" borderId="2" xfId="2" applyNumberFormat="1" applyFont="1" applyFill="1" applyBorder="1"/>
    <xf numFmtId="167" fontId="0" fillId="2" borderId="0" xfId="4" applyNumberFormat="1" applyFont="1" applyFill="1" applyAlignment="1">
      <alignment horizontal="center"/>
    </xf>
    <xf numFmtId="169" fontId="11" fillId="2" borderId="2" xfId="2" applyNumberFormat="1" applyFont="1" applyFill="1" applyBorder="1"/>
    <xf numFmtId="169" fontId="0" fillId="2" borderId="0" xfId="0" applyNumberFormat="1" applyFill="1"/>
    <xf numFmtId="166" fontId="11" fillId="3" borderId="2" xfId="1" applyNumberFormat="1" applyFont="1" applyFill="1" applyBorder="1"/>
    <xf numFmtId="0" fontId="2" fillId="3" borderId="0" xfId="0" quotePrefix="1" applyFont="1" applyFill="1"/>
    <xf numFmtId="0" fontId="0" fillId="0" borderId="0" xfId="0" applyFill="1" applyAlignment="1">
      <alignment horizontal="center"/>
    </xf>
    <xf numFmtId="169" fontId="0" fillId="0" borderId="0" xfId="0" applyNumberFormat="1" applyFill="1"/>
    <xf numFmtId="0" fontId="3" fillId="0" borderId="0" xfId="0" applyFont="1" applyFill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_SIMPIL_MODEL_2004_ver2.6 (for rates application)" xfId="3"/>
    <cellStyle name="Percent" xfId="4" builtinId="5"/>
  </cellStyles>
  <dxfs count="1"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abSelected="1" workbookViewId="0">
      <selection activeCell="A28" sqref="A28"/>
    </sheetView>
  </sheetViews>
  <sheetFormatPr defaultRowHeight="15"/>
  <cols>
    <col min="1" max="1" width="53.7109375" customWidth="1"/>
    <col min="3" max="3" width="12.28515625" bestFit="1" customWidth="1"/>
    <col min="4" max="4" width="3.42578125" bestFit="1" customWidth="1"/>
    <col min="5" max="5" width="12.28515625" bestFit="1" customWidth="1"/>
    <col min="6" max="6" width="8.140625" bestFit="1" customWidth="1"/>
    <col min="7" max="7" width="15.7109375" bestFit="1" customWidth="1"/>
    <col min="8" max="8" width="6.85546875" bestFit="1" customWidth="1"/>
    <col min="9" max="9" width="15.7109375" bestFit="1" customWidth="1"/>
  </cols>
  <sheetData>
    <row r="1" spans="1:9" ht="20.25">
      <c r="A1" s="32" t="s">
        <v>14</v>
      </c>
      <c r="B1" s="2"/>
    </row>
    <row r="2" spans="1:9" ht="18">
      <c r="A2" s="3" t="s">
        <v>0</v>
      </c>
      <c r="B2" s="4"/>
    </row>
    <row r="3" spans="1:9" ht="67.5">
      <c r="A3" s="6"/>
      <c r="B3" s="7" t="s">
        <v>1</v>
      </c>
      <c r="C3" s="21" t="s">
        <v>2</v>
      </c>
      <c r="E3" s="21" t="s">
        <v>3</v>
      </c>
      <c r="F3" s="30"/>
      <c r="G3" s="21" t="s">
        <v>17</v>
      </c>
      <c r="H3" s="30"/>
      <c r="I3" s="21" t="s">
        <v>18</v>
      </c>
    </row>
    <row r="4" spans="1:9">
      <c r="A4" s="5"/>
      <c r="B4" s="5"/>
      <c r="C4" s="22"/>
      <c r="E4" s="22"/>
      <c r="F4" s="5"/>
      <c r="G4" s="22"/>
      <c r="H4" s="5"/>
      <c r="I4" s="22"/>
    </row>
    <row r="5" spans="1:9" ht="15.75">
      <c r="A5" s="10" t="s">
        <v>4</v>
      </c>
      <c r="B5" s="9"/>
      <c r="C5" s="23">
        <v>33268949.515808765</v>
      </c>
      <c r="E5" s="27">
        <f>C5</f>
        <v>33268949.515808765</v>
      </c>
      <c r="F5" s="31"/>
      <c r="G5" s="23">
        <v>33268949.515808765</v>
      </c>
      <c r="H5" s="18"/>
      <c r="I5" s="23">
        <v>33268949.515808765</v>
      </c>
    </row>
    <row r="6" spans="1:9" ht="15.75">
      <c r="A6" s="8"/>
      <c r="B6" s="9"/>
      <c r="C6" s="22"/>
      <c r="E6" s="22"/>
      <c r="F6" s="5"/>
      <c r="G6" s="22"/>
      <c r="H6" s="5"/>
      <c r="I6" s="22"/>
    </row>
    <row r="7" spans="1:9" ht="15.75">
      <c r="A7" s="11" t="s">
        <v>5</v>
      </c>
      <c r="B7" s="9"/>
      <c r="C7" s="22"/>
      <c r="E7" s="22"/>
      <c r="F7" s="5"/>
      <c r="G7" s="22"/>
      <c r="H7" s="5"/>
      <c r="I7" s="22"/>
    </row>
    <row r="8" spans="1:9" ht="15.75">
      <c r="A8" s="8" t="s">
        <v>15</v>
      </c>
      <c r="B8" s="9"/>
      <c r="C8" s="23">
        <v>10000000</v>
      </c>
      <c r="E8" s="23">
        <f>(C8/10000000)*15000000</f>
        <v>15000000</v>
      </c>
      <c r="F8" s="18"/>
      <c r="G8" s="23">
        <v>12500000</v>
      </c>
      <c r="H8" s="18"/>
      <c r="I8" s="23">
        <v>15000000</v>
      </c>
    </row>
    <row r="9" spans="1:9" ht="15.75">
      <c r="A9" s="8"/>
      <c r="B9" s="9"/>
      <c r="C9" s="22"/>
      <c r="E9" s="22"/>
      <c r="F9" s="5"/>
      <c r="G9" s="22"/>
      <c r="H9" s="5"/>
      <c r="I9" s="22"/>
    </row>
    <row r="10" spans="1:9" ht="15.75">
      <c r="A10" s="8" t="s">
        <v>6</v>
      </c>
      <c r="B10" s="9"/>
      <c r="C10" s="24">
        <f>IF((C5-C8)&lt;=0,0,C5-C8)</f>
        <v>23268949.515808765</v>
      </c>
      <c r="E10" s="24">
        <f>IF((E5-E8)&lt;=0,0,E5-E8)</f>
        <v>18268949.515808765</v>
      </c>
      <c r="F10" s="19"/>
      <c r="G10" s="24">
        <f>IF((G5-G8)&lt;=0,0,G5-G8)</f>
        <v>20768949.515808765</v>
      </c>
      <c r="H10" s="19"/>
      <c r="I10" s="24">
        <f>IF((I5-I8)&lt;=0,0,I5-I8)</f>
        <v>18268949.515808765</v>
      </c>
    </row>
    <row r="11" spans="1:9" ht="15.75">
      <c r="A11" s="10"/>
      <c r="B11" s="9"/>
      <c r="C11" s="22"/>
      <c r="E11" s="22"/>
      <c r="F11" s="5"/>
      <c r="G11" s="22"/>
      <c r="H11" s="5"/>
      <c r="I11" s="22"/>
    </row>
    <row r="12" spans="1:9" ht="15.75">
      <c r="A12" s="8" t="s">
        <v>7</v>
      </c>
      <c r="B12" s="9"/>
      <c r="C12" s="25">
        <v>3.0000000000000001E-3</v>
      </c>
      <c r="D12" s="1"/>
      <c r="E12" s="25">
        <v>2.2499999999999998E-3</v>
      </c>
      <c r="F12" s="20"/>
      <c r="G12" s="25">
        <v>2.2499999999999998E-3</v>
      </c>
      <c r="H12" s="20"/>
      <c r="I12" s="25">
        <v>2.2499999999999998E-3</v>
      </c>
    </row>
    <row r="13" spans="1:9" ht="15.75">
      <c r="A13" s="8"/>
      <c r="B13" s="9"/>
      <c r="C13" s="22"/>
      <c r="E13" s="22"/>
      <c r="F13" s="5"/>
      <c r="G13" s="22"/>
      <c r="H13" s="5"/>
      <c r="I13" s="22"/>
    </row>
    <row r="14" spans="1:9" ht="15.75">
      <c r="A14" s="12" t="s">
        <v>8</v>
      </c>
      <c r="B14" s="28">
        <v>1</v>
      </c>
      <c r="C14" s="26">
        <f>C10*C12</f>
        <v>69806.8485474263</v>
      </c>
      <c r="D14" s="28">
        <v>2</v>
      </c>
      <c r="E14" s="26">
        <f>E10*E12</f>
        <v>41105.136410569721</v>
      </c>
      <c r="F14" s="28">
        <v>3</v>
      </c>
      <c r="G14" s="26">
        <f>G10*G12</f>
        <v>46730.136410569714</v>
      </c>
      <c r="H14" s="28">
        <v>4</v>
      </c>
      <c r="I14" s="26">
        <f>I10*I12</f>
        <v>41105.136410569721</v>
      </c>
    </row>
    <row r="15" spans="1:9" ht="15.75">
      <c r="A15" s="13"/>
      <c r="B15" s="13"/>
      <c r="C15" s="5"/>
      <c r="G15" s="5"/>
      <c r="H15" s="5"/>
    </row>
    <row r="16" spans="1:9">
      <c r="A16" s="14" t="s">
        <v>9</v>
      </c>
      <c r="B16" s="29" t="s">
        <v>10</v>
      </c>
      <c r="C16" s="15">
        <f>C14-G14</f>
        <v>23076.712136856586</v>
      </c>
    </row>
    <row r="17" spans="1:3">
      <c r="A17" s="14" t="s">
        <v>11</v>
      </c>
      <c r="B17" s="29" t="s">
        <v>13</v>
      </c>
      <c r="C17" s="15">
        <f>C14-I14</f>
        <v>28701.712136856579</v>
      </c>
    </row>
    <row r="18" spans="1:3">
      <c r="A18" s="14" t="s">
        <v>12</v>
      </c>
      <c r="B18" s="29" t="s">
        <v>16</v>
      </c>
      <c r="C18" s="16">
        <f>(C14-E14)/3</f>
        <v>9567.2373789521935</v>
      </c>
    </row>
    <row r="19" spans="1:3" ht="15.75" thickBot="1">
      <c r="A19" s="14"/>
      <c r="B19" s="14"/>
      <c r="C19" s="17">
        <f>SUM(C16:C18)</f>
        <v>61345.66165266536</v>
      </c>
    </row>
    <row r="20" spans="1:3" ht="15.75" thickTop="1"/>
  </sheetData>
  <phoneticPr fontId="0" type="noConversion"/>
  <conditionalFormatting sqref="C14 G14:I14">
    <cfRule type="cellIs" dxfId="0" priority="4" stopIfTrue="1" operator="equal">
      <formula>#REF!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City of Kingston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rmurphy</dc:creator>
  <cp:lastModifiedBy>Habashmo</cp:lastModifiedBy>
  <cp:lastPrinted>2010-11-04T19:06:36Z</cp:lastPrinted>
  <dcterms:created xsi:type="dcterms:W3CDTF">2010-11-03T20:12:06Z</dcterms:created>
  <dcterms:modified xsi:type="dcterms:W3CDTF">2010-11-16T15:40:29Z</dcterms:modified>
</cp:coreProperties>
</file>