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0" windowWidth="9345" windowHeight="10650" activeTab="0"/>
  </bookViews>
  <sheets>
    <sheet name="LDC Service Revenues" sheetId="1" r:id="rId1"/>
    <sheet name=" " sheetId="2" r:id="rId2"/>
    <sheet name="   " sheetId="3" r:id="rId3"/>
    <sheet name="              " sheetId="4" r:id="rId4"/>
  </sheets>
  <definedNames>
    <definedName name="_xlnm.Print_Titles" localSheetId="0">'LDC Service Revenues'!$2:$4</definedName>
  </definedNames>
  <calcPr fullCalcOnLoad="1"/>
</workbook>
</file>

<file path=xl/sharedStrings.xml><?xml version="1.0" encoding="utf-8"?>
<sst xmlns="http://schemas.openxmlformats.org/spreadsheetml/2006/main" count="122" uniqueCount="122">
  <si>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</si>
  <si>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</si>
  <si>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</si>
  <si>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</si>
  <si>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</si>
  <si>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&amp; North Dumfries Hydro Inc.</t>
  </si>
  <si>
    <t xml:space="preserve">Centre Wellington Hydro Ltd. </t>
  </si>
  <si>
    <t>Chapleau Public Utilities Corp.</t>
  </si>
  <si>
    <t xml:space="preserve">Chatham-Kent Hydro Inc. </t>
  </si>
  <si>
    <t>DUTTON HYDRO INC.</t>
  </si>
  <si>
    <t>Clinton Power Corp.</t>
  </si>
  <si>
    <t>COLLUS Power Corp.</t>
  </si>
  <si>
    <t xml:space="preserve">Cooperative Hydro Embrum Inc. </t>
  </si>
  <si>
    <t>E.L.K. Energy Inc.</t>
  </si>
  <si>
    <t>Enersource Hydro Mississauga Inc.</t>
  </si>
  <si>
    <t>Enwin Powerlines Inc. &amp; Enwin Utilities</t>
  </si>
  <si>
    <t>Erie Thames Powerlines Corp.</t>
  </si>
  <si>
    <t>Espanola Regional Hydro Distribution Corp.</t>
  </si>
  <si>
    <t>Essex Power Lines Corp.</t>
  </si>
  <si>
    <t>Festival Hydro Inc.</t>
  </si>
  <si>
    <t>Fort Frances Power Corp.</t>
  </si>
  <si>
    <t>Greater Sudbury Hydro Inc.</t>
  </si>
  <si>
    <t>WEST NIPISSING ENERGY SERVICES LTD.</t>
  </si>
  <si>
    <t>Grimsby Power Inc.</t>
  </si>
  <si>
    <t>Guelph Hydro Electric</t>
  </si>
  <si>
    <t>Haldimand County Hydro Inc.</t>
  </si>
  <si>
    <t xml:space="preserve">Hearst Power Distribution Co. Ltd. </t>
  </si>
  <si>
    <t>Horizon Utilities Corporation</t>
  </si>
  <si>
    <t>HAMILTON HYDRO INC.</t>
  </si>
  <si>
    <t>ST. CATHARINES HYDRO UTILITY SERVICES INC.</t>
  </si>
  <si>
    <t>Hydro 2000 Inc.</t>
  </si>
  <si>
    <t>Hydro Hawkesbury Inc.</t>
  </si>
  <si>
    <t xml:space="preserve">Hydro One  Brampton Networks </t>
  </si>
  <si>
    <t>Hydro Ottawa  Ltd.</t>
  </si>
  <si>
    <t>CASSELMAN HYDRO INC.</t>
  </si>
  <si>
    <t>Innisfil Hydro Distribution Systems Ltd.</t>
  </si>
  <si>
    <t>Kenora Hydro Electric Corp. Ltd.</t>
  </si>
  <si>
    <t>Kingston Electricity Distribution Ltd.142446 Ontario Ltd.</t>
  </si>
  <si>
    <t>Kitchener-Wilmot Hydro Inc.</t>
  </si>
  <si>
    <t>Lakefront Utilities Inc.</t>
  </si>
  <si>
    <t>Lakeland Power Dist. Ltd.</t>
  </si>
  <si>
    <t>London Hydro Utilities Services Inc.</t>
  </si>
  <si>
    <t xml:space="preserve">Middlesex </t>
  </si>
  <si>
    <t>NEWBURY POWER INC.</t>
  </si>
  <si>
    <t>Midland Power Utility Corp.</t>
  </si>
  <si>
    <t xml:space="preserve">Milton Hydro Dist. Inc. </t>
  </si>
  <si>
    <t>Newmarket- Tay Power Distribution Ltd.</t>
  </si>
  <si>
    <t>TAY HYDRO ELECTRIC DISTRIBUTION CO. INC.</t>
  </si>
  <si>
    <t>NEWMARKET HYDRO LTD.</t>
  </si>
  <si>
    <t>Niagara on the Lake Hydro Inc.</t>
  </si>
  <si>
    <t>Niagara Peninsula Energy Inc. (Niagara Falls, PenWest)</t>
  </si>
  <si>
    <t>PENINSULA WEST UTILITIES LTD.</t>
  </si>
  <si>
    <t>Norfolk Power Distribution Co. Ltd.</t>
  </si>
  <si>
    <t xml:space="preserve">North Bay Hydro Distribution Ltd. </t>
  </si>
  <si>
    <t>Northern Ontario Wires Inc.</t>
  </si>
  <si>
    <t>Oakville Hydro Electricity Distribution Inc.</t>
  </si>
  <si>
    <t>Orangeville Hydro Ltd.(Grand Valley)</t>
  </si>
  <si>
    <t>GRAND VALLEY ENERGY INC.</t>
  </si>
  <si>
    <t>Oshawa PUC Networks Inc.</t>
  </si>
  <si>
    <t>Ottawa River Power Corp</t>
  </si>
  <si>
    <t>Parry Sound Power Corp.</t>
  </si>
  <si>
    <t>Peterborough Distribution Inc.</t>
  </si>
  <si>
    <t>Powerstream Inc.</t>
  </si>
  <si>
    <t xml:space="preserve">RICHMOND HILL HYDRO INC. </t>
  </si>
  <si>
    <t>AURORA HYDRO CONNECTIONS LTD.</t>
  </si>
  <si>
    <t>HYDRO VAUGHAN DISTRIBUTION INC.</t>
  </si>
  <si>
    <t>MARKHAM HYDRO DISTRIBUTION INC.</t>
  </si>
  <si>
    <t>Renfrew Hydro Inc.</t>
  </si>
  <si>
    <t>Rideau St. Lawrence Dist. Inc.</t>
  </si>
  <si>
    <t>Sioux Lookout Hydro Inc.</t>
  </si>
  <si>
    <t>St. Thomas Energy Inc.</t>
  </si>
  <si>
    <t>Thunder Bay Hydro Electricity Dist. Inc.</t>
  </si>
  <si>
    <t>Tillsonburg Hydro Inc.</t>
  </si>
  <si>
    <t>Veridian Connections Inc.</t>
  </si>
  <si>
    <t>GRAVENHURST HYDRO ELECTRIC INC.</t>
  </si>
  <si>
    <t>SCUGOG HYDRO ENERGY CORP.</t>
  </si>
  <si>
    <t>Wasaga Distribution Inc.</t>
  </si>
  <si>
    <t>Waterloo North Hydro Inc.</t>
  </si>
  <si>
    <t>Welland Hydro-Electric System Corp.</t>
  </si>
  <si>
    <t>West Coast Huron Energy Inc.(Goderich Hydro)</t>
  </si>
  <si>
    <t xml:space="preserve">West Perth Power Inc. </t>
  </si>
  <si>
    <t>Westario Power Inc.</t>
  </si>
  <si>
    <t>Whitby Hydro Electric Corp.</t>
  </si>
  <si>
    <t>Woodstock Hydro Services Inc.</t>
  </si>
  <si>
    <t>LDC</t>
  </si>
  <si>
    <r>
      <t>BRADFORD-WEST GWILLIMBURY PUC</t>
    </r>
  </si>
  <si>
    <t xml:space="preserve">ESSA TWP. HEC </t>
  </si>
  <si>
    <t xml:space="preserve">NEW TECUMSETH HEC </t>
  </si>
  <si>
    <t>PENETANGUISHENE HEC</t>
  </si>
  <si>
    <t>BRUSSELS PUC</t>
  </si>
  <si>
    <t xml:space="preserve">DASHWOOD HS </t>
  </si>
  <si>
    <t xml:space="preserve">HENSALL PUC </t>
  </si>
  <si>
    <t xml:space="preserve">SEAFORTH PUC </t>
  </si>
  <si>
    <t xml:space="preserve">ST. MARYS PUC </t>
  </si>
  <si>
    <t xml:space="preserve">ZURICH HS </t>
  </si>
  <si>
    <t>WELLINGTON ELECTRIC DIST. CO. INC.</t>
  </si>
  <si>
    <t xml:space="preserve">KAPUSKASING PUC </t>
  </si>
  <si>
    <t>KILLALOE HEC</t>
  </si>
  <si>
    <t xml:space="preserve">MISSISSIPPI MILLS PUC </t>
  </si>
  <si>
    <t xml:space="preserve">LAKEFIELD DIST. INC. </t>
  </si>
  <si>
    <t xml:space="preserve">ASPHODEL-NORWOOD DIST. INC. </t>
  </si>
  <si>
    <t xml:space="preserve">BELLEVILLE ELECTRIC CORP. </t>
  </si>
  <si>
    <t>PORT HOPE HEC</t>
  </si>
  <si>
    <t xml:space="preserve">WALKERTON PUC (including Elmwood HS) </t>
  </si>
  <si>
    <t>Sub Total</t>
  </si>
  <si>
    <t xml:space="preserve">CLEARVIEW TWP. HEC </t>
  </si>
  <si>
    <t>THE BLUE MOUNTAINS ENERGY SERVICES</t>
  </si>
  <si>
    <t>Wellington North Power Inc.(Wellington)</t>
  </si>
  <si>
    <t xml:space="preserve">Share of each LDC as a % </t>
  </si>
  <si>
    <t xml:space="preserve">Total LDC Service Revenue </t>
  </si>
  <si>
    <t>Toronto Hydro-Electric System Limited</t>
  </si>
  <si>
    <t xml:space="preserve">1382154 ONTARIO LTD. [Brock HEC] </t>
  </si>
  <si>
    <t xml:space="preserve">MINTO HYDRO INC. </t>
  </si>
  <si>
    <t>Halton Hills Hydro Inc.</t>
  </si>
  <si>
    <t>PUC Distribution Inc.</t>
  </si>
  <si>
    <t>Appendix A</t>
  </si>
  <si>
    <t>Port Colborne Hydro Inc.</t>
  </si>
  <si>
    <t>BARRIE HYDRO DIST. INC.</t>
  </si>
  <si>
    <t>Total Recovered/Sought to be Recovered through Rates</t>
  </si>
  <si>
    <t>(includes $185,628 recovered by THESL)</t>
  </si>
  <si>
    <t>Updated Recovery Amount</t>
  </si>
  <si>
    <t>Recovery Amount by LDC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</si>
</sst>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&quot;$&quot;* #,##0_-;\-&quot;$&quot;* #,##0_-;_-&quot;$&quot;* &quot;-&quot;??_-;_-@_-"/>
    <numFmt numFmtId="174" formatCode="_-* #,##0.0_-;\-* #,##0.0_-;_-* &quot;-&quot;??_-;_-@_-"/>
    <numFmt numFmtId="175" formatCode="mmmm\ d\,\ yyyy"/>
    <numFmt numFmtId="176" formatCode="_-&quot;$&quot;* #,##0.0_-;\-&quot;$&quot;* #,##0.0_-;_-&quot;$&quot;* &quot;-&quot;??_-;_-@_-"/>
    <numFmt numFmtId="177" formatCode="_-&quot;$&quot;* #,##0.000_-;\-&quot;$&quot;* #,##0.000_-;_-&quot;$&quot;* &quot;-&quot;??_-;_-@_-"/>
    <numFmt numFmtId="178" formatCode="0.0"/>
    <numFmt numFmtId="179" formatCode="0.0%"/>
    <numFmt numFmtId="180" formatCode="_-* #,##0.000_-;\-* #,##0.000_-;_-* &quot;-&quot;??_-;_-@_-"/>
    <numFmt numFmtId="181" formatCode="_-* #,##0.0_-;\-* #,##0.0_-;_-* &quot;-&quot;?_-;_-@_-"/>
    <numFmt numFmtId="182" formatCode="_-&quot;$&quot;* #,##0.0000_-;\-&quot;$&quot;* #,##0.0000_-;_-&quot;$&quot;* &quot;-&quot;??_-;_-@_-"/>
    <numFmt numFmtId="183" formatCode="_-* #,##0.0000_-;\-* #,##0.0000_-;_-* &quot;-&quot;??_-;_-@_-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(* #,##0.0_);_(* \(#,##0.0\);_(* &quot;-&quot;??_);_(@_)"/>
    <numFmt numFmtId="189" formatCode="_(* #,##0_);_(* \(#,##0\);_(* &quot;-&quot;??_);_(@_)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_(* #,##0.0_);_(* \(#,##0.0\);_(* &quot;-&quot;?_);_(@_)"/>
    <numFmt numFmtId="193" formatCode="0.000%"/>
    <numFmt numFmtId="194" formatCode="0.000"/>
    <numFmt numFmtId="195" formatCode="0.0000"/>
    <numFmt numFmtId="196" formatCode="0.00000"/>
    <numFmt numFmtId="197" formatCode="0.0000%"/>
    <numFmt numFmtId="198" formatCode="&quot;$&quot;#,##0"/>
    <numFmt numFmtId="199" formatCode="&quot;$&quot;#,##0.0;[Red]\-&quot;$&quot;#,##0.0"/>
    <numFmt numFmtId="200" formatCode="_-* #,##0.000_-;\-* #,##0.000_-;_-* &quot;-&quot;???_-;_-@_-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General_)"/>
    <numFmt numFmtId="207" formatCode="_-* #,##0.0_-;\-* #,##0.0_-;_-* &quot;-&quot;_-;_-@_-"/>
    <numFmt numFmtId="208" formatCode="_-* #,##0.00_-;\-* #,##0.00_-;_-* &quot;-&quot;_-;_-@_-"/>
    <numFmt numFmtId="209" formatCode="_-* #,##0.000_-;\-* #,##0.000_-;_-* &quot;-&quot;_-;_-@_-"/>
    <numFmt numFmtId="210" formatCode="[$€-2]\ #,##0.00_);[Red]\([$€-2]\ #,##0.00\)"/>
    <numFmt numFmtId="211" formatCode="0.00000%"/>
    <numFmt numFmtId="212" formatCode="0.000000%"/>
    <numFmt numFmtId="213" formatCode="&quot;$&quot;#,##0.00000_);[Red]\(&quot;$&quot;#,##0.00000\)"/>
    <numFmt numFmtId="214" formatCode="0.00000000000"/>
    <numFmt numFmtId="215" formatCode="0.000000000%"/>
    <numFmt numFmtId="216" formatCode="&quot;$&quot;#,##0.00"/>
    <numFmt numFmtId="217" formatCode="&quot;$&quot;#,##0.000000000"/>
    <numFmt numFmtId="218" formatCode="&quot;$&quot;#,##0.00000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color indexed="10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color indexed="53"/>
      <name val="Arial"/>
      <family val="0"/>
    </font>
    <font>
      <sz val="12"/>
      <color indexed="8"/>
      <name val="Times New Roman"/>
      <family val="1"/>
    </font>
    <font>
      <u val="single"/>
      <sz val="11"/>
      <name val="Arial"/>
      <family val="0"/>
    </font>
    <font>
      <b/>
      <u val="single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91" fontId="8" fillId="0" borderId="0" xfId="44" applyNumberFormat="1" applyFont="1" applyFill="1" applyAlignment="1">
      <alignment/>
    </xf>
    <xf numFmtId="191" fontId="6" fillId="0" borderId="0" xfId="44" applyNumberFormat="1" applyFont="1" applyFill="1" applyAlignment="1">
      <alignment/>
    </xf>
    <xf numFmtId="191" fontId="8" fillId="0" borderId="0" xfId="44" applyNumberFormat="1" applyFont="1" applyAlignment="1">
      <alignment/>
    </xf>
    <xf numFmtId="191" fontId="9" fillId="0" borderId="0" xfId="44" applyNumberFormat="1" applyFont="1" applyAlignment="1">
      <alignment/>
    </xf>
    <xf numFmtId="191" fontId="10" fillId="0" borderId="0" xfId="44" applyNumberFormat="1" applyFont="1" applyAlignment="1">
      <alignment/>
    </xf>
    <xf numFmtId="0" fontId="8" fillId="0" borderId="0" xfId="0" applyFont="1" applyAlignment="1">
      <alignment/>
    </xf>
    <xf numFmtId="191" fontId="10" fillId="0" borderId="0" xfId="44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91" fontId="9" fillId="0" borderId="0" xfId="44" applyNumberFormat="1" applyFont="1" applyFill="1" applyAlignment="1">
      <alignment/>
    </xf>
    <xf numFmtId="191" fontId="8" fillId="0" borderId="0" xfId="0" applyNumberFormat="1" applyFont="1" applyAlignment="1">
      <alignment/>
    </xf>
    <xf numFmtId="19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91" fontId="8" fillId="0" borderId="0" xfId="44" applyNumberFormat="1" applyFont="1" applyAlignment="1">
      <alignment/>
    </xf>
    <xf numFmtId="171" fontId="0" fillId="0" borderId="0" xfId="0" applyNumberFormat="1" applyAlignment="1">
      <alignment/>
    </xf>
    <xf numFmtId="0" fontId="7" fillId="0" borderId="0" xfId="0" applyFont="1" applyAlignment="1">
      <alignment wrapText="1"/>
    </xf>
    <xf numFmtId="211" fontId="0" fillId="0" borderId="0" xfId="0" applyNumberFormat="1" applyAlignment="1">
      <alignment/>
    </xf>
    <xf numFmtId="198" fontId="0" fillId="0" borderId="0" xfId="0" applyNumberFormat="1" applyAlignment="1">
      <alignment/>
    </xf>
    <xf numFmtId="212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91" fontId="9" fillId="0" borderId="0" xfId="44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1" fontId="4" fillId="0" borderId="0" xfId="44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28" fillId="0" borderId="0" xfId="0" applyFont="1" applyAlignment="1">
      <alignment/>
    </xf>
    <xf numFmtId="191" fontId="0" fillId="0" borderId="0" xfId="44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91" fontId="0" fillId="0" borderId="0" xfId="46" applyNumberFormat="1" applyAlignment="1">
      <alignment/>
    </xf>
    <xf numFmtId="191" fontId="9" fillId="0" borderId="0" xfId="46" applyNumberFormat="1" applyFont="1" applyAlignment="1">
      <alignment/>
    </xf>
    <xf numFmtId="0" fontId="9" fillId="24" borderId="0" xfId="0" applyFont="1" applyFill="1" applyAlignment="1">
      <alignment/>
    </xf>
    <xf numFmtId="191" fontId="8" fillId="24" borderId="0" xfId="48" applyNumberFormat="1" applyFont="1" applyFill="1" applyAlignment="1">
      <alignment/>
    </xf>
    <xf numFmtId="191" fontId="9" fillId="24" borderId="0" xfId="46" applyNumberFormat="1" applyFont="1" applyFill="1" applyAlignment="1">
      <alignment/>
    </xf>
    <xf numFmtId="191" fontId="8" fillId="0" borderId="0" xfId="48" applyNumberFormat="1" applyFont="1" applyAlignment="1">
      <alignment/>
    </xf>
    <xf numFmtId="191" fontId="8" fillId="0" borderId="0" xfId="47" applyNumberFormat="1" applyFont="1" applyAlignment="1">
      <alignment/>
    </xf>
    <xf numFmtId="191" fontId="10" fillId="0" borderId="0" xfId="48" applyNumberFormat="1" applyFon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0" fillId="0" borderId="0" xfId="46" applyNumberFormat="1" applyFill="1" applyAlignment="1">
      <alignment/>
    </xf>
    <xf numFmtId="191" fontId="9" fillId="0" borderId="0" xfId="46" applyNumberFormat="1" applyFont="1" applyFill="1" applyAlignment="1">
      <alignment/>
    </xf>
    <xf numFmtId="0" fontId="0" fillId="0" borderId="0" xfId="0" applyFill="1" applyAlignment="1">
      <alignment/>
    </xf>
    <xf numFmtId="191" fontId="8" fillId="0" borderId="0" xfId="48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91" fontId="30" fillId="0" borderId="0" xfId="44" applyNumberFormat="1" applyFont="1" applyFill="1" applyAlignment="1">
      <alignment/>
    </xf>
    <xf numFmtId="215" fontId="30" fillId="0" borderId="0" xfId="0" applyNumberFormat="1" applyFont="1" applyAlignment="1">
      <alignment/>
    </xf>
    <xf numFmtId="216" fontId="30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191" fontId="31" fillId="0" borderId="0" xfId="44" applyNumberFormat="1" applyFont="1" applyAlignment="1">
      <alignment/>
    </xf>
    <xf numFmtId="171" fontId="30" fillId="0" borderId="0" xfId="0" applyNumberFormat="1" applyFont="1" applyAlignment="1">
      <alignment/>
    </xf>
    <xf numFmtId="198" fontId="30" fillId="0" borderId="0" xfId="0" applyNumberFormat="1" applyFont="1" applyAlignment="1">
      <alignment/>
    </xf>
    <xf numFmtId="191" fontId="30" fillId="0" borderId="0" xfId="0" applyNumberFormat="1" applyFont="1" applyFill="1" applyAlignment="1">
      <alignment/>
    </xf>
    <xf numFmtId="211" fontId="30" fillId="0" borderId="0" xfId="0" applyNumberFormat="1" applyFont="1" applyFill="1" applyAlignment="1">
      <alignment/>
    </xf>
    <xf numFmtId="212" fontId="30" fillId="0" borderId="0" xfId="0" applyNumberFormat="1" applyFont="1" applyAlignment="1">
      <alignment/>
    </xf>
    <xf numFmtId="0" fontId="33" fillId="0" borderId="0" xfId="0" applyFont="1" applyAlignment="1">
      <alignment/>
    </xf>
    <xf numFmtId="191" fontId="30" fillId="0" borderId="0" xfId="0" applyNumberFormat="1" applyFont="1" applyAlignment="1">
      <alignment/>
    </xf>
    <xf numFmtId="191" fontId="30" fillId="0" borderId="0" xfId="44" applyNumberFormat="1" applyFont="1" applyAlignment="1">
      <alignment/>
    </xf>
    <xf numFmtId="43" fontId="30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191" fontId="31" fillId="0" borderId="0" xfId="0" applyNumberFormat="1" applyFont="1" applyAlignment="1">
      <alignment/>
    </xf>
    <xf numFmtId="0" fontId="31" fillId="0" borderId="0" xfId="0" applyFont="1" applyAlignment="1">
      <alignment/>
    </xf>
    <xf numFmtId="10" fontId="30" fillId="0" borderId="0" xfId="0" applyNumberFormat="1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191" fontId="0" fillId="0" borderId="0" xfId="44" applyNumberFormat="1" applyFont="1" applyAlignment="1">
      <alignment/>
    </xf>
    <xf numFmtId="191" fontId="0" fillId="0" borderId="0" xfId="0" applyNumberFormat="1" applyFont="1" applyFill="1" applyAlignment="1">
      <alignment/>
    </xf>
    <xf numFmtId="8" fontId="30" fillId="0" borderId="0" xfId="0" applyNumberFormat="1" applyFont="1" applyAlignment="1">
      <alignment/>
    </xf>
    <xf numFmtId="0" fontId="32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28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LDC Service Revenues" xfId="46"/>
    <cellStyle name="Currency_Sheet1" xfId="47"/>
    <cellStyle name="Currency_Sheet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view="pageBreakPreview" zoomScale="60" zoomScalePageLayoutView="0" workbookViewId="0" topLeftCell="A1">
      <selection activeCell="E8" sqref="E8"/>
    </sheetView>
  </sheetViews>
  <sheetFormatPr defaultColWidth="9.140625" defaultRowHeight="12.75" outlineLevelRow="2"/>
  <cols>
    <col min="1" max="1" width="5.00390625" style="64" customWidth="1"/>
    <col min="2" max="2" width="23.140625" style="92" customWidth="1"/>
    <col min="3" max="3" width="15.7109375" style="64" customWidth="1"/>
    <col min="4" max="4" width="16.7109375" style="64" customWidth="1"/>
    <col min="5" max="5" width="15.421875" style="64" customWidth="1"/>
    <col min="6" max="6" width="17.421875" style="64" customWidth="1"/>
    <col min="7" max="7" width="18.28125" style="64" customWidth="1"/>
    <col min="8" max="8" width="17.140625" style="88" bestFit="1" customWidth="1"/>
    <col min="9" max="9" width="17.57421875" style="64" bestFit="1" customWidth="1"/>
    <col min="10" max="10" width="17.7109375" style="64" customWidth="1"/>
    <col min="11" max="11" width="21.57421875" style="64" customWidth="1"/>
    <col min="12" max="12" width="18.140625" style="64" customWidth="1"/>
    <col min="13" max="13" width="16.421875" style="64" customWidth="1"/>
    <col min="14" max="14" width="13.8515625" style="64" bestFit="1" customWidth="1"/>
    <col min="15" max="15" width="15.00390625" style="64" bestFit="1" customWidth="1"/>
    <col min="16" max="16384" width="9.140625" style="64" customWidth="1"/>
  </cols>
  <sheetData>
    <row r="1" spans="2:12" ht="15.75">
      <c r="B1" s="90"/>
      <c r="C1" s="65"/>
      <c r="D1" s="65"/>
      <c r="E1" s="65"/>
      <c r="F1" s="65"/>
      <c r="G1" s="65"/>
      <c r="H1" s="66"/>
      <c r="I1" s="65"/>
      <c r="J1" s="65"/>
      <c r="K1" s="65"/>
      <c r="L1" s="65"/>
    </row>
    <row r="2" spans="2:12" ht="15">
      <c r="B2" s="100" t="s">
        <v>115</v>
      </c>
      <c r="C2" s="100"/>
      <c r="D2" s="100"/>
      <c r="E2" s="100"/>
      <c r="F2" s="100"/>
      <c r="G2" s="100"/>
      <c r="H2" s="100"/>
      <c r="I2" s="100"/>
      <c r="J2" s="100"/>
      <c r="K2" s="65"/>
      <c r="L2" s="65"/>
    </row>
    <row r="3" spans="2:12" ht="15.75">
      <c r="B3" s="90"/>
      <c r="C3" s="65"/>
      <c r="D3" s="65"/>
      <c r="E3" s="65"/>
      <c r="F3" s="65"/>
      <c r="G3" s="65"/>
      <c r="H3" s="66"/>
      <c r="I3" s="65"/>
      <c r="J3" s="65"/>
      <c r="K3" s="65"/>
      <c r="L3" s="65"/>
    </row>
    <row r="4" spans="2:13" s="94" customFormat="1" ht="45">
      <c r="B4" s="95" t="s">
        <v>84</v>
      </c>
      <c r="C4" s="67">
        <v>1994</v>
      </c>
      <c r="D4" s="67">
        <v>1995</v>
      </c>
      <c r="E4" s="67">
        <v>1996</v>
      </c>
      <c r="F4" s="67">
        <v>1997</v>
      </c>
      <c r="G4" s="67">
        <v>1998</v>
      </c>
      <c r="H4" s="67">
        <v>1999</v>
      </c>
      <c r="I4" s="67">
        <v>2000</v>
      </c>
      <c r="J4" s="67">
        <v>2001</v>
      </c>
      <c r="K4" s="96" t="s">
        <v>109</v>
      </c>
      <c r="L4" s="96" t="s">
        <v>108</v>
      </c>
      <c r="M4" s="96" t="s">
        <v>121</v>
      </c>
    </row>
    <row r="5" spans="2:12" ht="15.75">
      <c r="B5" s="90"/>
      <c r="C5" s="68"/>
      <c r="D5" s="68"/>
      <c r="E5" s="68"/>
      <c r="F5" s="68"/>
      <c r="G5" s="68"/>
      <c r="H5" s="69"/>
      <c r="I5" s="69"/>
      <c r="J5" s="69"/>
      <c r="K5" s="65"/>
      <c r="L5" s="65"/>
    </row>
    <row r="6" spans="1:13" ht="15.75">
      <c r="A6" s="65">
        <v>1</v>
      </c>
      <c r="B6" s="91" t="s">
        <v>0</v>
      </c>
      <c r="C6" s="71"/>
      <c r="D6" s="71"/>
      <c r="E6" s="71"/>
      <c r="F6" s="71"/>
      <c r="G6" s="71"/>
      <c r="H6" s="72">
        <v>3760905</v>
      </c>
      <c r="I6" s="72">
        <v>3772991</v>
      </c>
      <c r="J6" s="72">
        <v>3786408</v>
      </c>
      <c r="K6" s="65">
        <f aca="true" t="shared" si="0" ref="K6:K48">H6+I6+(50%*J6)</f>
        <v>9427100</v>
      </c>
      <c r="L6" s="73">
        <f aca="true" t="shared" si="1" ref="L6:L40">SUM($K6/$K$123)</f>
        <v>0.00042333988557744894</v>
      </c>
      <c r="M6" s="74">
        <f aca="true" t="shared" si="2" ref="M6:M37">L6*$J$131</f>
        <v>7567.850505791401</v>
      </c>
    </row>
    <row r="7" spans="1:13" ht="15.75">
      <c r="A7" s="65">
        <v>2</v>
      </c>
      <c r="B7" s="91" t="s">
        <v>1</v>
      </c>
      <c r="C7" s="71"/>
      <c r="D7" s="71"/>
      <c r="E7" s="71"/>
      <c r="F7" s="71"/>
      <c r="G7" s="71"/>
      <c r="H7" s="72">
        <v>72269920</v>
      </c>
      <c r="I7" s="72">
        <v>73358371</v>
      </c>
      <c r="J7" s="72">
        <v>80259114</v>
      </c>
      <c r="K7" s="65">
        <f t="shared" si="0"/>
        <v>185757848</v>
      </c>
      <c r="L7" s="73">
        <f t="shared" si="1"/>
        <v>0.008341770652420486</v>
      </c>
      <c r="M7" s="74">
        <f t="shared" si="2"/>
        <v>149121.95945110612</v>
      </c>
    </row>
    <row r="8" spans="1:13" ht="15.75" outlineLevel="1">
      <c r="A8" s="65">
        <v>3</v>
      </c>
      <c r="B8" s="91" t="s">
        <v>2</v>
      </c>
      <c r="C8" s="71"/>
      <c r="D8" s="71"/>
      <c r="E8" s="71"/>
      <c r="F8" s="71"/>
      <c r="G8" s="71"/>
      <c r="H8" s="72">
        <v>20070971</v>
      </c>
      <c r="I8" s="72">
        <v>20670202</v>
      </c>
      <c r="J8" s="72">
        <v>22320459</v>
      </c>
      <c r="K8" s="65">
        <f t="shared" si="0"/>
        <v>51901402.5</v>
      </c>
      <c r="L8" s="73">
        <f t="shared" si="1"/>
        <v>0.002330720348321236</v>
      </c>
      <c r="M8" s="74">
        <f t="shared" si="2"/>
        <v>41665.205117258556</v>
      </c>
    </row>
    <row r="9" spans="1:13" ht="15.75" outlineLevel="1">
      <c r="A9" s="65">
        <v>4</v>
      </c>
      <c r="B9" s="91" t="s">
        <v>3</v>
      </c>
      <c r="C9" s="71"/>
      <c r="D9" s="71"/>
      <c r="E9" s="71"/>
      <c r="F9" s="71"/>
      <c r="G9" s="71"/>
      <c r="H9" s="72">
        <v>60799461</v>
      </c>
      <c r="I9" s="72">
        <v>62263210</v>
      </c>
      <c r="J9" s="72">
        <v>69483604</v>
      </c>
      <c r="K9" s="65">
        <f t="shared" si="0"/>
        <v>157804473</v>
      </c>
      <c r="L9" s="73">
        <f t="shared" si="1"/>
        <v>0.007086477022990064</v>
      </c>
      <c r="M9" s="74">
        <f t="shared" si="2"/>
        <v>126681.65828401051</v>
      </c>
    </row>
    <row r="10" spans="1:13" ht="15.75" outlineLevel="1">
      <c r="A10" s="65">
        <v>5</v>
      </c>
      <c r="B10" s="91" t="s">
        <v>4</v>
      </c>
      <c r="C10" s="71"/>
      <c r="D10" s="71"/>
      <c r="E10" s="71"/>
      <c r="F10" s="71"/>
      <c r="G10" s="71"/>
      <c r="H10" s="72">
        <v>110861924</v>
      </c>
      <c r="I10" s="72">
        <v>112916087</v>
      </c>
      <c r="J10" s="72">
        <v>125142447</v>
      </c>
      <c r="K10" s="65">
        <f t="shared" si="0"/>
        <v>286349234.5</v>
      </c>
      <c r="L10" s="73">
        <f t="shared" si="1"/>
        <v>0.012858997164389908</v>
      </c>
      <c r="M10" s="74">
        <f t="shared" si="2"/>
        <v>229874.31968938548</v>
      </c>
    </row>
    <row r="11" spans="1:13" ht="15.75" outlineLevel="1">
      <c r="A11" s="65">
        <v>6</v>
      </c>
      <c r="B11" s="91" t="s">
        <v>5</v>
      </c>
      <c r="C11" s="71"/>
      <c r="D11" s="71"/>
      <c r="E11" s="71"/>
      <c r="F11" s="71"/>
      <c r="G11" s="71"/>
      <c r="H11" s="72">
        <v>92885248</v>
      </c>
      <c r="I11" s="72">
        <v>95260000</v>
      </c>
      <c r="J11" s="72">
        <v>108415000</v>
      </c>
      <c r="K11" s="65">
        <f t="shared" si="0"/>
        <v>242352748</v>
      </c>
      <c r="L11" s="73">
        <f t="shared" si="1"/>
        <v>0.010883260452069068</v>
      </c>
      <c r="M11" s="74">
        <f t="shared" si="2"/>
        <v>194554.99215365658</v>
      </c>
    </row>
    <row r="12" spans="1:13" ht="15.75">
      <c r="A12" s="65">
        <v>7</v>
      </c>
      <c r="B12" s="91" t="s">
        <v>6</v>
      </c>
      <c r="C12" s="71"/>
      <c r="D12" s="71"/>
      <c r="E12" s="71"/>
      <c r="F12" s="71"/>
      <c r="G12" s="71"/>
      <c r="H12" s="72">
        <v>12242918</v>
      </c>
      <c r="I12" s="72">
        <v>12668481</v>
      </c>
      <c r="J12" s="72">
        <v>13384395</v>
      </c>
      <c r="K12" s="65">
        <f t="shared" si="0"/>
        <v>31603596.5</v>
      </c>
      <c r="L12" s="73">
        <f t="shared" si="1"/>
        <v>0.0014192130057118166</v>
      </c>
      <c r="M12" s="74">
        <f t="shared" si="2"/>
        <v>25370.611721245383</v>
      </c>
    </row>
    <row r="13" spans="1:13" ht="15.75">
      <c r="A13" s="65">
        <v>8</v>
      </c>
      <c r="B13" s="91" t="s">
        <v>7</v>
      </c>
      <c r="C13" s="71"/>
      <c r="D13" s="71"/>
      <c r="E13" s="71"/>
      <c r="F13" s="71"/>
      <c r="G13" s="71"/>
      <c r="H13" s="72">
        <v>2577279</v>
      </c>
      <c r="I13" s="72">
        <v>2647536</v>
      </c>
      <c r="J13" s="72">
        <v>2789979</v>
      </c>
      <c r="K13" s="65">
        <f t="shared" si="0"/>
        <v>6619804.5</v>
      </c>
      <c r="L13" s="73">
        <f t="shared" si="1"/>
        <v>0.00029727352839951644</v>
      </c>
      <c r="M13" s="74">
        <f t="shared" si="2"/>
        <v>5314.22079256242</v>
      </c>
    </row>
    <row r="14" spans="1:13" ht="15.75">
      <c r="A14" s="65">
        <v>9</v>
      </c>
      <c r="B14" s="91" t="s">
        <v>8</v>
      </c>
      <c r="C14" s="71"/>
      <c r="D14" s="71"/>
      <c r="E14" s="71"/>
      <c r="F14" s="71"/>
      <c r="G14" s="71"/>
      <c r="H14" s="72">
        <v>65949051</v>
      </c>
      <c r="I14" s="72">
        <v>64998829</v>
      </c>
      <c r="J14" s="72">
        <v>68980937</v>
      </c>
      <c r="K14" s="65">
        <f t="shared" si="0"/>
        <v>165438348.5</v>
      </c>
      <c r="L14" s="73">
        <f t="shared" si="1"/>
        <v>0.0074292891264664766</v>
      </c>
      <c r="M14" s="74">
        <f t="shared" si="2"/>
        <v>132809.95103192065</v>
      </c>
    </row>
    <row r="15" spans="1:13" ht="15.75">
      <c r="A15" s="65"/>
      <c r="B15" s="90" t="s">
        <v>9</v>
      </c>
      <c r="C15" s="65"/>
      <c r="D15" s="65"/>
      <c r="E15" s="66"/>
      <c r="F15" s="66"/>
      <c r="G15" s="65"/>
      <c r="H15" s="72">
        <v>614349</v>
      </c>
      <c r="I15" s="72">
        <v>620300</v>
      </c>
      <c r="J15" s="72">
        <v>655177</v>
      </c>
      <c r="K15" s="65">
        <f t="shared" si="0"/>
        <v>1562237.5</v>
      </c>
      <c r="L15" s="73">
        <f t="shared" si="1"/>
        <v>7.015491980511503E-05</v>
      </c>
      <c r="M15" s="74">
        <f t="shared" si="2"/>
        <v>1254.1269165004396</v>
      </c>
    </row>
    <row r="16" spans="1:13" ht="15.75">
      <c r="A16" s="65">
        <v>10</v>
      </c>
      <c r="B16" s="91" t="s">
        <v>10</v>
      </c>
      <c r="C16" s="70"/>
      <c r="D16" s="70"/>
      <c r="E16" s="71"/>
      <c r="F16" s="71"/>
      <c r="G16" s="71"/>
      <c r="H16" s="72">
        <v>2285528</v>
      </c>
      <c r="I16" s="72">
        <v>2317735</v>
      </c>
      <c r="J16" s="72">
        <v>2508620</v>
      </c>
      <c r="K16" s="65">
        <f t="shared" si="0"/>
        <v>5857573</v>
      </c>
      <c r="L16" s="73">
        <f t="shared" si="1"/>
        <v>0.0002630442324343175</v>
      </c>
      <c r="M16" s="74">
        <f t="shared" si="2"/>
        <v>4702.319567073655</v>
      </c>
    </row>
    <row r="17" spans="1:13" ht="15.75">
      <c r="A17" s="65">
        <v>11</v>
      </c>
      <c r="B17" s="91" t="s">
        <v>11</v>
      </c>
      <c r="C17" s="70"/>
      <c r="D17" s="70"/>
      <c r="E17" s="71"/>
      <c r="F17" s="71"/>
      <c r="G17" s="71"/>
      <c r="H17" s="72">
        <v>19130245</v>
      </c>
      <c r="I17" s="72">
        <v>22505518</v>
      </c>
      <c r="J17" s="72">
        <v>23590659</v>
      </c>
      <c r="K17" s="65">
        <f t="shared" si="0"/>
        <v>53431092.5</v>
      </c>
      <c r="L17" s="73">
        <f t="shared" si="1"/>
        <v>0.002399413667535943</v>
      </c>
      <c r="M17" s="74">
        <f t="shared" si="2"/>
        <v>42893.2036788739</v>
      </c>
    </row>
    <row r="18" spans="1:13" ht="15.75">
      <c r="A18" s="65"/>
      <c r="B18" s="90" t="s">
        <v>105</v>
      </c>
      <c r="C18" s="75"/>
      <c r="D18" s="75"/>
      <c r="E18" s="66"/>
      <c r="F18" s="66"/>
      <c r="G18" s="65"/>
      <c r="H18" s="72">
        <v>2850510</v>
      </c>
      <c r="I18" s="65"/>
      <c r="J18" s="65"/>
      <c r="K18" s="65">
        <f t="shared" si="0"/>
        <v>2850510</v>
      </c>
      <c r="L18" s="73">
        <f t="shared" si="1"/>
        <v>0.00012800697746256792</v>
      </c>
      <c r="M18" s="74">
        <f t="shared" si="2"/>
        <v>2288.321280697505</v>
      </c>
    </row>
    <row r="19" spans="1:13" ht="15.75">
      <c r="A19" s="65"/>
      <c r="B19" s="90" t="s">
        <v>106</v>
      </c>
      <c r="C19" s="75"/>
      <c r="D19" s="75"/>
      <c r="E19" s="66"/>
      <c r="F19" s="66"/>
      <c r="G19" s="65"/>
      <c r="H19" s="72">
        <v>1624498</v>
      </c>
      <c r="I19" s="65"/>
      <c r="J19" s="65"/>
      <c r="K19" s="65">
        <f t="shared" si="0"/>
        <v>1624498</v>
      </c>
      <c r="L19" s="73">
        <f t="shared" si="1"/>
        <v>7.29508329646227E-05</v>
      </c>
      <c r="M19" s="74">
        <f t="shared" si="2"/>
        <v>1304.108157435173</v>
      </c>
    </row>
    <row r="20" spans="1:13" ht="15.75" outlineLevel="2">
      <c r="A20" s="65">
        <v>12</v>
      </c>
      <c r="B20" s="91" t="s">
        <v>12</v>
      </c>
      <c r="C20" s="71"/>
      <c r="D20" s="71"/>
      <c r="E20" s="71"/>
      <c r="F20" s="71"/>
      <c r="G20" s="71"/>
      <c r="H20" s="72">
        <v>1948515</v>
      </c>
      <c r="I20" s="72">
        <v>2343721</v>
      </c>
      <c r="J20" s="72">
        <v>2058081</v>
      </c>
      <c r="K20" s="65">
        <f t="shared" si="0"/>
        <v>5321276.5</v>
      </c>
      <c r="L20" s="73">
        <f t="shared" si="1"/>
        <v>0.00023896093015200517</v>
      </c>
      <c r="M20" s="74">
        <f t="shared" si="2"/>
        <v>4271.793558144169</v>
      </c>
    </row>
    <row r="21" spans="1:13" ht="15.75">
      <c r="A21" s="65">
        <v>13</v>
      </c>
      <c r="B21" s="91" t="s">
        <v>13</v>
      </c>
      <c r="C21" s="71"/>
      <c r="D21" s="71"/>
      <c r="E21" s="71"/>
      <c r="F21" s="71"/>
      <c r="G21" s="71"/>
      <c r="H21" s="72">
        <v>13958465</v>
      </c>
      <c r="I21" s="72">
        <v>13858363</v>
      </c>
      <c r="J21" s="72">
        <v>15090151</v>
      </c>
      <c r="K21" s="65">
        <f t="shared" si="0"/>
        <v>35361903.5</v>
      </c>
      <c r="L21" s="73">
        <f t="shared" si="1"/>
        <v>0.0015879861443594309</v>
      </c>
      <c r="M21" s="74">
        <f t="shared" si="2"/>
        <v>28387.690730789076</v>
      </c>
    </row>
    <row r="22" spans="1:13" ht="15.75">
      <c r="A22" s="65">
        <v>14</v>
      </c>
      <c r="B22" s="91" t="s">
        <v>14</v>
      </c>
      <c r="C22" s="70"/>
      <c r="D22" s="71"/>
      <c r="E22" s="71"/>
      <c r="F22" s="71"/>
      <c r="G22" s="71"/>
      <c r="H22" s="72">
        <v>479146404</v>
      </c>
      <c r="I22" s="72">
        <v>497908000</v>
      </c>
      <c r="J22" s="72">
        <v>552824000</v>
      </c>
      <c r="K22" s="65">
        <f t="shared" si="0"/>
        <v>1253466404</v>
      </c>
      <c r="L22" s="73">
        <f t="shared" si="1"/>
        <v>0.05628903098986288</v>
      </c>
      <c r="M22" s="74">
        <f t="shared" si="2"/>
        <v>1006252.862439555</v>
      </c>
    </row>
    <row r="23" spans="1:13" ht="15.75" outlineLevel="2">
      <c r="A23" s="65">
        <v>15</v>
      </c>
      <c r="B23" s="91" t="s">
        <v>15</v>
      </c>
      <c r="C23" s="70"/>
      <c r="D23" s="71"/>
      <c r="E23" s="71"/>
      <c r="F23" s="71"/>
      <c r="G23" s="71"/>
      <c r="H23" s="72">
        <v>208949512</v>
      </c>
      <c r="I23" s="72">
        <v>215214173</v>
      </c>
      <c r="J23" s="72">
        <v>234023622</v>
      </c>
      <c r="K23" s="65">
        <f t="shared" si="0"/>
        <v>541175496</v>
      </c>
      <c r="L23" s="73">
        <f t="shared" si="1"/>
        <v>0.02430240185783106</v>
      </c>
      <c r="M23" s="74">
        <f t="shared" si="2"/>
        <v>434442.750275855</v>
      </c>
    </row>
    <row r="24" spans="1:13" ht="15.75" outlineLevel="2">
      <c r="A24" s="65">
        <v>16</v>
      </c>
      <c r="B24" s="91" t="s">
        <v>16</v>
      </c>
      <c r="C24" s="71"/>
      <c r="D24" s="71"/>
      <c r="E24" s="71"/>
      <c r="F24" s="71"/>
      <c r="G24" s="71"/>
      <c r="H24" s="72">
        <v>27859517</v>
      </c>
      <c r="I24" s="72">
        <v>27953506</v>
      </c>
      <c r="J24" s="72">
        <v>27711893</v>
      </c>
      <c r="K24" s="65">
        <f t="shared" si="0"/>
        <v>69668969.5</v>
      </c>
      <c r="L24" s="73">
        <f t="shared" si="1"/>
        <v>0.0031286030249417936</v>
      </c>
      <c r="M24" s="74">
        <f t="shared" si="2"/>
        <v>55928.583134637454</v>
      </c>
    </row>
    <row r="25" spans="1:13" ht="15.75">
      <c r="A25" s="65">
        <v>17</v>
      </c>
      <c r="B25" s="91" t="s">
        <v>17</v>
      </c>
      <c r="C25" s="71"/>
      <c r="D25" s="71"/>
      <c r="E25" s="71"/>
      <c r="F25" s="71"/>
      <c r="G25" s="71"/>
      <c r="H25" s="72">
        <v>4791569</v>
      </c>
      <c r="I25" s="72">
        <v>4930694</v>
      </c>
      <c r="J25" s="72">
        <v>5233494</v>
      </c>
      <c r="K25" s="65">
        <f t="shared" si="0"/>
        <v>12339010</v>
      </c>
      <c r="L25" s="73">
        <f t="shared" si="1"/>
        <v>0.0005541041339901983</v>
      </c>
      <c r="M25" s="74">
        <f t="shared" si="2"/>
        <v>9905.46223859566</v>
      </c>
    </row>
    <row r="26" spans="1:13" ht="15.75">
      <c r="A26" s="65">
        <v>18</v>
      </c>
      <c r="B26" s="91" t="s">
        <v>18</v>
      </c>
      <c r="C26" s="71"/>
      <c r="D26" s="71"/>
      <c r="E26" s="71"/>
      <c r="F26" s="71"/>
      <c r="G26" s="71"/>
      <c r="H26" s="72">
        <v>36183707</v>
      </c>
      <c r="I26" s="72">
        <v>37181695</v>
      </c>
      <c r="J26" s="72">
        <v>41660155</v>
      </c>
      <c r="K26" s="65">
        <f t="shared" si="0"/>
        <v>94195479.5</v>
      </c>
      <c r="L26" s="73">
        <f t="shared" si="1"/>
        <v>0.004230007479865806</v>
      </c>
      <c r="M26" s="74">
        <f t="shared" si="2"/>
        <v>75617.87900598685</v>
      </c>
    </row>
    <row r="27" spans="1:13" ht="15.75">
      <c r="A27" s="65">
        <v>19</v>
      </c>
      <c r="B27" s="91" t="s">
        <v>19</v>
      </c>
      <c r="C27" s="71"/>
      <c r="D27" s="71"/>
      <c r="E27" s="71"/>
      <c r="F27" s="71"/>
      <c r="G27" s="71"/>
      <c r="H27" s="72">
        <v>31516350</v>
      </c>
      <c r="I27" s="72">
        <v>43036898</v>
      </c>
      <c r="J27" s="72">
        <v>46928817</v>
      </c>
      <c r="K27" s="65">
        <f t="shared" si="0"/>
        <v>98017656.5</v>
      </c>
      <c r="L27" s="73">
        <f t="shared" si="1"/>
        <v>0.004401648808995311</v>
      </c>
      <c r="M27" s="74">
        <f t="shared" si="2"/>
        <v>78686.23132458687</v>
      </c>
    </row>
    <row r="28" spans="1:13" ht="15.75">
      <c r="A28" s="65"/>
      <c r="B28" s="90" t="s">
        <v>89</v>
      </c>
      <c r="C28" s="65"/>
      <c r="D28" s="65"/>
      <c r="E28" s="66"/>
      <c r="F28" s="66"/>
      <c r="G28" s="65"/>
      <c r="H28" s="72">
        <v>678741</v>
      </c>
      <c r="I28" s="65"/>
      <c r="J28" s="65"/>
      <c r="K28" s="65">
        <f t="shared" si="0"/>
        <v>678741</v>
      </c>
      <c r="L28" s="73">
        <f t="shared" si="1"/>
        <v>3.0480013713307728E-05</v>
      </c>
      <c r="M28" s="74">
        <f t="shared" si="2"/>
        <v>544.8770481008329</v>
      </c>
    </row>
    <row r="29" spans="1:13" ht="15.75">
      <c r="A29" s="65"/>
      <c r="B29" s="90" t="s">
        <v>90</v>
      </c>
      <c r="C29" s="65"/>
      <c r="D29" s="65"/>
      <c r="E29" s="66"/>
      <c r="F29" s="66"/>
      <c r="G29" s="65"/>
      <c r="H29" s="72">
        <v>240894</v>
      </c>
      <c r="I29" s="65"/>
      <c r="J29" s="65"/>
      <c r="K29" s="65">
        <f t="shared" si="0"/>
        <v>240894</v>
      </c>
      <c r="L29" s="73">
        <f t="shared" si="1"/>
        <v>1.0817752903469147E-05</v>
      </c>
      <c r="M29" s="74">
        <f t="shared" si="2"/>
        <v>193.38394413362687</v>
      </c>
    </row>
    <row r="30" spans="1:13" ht="15.75">
      <c r="A30" s="65"/>
      <c r="B30" s="90" t="s">
        <v>91</v>
      </c>
      <c r="C30" s="65"/>
      <c r="D30" s="65"/>
      <c r="E30" s="66"/>
      <c r="F30" s="66"/>
      <c r="G30" s="65"/>
      <c r="H30" s="72">
        <v>1248159</v>
      </c>
      <c r="I30" s="65"/>
      <c r="J30" s="65"/>
      <c r="K30" s="65">
        <f t="shared" si="0"/>
        <v>1248159</v>
      </c>
      <c r="L30" s="73">
        <f t="shared" si="1"/>
        <v>5.605069302780952E-05</v>
      </c>
      <c r="M30" s="74">
        <f t="shared" si="2"/>
        <v>1001.9922053927602</v>
      </c>
    </row>
    <row r="31" spans="1:13" ht="15.75">
      <c r="A31" s="65"/>
      <c r="B31" s="90" t="s">
        <v>92</v>
      </c>
      <c r="C31" s="65"/>
      <c r="D31" s="65"/>
      <c r="E31" s="66"/>
      <c r="F31" s="66"/>
      <c r="G31" s="65"/>
      <c r="H31" s="72">
        <v>1727061</v>
      </c>
      <c r="I31" s="65"/>
      <c r="J31" s="65"/>
      <c r="K31" s="65">
        <f t="shared" si="0"/>
        <v>1727061</v>
      </c>
      <c r="L31" s="73">
        <f t="shared" si="1"/>
        <v>7.755659811875068E-05</v>
      </c>
      <c r="M31" s="74">
        <f t="shared" si="2"/>
        <v>1386.4432818557777</v>
      </c>
    </row>
    <row r="32" spans="1:13" ht="15.75">
      <c r="A32" s="65"/>
      <c r="B32" s="90" t="s">
        <v>93</v>
      </c>
      <c r="C32" s="65"/>
      <c r="D32" s="65"/>
      <c r="E32" s="66"/>
      <c r="F32" s="66"/>
      <c r="G32" s="65"/>
      <c r="H32" s="72">
        <v>6002472</v>
      </c>
      <c r="I32" s="65"/>
      <c r="J32" s="65"/>
      <c r="K32" s="65">
        <f t="shared" si="0"/>
        <v>6002472</v>
      </c>
      <c r="L32" s="73">
        <f t="shared" si="1"/>
        <v>0.00026955116734328065</v>
      </c>
      <c r="M32" s="74">
        <f t="shared" si="2"/>
        <v>4818.641020165132</v>
      </c>
    </row>
    <row r="33" spans="1:13" ht="15.75" outlineLevel="2">
      <c r="A33" s="65"/>
      <c r="B33" s="90" t="s">
        <v>94</v>
      </c>
      <c r="C33" s="65"/>
      <c r="D33" s="65"/>
      <c r="E33" s="66"/>
      <c r="F33" s="66"/>
      <c r="G33" s="65"/>
      <c r="H33" s="72">
        <v>526931</v>
      </c>
      <c r="I33" s="65"/>
      <c r="J33" s="65"/>
      <c r="K33" s="65">
        <f t="shared" si="0"/>
        <v>526931</v>
      </c>
      <c r="L33" s="73">
        <f t="shared" si="1"/>
        <v>2.366272864902364E-05</v>
      </c>
      <c r="M33" s="74">
        <f t="shared" si="2"/>
        <v>423.00760943102006</v>
      </c>
    </row>
    <row r="34" spans="1:13" ht="15.75" outlineLevel="2">
      <c r="A34" s="65">
        <v>20</v>
      </c>
      <c r="B34" s="91" t="s">
        <v>20</v>
      </c>
      <c r="C34" s="71"/>
      <c r="D34" s="71"/>
      <c r="E34" s="71"/>
      <c r="F34" s="71"/>
      <c r="G34" s="71"/>
      <c r="H34" s="72">
        <v>4415003</v>
      </c>
      <c r="I34" s="72">
        <v>4508531</v>
      </c>
      <c r="J34" s="72">
        <v>4766034</v>
      </c>
      <c r="K34" s="65">
        <f t="shared" si="0"/>
        <v>11306551</v>
      </c>
      <c r="L34" s="73">
        <f t="shared" si="1"/>
        <v>0.0005077398146424235</v>
      </c>
      <c r="M34" s="74">
        <f t="shared" si="2"/>
        <v>9076.628836450898</v>
      </c>
    </row>
    <row r="35" spans="1:13" ht="15.75" outlineLevel="2">
      <c r="A35" s="65">
        <v>21</v>
      </c>
      <c r="B35" s="91" t="s">
        <v>21</v>
      </c>
      <c r="C35" s="70"/>
      <c r="D35" s="70"/>
      <c r="E35" s="71"/>
      <c r="F35" s="71"/>
      <c r="G35" s="71"/>
      <c r="H35" s="72">
        <v>68808597</v>
      </c>
      <c r="I35" s="72">
        <v>71758369</v>
      </c>
      <c r="J35" s="72">
        <v>69731529</v>
      </c>
      <c r="K35" s="65">
        <f t="shared" si="0"/>
        <v>175432730.5</v>
      </c>
      <c r="L35" s="73">
        <f t="shared" si="1"/>
        <v>0.00787810377066218</v>
      </c>
      <c r="M35" s="74">
        <f t="shared" si="2"/>
        <v>140833.20196526946</v>
      </c>
    </row>
    <row r="36" spans="1:13" ht="15.75" outlineLevel="2">
      <c r="A36" s="65"/>
      <c r="B36" s="90" t="s">
        <v>22</v>
      </c>
      <c r="C36" s="75"/>
      <c r="D36" s="75"/>
      <c r="E36" s="66"/>
      <c r="F36" s="66"/>
      <c r="G36" s="65"/>
      <c r="H36" s="72">
        <v>4408547</v>
      </c>
      <c r="I36" s="72">
        <v>4417170</v>
      </c>
      <c r="J36" s="72">
        <v>4666640</v>
      </c>
      <c r="K36" s="65">
        <f t="shared" si="0"/>
        <v>11159037</v>
      </c>
      <c r="L36" s="73">
        <f t="shared" si="1"/>
        <v>0.0005011154487312661</v>
      </c>
      <c r="M36" s="74">
        <f t="shared" si="2"/>
        <v>8958.208123876373</v>
      </c>
    </row>
    <row r="37" spans="1:13" ht="15.75" outlineLevel="2">
      <c r="A37" s="65">
        <v>22</v>
      </c>
      <c r="B37" s="91" t="s">
        <v>23</v>
      </c>
      <c r="C37" s="71"/>
      <c r="D37" s="71"/>
      <c r="E37" s="71"/>
      <c r="F37" s="71"/>
      <c r="G37" s="71"/>
      <c r="H37" s="72">
        <v>11189655</v>
      </c>
      <c r="I37" s="72">
        <v>11436130</v>
      </c>
      <c r="J37" s="72">
        <v>12637696</v>
      </c>
      <c r="K37" s="65">
        <f t="shared" si="0"/>
        <v>28944633</v>
      </c>
      <c r="L37" s="73">
        <f t="shared" si="1"/>
        <v>0.0012998077481199152</v>
      </c>
      <c r="M37" s="74">
        <f t="shared" si="2"/>
        <v>23236.059391434956</v>
      </c>
    </row>
    <row r="38" spans="1:13" ht="15.75" outlineLevel="2">
      <c r="A38" s="65">
        <v>23</v>
      </c>
      <c r="B38" s="91" t="s">
        <v>24</v>
      </c>
      <c r="C38" s="71"/>
      <c r="D38" s="71"/>
      <c r="E38" s="71"/>
      <c r="F38" s="71"/>
      <c r="G38" s="71"/>
      <c r="H38" s="72">
        <v>98122338</v>
      </c>
      <c r="I38" s="72">
        <v>101690227</v>
      </c>
      <c r="J38" s="72">
        <v>110962000</v>
      </c>
      <c r="K38" s="65">
        <f t="shared" si="0"/>
        <v>255293565</v>
      </c>
      <c r="L38" s="73">
        <f t="shared" si="1"/>
        <v>0.011464389748253336</v>
      </c>
      <c r="M38" s="74">
        <f aca="true" t="shared" si="3" ref="M38:M69">L38*$J$131</f>
        <v>204943.57066441854</v>
      </c>
    </row>
    <row r="39" spans="1:13" ht="15.75">
      <c r="A39" s="65"/>
      <c r="B39" s="90" t="s">
        <v>95</v>
      </c>
      <c r="C39" s="65"/>
      <c r="D39" s="65"/>
      <c r="E39" s="66"/>
      <c r="F39" s="66"/>
      <c r="G39" s="65"/>
      <c r="H39" s="72">
        <v>1130963</v>
      </c>
      <c r="I39" s="72">
        <v>1192305</v>
      </c>
      <c r="J39" s="72">
        <v>1290000</v>
      </c>
      <c r="K39" s="65">
        <f t="shared" si="0"/>
        <v>2968268</v>
      </c>
      <c r="L39" s="73">
        <f t="shared" si="1"/>
        <v>0.00013329509981682632</v>
      </c>
      <c r="M39" s="74">
        <f t="shared" si="3"/>
        <v>2382.8545878503924</v>
      </c>
    </row>
    <row r="40" spans="1:13" ht="15.75">
      <c r="A40" s="65">
        <v>24</v>
      </c>
      <c r="B40" s="91" t="s">
        <v>25</v>
      </c>
      <c r="C40" s="71"/>
      <c r="D40" s="71"/>
      <c r="E40" s="71"/>
      <c r="F40" s="71"/>
      <c r="G40" s="71"/>
      <c r="H40" s="72">
        <v>24090995</v>
      </c>
      <c r="I40" s="72">
        <v>26213328</v>
      </c>
      <c r="J40" s="72">
        <v>29201835</v>
      </c>
      <c r="K40" s="65">
        <f t="shared" si="0"/>
        <v>64905240.5</v>
      </c>
      <c r="L40" s="73">
        <f t="shared" si="1"/>
        <v>0.002914679709205037</v>
      </c>
      <c r="M40" s="74">
        <f t="shared" si="3"/>
        <v>52104.375380173915</v>
      </c>
    </row>
    <row r="41" spans="1:13" ht="15.75" outlineLevel="1">
      <c r="A41" s="65">
        <v>25</v>
      </c>
      <c r="B41" s="91" t="s">
        <v>113</v>
      </c>
      <c r="C41" s="71"/>
      <c r="D41" s="71"/>
      <c r="E41" s="71"/>
      <c r="F41" s="71"/>
      <c r="G41" s="71"/>
      <c r="H41" s="97">
        <v>29880212</v>
      </c>
      <c r="I41" s="97">
        <v>31052579</v>
      </c>
      <c r="J41" s="97">
        <v>34690624</v>
      </c>
      <c r="K41" s="98">
        <f>H41+I41+(50%*J41)</f>
        <v>78278103</v>
      </c>
      <c r="L41" s="73">
        <f>SUM($K41/$K123)</f>
        <v>0.003515210740019705</v>
      </c>
      <c r="M41" s="74">
        <f t="shared" si="3"/>
        <v>62839.789689399855</v>
      </c>
    </row>
    <row r="42" spans="1:13" ht="15.75">
      <c r="A42" s="65">
        <v>26</v>
      </c>
      <c r="B42" s="91" t="s">
        <v>26</v>
      </c>
      <c r="C42" s="71"/>
      <c r="D42" s="71"/>
      <c r="E42" s="71"/>
      <c r="F42" s="71"/>
      <c r="G42" s="71"/>
      <c r="H42" s="72">
        <v>7117359</v>
      </c>
      <c r="I42" s="72">
        <v>7484128</v>
      </c>
      <c r="J42" s="72">
        <v>7891600</v>
      </c>
      <c r="K42" s="65">
        <f t="shared" si="0"/>
        <v>18547287</v>
      </c>
      <c r="L42" s="73">
        <f aca="true" t="shared" si="4" ref="L42:L73">SUM($K42/$K$123)</f>
        <v>0.0008328973232862817</v>
      </c>
      <c r="M42" s="74">
        <f t="shared" si="3"/>
        <v>14889.318592569112</v>
      </c>
    </row>
    <row r="43" spans="1:13" ht="15.75">
      <c r="A43" s="65">
        <v>27</v>
      </c>
      <c r="B43" s="91" t="s">
        <v>27</v>
      </c>
      <c r="C43" s="70"/>
      <c r="D43" s="70"/>
      <c r="E43" s="70"/>
      <c r="F43" s="71"/>
      <c r="G43" s="71"/>
      <c r="H43" s="72"/>
      <c r="I43" s="65"/>
      <c r="J43" s="65"/>
      <c r="K43" s="65">
        <f t="shared" si="0"/>
        <v>0</v>
      </c>
      <c r="L43" s="73">
        <f t="shared" si="4"/>
        <v>0</v>
      </c>
      <c r="M43" s="74">
        <f t="shared" si="3"/>
        <v>0</v>
      </c>
    </row>
    <row r="44" spans="1:13" ht="15.75" outlineLevel="1">
      <c r="A44" s="65"/>
      <c r="B44" s="90" t="s">
        <v>28</v>
      </c>
      <c r="C44" s="75"/>
      <c r="D44" s="75"/>
      <c r="E44" s="75"/>
      <c r="F44" s="66"/>
      <c r="G44" s="65"/>
      <c r="H44" s="72">
        <v>439679959</v>
      </c>
      <c r="I44" s="72">
        <v>444035264</v>
      </c>
      <c r="J44" s="72">
        <v>469615000</v>
      </c>
      <c r="K44" s="65">
        <f t="shared" si="0"/>
        <v>1118522723</v>
      </c>
      <c r="L44" s="73">
        <f t="shared" si="4"/>
        <v>0.050229156534946764</v>
      </c>
      <c r="M44" s="74">
        <f t="shared" si="3"/>
        <v>897923.3014389076</v>
      </c>
    </row>
    <row r="45" spans="1:13" ht="15.75">
      <c r="A45" s="65"/>
      <c r="B45" s="90" t="s">
        <v>29</v>
      </c>
      <c r="C45" s="75"/>
      <c r="D45" s="75"/>
      <c r="E45" s="75"/>
      <c r="F45" s="66"/>
      <c r="G45" s="65"/>
      <c r="H45" s="72">
        <v>100988064</v>
      </c>
      <c r="I45" s="72">
        <v>100273443</v>
      </c>
      <c r="J45" s="72">
        <v>106739607</v>
      </c>
      <c r="K45" s="65">
        <f t="shared" si="0"/>
        <v>254631310.5</v>
      </c>
      <c r="L45" s="73">
        <f t="shared" si="4"/>
        <v>0.011434650088734169</v>
      </c>
      <c r="M45" s="74">
        <f t="shared" si="3"/>
        <v>204411.92858437402</v>
      </c>
    </row>
    <row r="46" spans="1:13" ht="15.75">
      <c r="A46" s="65">
        <v>28</v>
      </c>
      <c r="B46" s="91" t="s">
        <v>30</v>
      </c>
      <c r="C46" s="70"/>
      <c r="D46" s="70"/>
      <c r="E46" s="70"/>
      <c r="F46" s="71"/>
      <c r="G46" s="71"/>
      <c r="H46" s="72">
        <v>1876768</v>
      </c>
      <c r="I46" s="72">
        <v>1947687</v>
      </c>
      <c r="J46" s="72">
        <v>1964469</v>
      </c>
      <c r="K46" s="65">
        <f t="shared" si="0"/>
        <v>4806689.5</v>
      </c>
      <c r="L46" s="73">
        <f t="shared" si="4"/>
        <v>0.00021585252972136982</v>
      </c>
      <c r="M46" s="74">
        <f t="shared" si="3"/>
        <v>3858.6954168044485</v>
      </c>
    </row>
    <row r="47" spans="1:13" ht="15.75">
      <c r="A47" s="65">
        <v>29</v>
      </c>
      <c r="B47" s="91" t="s">
        <v>31</v>
      </c>
      <c r="C47" s="70"/>
      <c r="D47" s="70"/>
      <c r="E47" s="70"/>
      <c r="F47" s="71"/>
      <c r="G47" s="71"/>
      <c r="H47" s="72">
        <v>13142475</v>
      </c>
      <c r="I47" s="72">
        <v>12973902</v>
      </c>
      <c r="J47" s="72">
        <v>13590626</v>
      </c>
      <c r="K47" s="65">
        <f t="shared" si="0"/>
        <v>32911690</v>
      </c>
      <c r="L47" s="73">
        <f t="shared" si="4"/>
        <v>0.0014779551589312165</v>
      </c>
      <c r="M47" s="74">
        <f t="shared" si="3"/>
        <v>26420.71791038069</v>
      </c>
    </row>
    <row r="48" spans="1:13" ht="15.75">
      <c r="A48" s="65">
        <v>30</v>
      </c>
      <c r="B48" s="91" t="s">
        <v>32</v>
      </c>
      <c r="C48" s="70"/>
      <c r="D48" s="70"/>
      <c r="E48" s="70"/>
      <c r="F48" s="71"/>
      <c r="G48" s="71"/>
      <c r="H48" s="72">
        <v>211616814</v>
      </c>
      <c r="I48" s="72">
        <v>219596080</v>
      </c>
      <c r="J48" s="72">
        <v>245929228</v>
      </c>
      <c r="K48" s="65">
        <f t="shared" si="0"/>
        <v>554177508</v>
      </c>
      <c r="L48" s="73">
        <f t="shared" si="4"/>
        <v>0.024886279219093442</v>
      </c>
      <c r="M48" s="74">
        <f t="shared" si="3"/>
        <v>444880.4546696246</v>
      </c>
    </row>
    <row r="49" spans="1:13" ht="15.75" outlineLevel="1">
      <c r="A49" s="65">
        <v>31</v>
      </c>
      <c r="B49" s="91" t="s">
        <v>33</v>
      </c>
      <c r="C49" s="71"/>
      <c r="D49" s="71"/>
      <c r="E49" s="71"/>
      <c r="F49" s="71"/>
      <c r="G49" s="71"/>
      <c r="H49" s="72">
        <v>492188449</v>
      </c>
      <c r="I49" s="72">
        <v>497634000</v>
      </c>
      <c r="J49" s="72">
        <v>555435000</v>
      </c>
      <c r="K49" s="65">
        <f aca="true" t="shared" si="5" ref="K49:K111">H49+I49+(50%*J49)</f>
        <v>1267539949</v>
      </c>
      <c r="L49" s="73">
        <f t="shared" si="4"/>
        <v>0.05692102735459531</v>
      </c>
      <c r="M49" s="74">
        <f t="shared" si="3"/>
        <v>1017550.7679085251</v>
      </c>
    </row>
    <row r="50" spans="1:13" ht="15.75" outlineLevel="1">
      <c r="A50" s="65"/>
      <c r="B50" s="90" t="s">
        <v>34</v>
      </c>
      <c r="C50" s="65"/>
      <c r="D50" s="65"/>
      <c r="E50" s="65"/>
      <c r="F50" s="65"/>
      <c r="G50" s="65"/>
      <c r="H50" s="72">
        <v>1869745</v>
      </c>
      <c r="I50" s="72">
        <v>2247545</v>
      </c>
      <c r="J50" s="72"/>
      <c r="K50" s="65">
        <f t="shared" si="5"/>
        <v>4117290</v>
      </c>
      <c r="L50" s="73">
        <f t="shared" si="4"/>
        <v>0.0001848938780207248</v>
      </c>
      <c r="M50" s="74">
        <f t="shared" si="3"/>
        <v>3305.261979716973</v>
      </c>
    </row>
    <row r="51" spans="1:13" ht="15.75" outlineLevel="1">
      <c r="A51" s="65">
        <v>32</v>
      </c>
      <c r="B51" s="91" t="s">
        <v>35</v>
      </c>
      <c r="C51" s="70"/>
      <c r="D51" s="71"/>
      <c r="E51" s="71"/>
      <c r="F51" s="71"/>
      <c r="G51" s="71"/>
      <c r="H51" s="72">
        <v>16071658</v>
      </c>
      <c r="I51" s="72">
        <v>16646336</v>
      </c>
      <c r="J51" s="72">
        <v>17851573</v>
      </c>
      <c r="K51" s="65">
        <f t="shared" si="5"/>
        <v>41643780.5</v>
      </c>
      <c r="L51" s="73">
        <f t="shared" si="4"/>
        <v>0.001870084466260292</v>
      </c>
      <c r="M51" s="74">
        <f t="shared" si="3"/>
        <v>33430.631405203196</v>
      </c>
    </row>
    <row r="52" spans="1:13" ht="15.75" outlineLevel="1">
      <c r="A52" s="65">
        <v>33</v>
      </c>
      <c r="B52" s="91" t="s">
        <v>36</v>
      </c>
      <c r="C52" s="70"/>
      <c r="D52" s="71"/>
      <c r="E52" s="71"/>
      <c r="F52" s="71"/>
      <c r="G52" s="71"/>
      <c r="H52" s="72">
        <v>8009484</v>
      </c>
      <c r="I52" s="72">
        <v>8036090</v>
      </c>
      <c r="J52" s="72">
        <v>8508767</v>
      </c>
      <c r="K52" s="65">
        <f t="shared" si="5"/>
        <v>20299957.5</v>
      </c>
      <c r="L52" s="73">
        <f t="shared" si="4"/>
        <v>0.0009116039593594082</v>
      </c>
      <c r="M52" s="74">
        <f t="shared" si="3"/>
        <v>16296.320568777137</v>
      </c>
    </row>
    <row r="53" spans="1:13" ht="15.75" outlineLevel="1">
      <c r="A53" s="65">
        <v>34</v>
      </c>
      <c r="B53" s="91" t="s">
        <v>37</v>
      </c>
      <c r="C53" s="70"/>
      <c r="D53" s="71"/>
      <c r="E53" s="71"/>
      <c r="F53" s="71"/>
      <c r="G53" s="71"/>
      <c r="H53" s="72">
        <v>50815126</v>
      </c>
      <c r="I53" s="72">
        <v>51373200</v>
      </c>
      <c r="J53" s="72">
        <v>54801706</v>
      </c>
      <c r="K53" s="65">
        <f t="shared" si="5"/>
        <v>129589179</v>
      </c>
      <c r="L53" s="73">
        <f t="shared" si="4"/>
        <v>0.005819421477435856</v>
      </c>
      <c r="M53" s="74">
        <f t="shared" si="3"/>
        <v>104031.09480542717</v>
      </c>
    </row>
    <row r="54" spans="1:13" ht="15.75">
      <c r="A54" s="65">
        <v>35</v>
      </c>
      <c r="B54" s="91" t="s">
        <v>38</v>
      </c>
      <c r="C54" s="70"/>
      <c r="D54" s="71"/>
      <c r="E54" s="71"/>
      <c r="F54" s="71"/>
      <c r="G54" s="71"/>
      <c r="H54" s="72">
        <v>132389803</v>
      </c>
      <c r="I54" s="72">
        <v>133446201</v>
      </c>
      <c r="J54" s="72">
        <v>145752598</v>
      </c>
      <c r="K54" s="65">
        <f t="shared" si="5"/>
        <v>338712303</v>
      </c>
      <c r="L54" s="73">
        <f t="shared" si="4"/>
        <v>0.015210449406041542</v>
      </c>
      <c r="M54" s="74">
        <f t="shared" si="3"/>
        <v>271910.13923436904</v>
      </c>
    </row>
    <row r="55" spans="1:13" ht="15.75" outlineLevel="1">
      <c r="A55" s="65">
        <v>36</v>
      </c>
      <c r="B55" s="91" t="s">
        <v>39</v>
      </c>
      <c r="C55" s="70"/>
      <c r="D55" s="71"/>
      <c r="E55" s="71"/>
      <c r="F55" s="71"/>
      <c r="G55" s="71"/>
      <c r="H55" s="72">
        <v>18118456</v>
      </c>
      <c r="I55" s="72">
        <v>18178809</v>
      </c>
      <c r="J55" s="72">
        <v>19267108</v>
      </c>
      <c r="K55" s="65">
        <f t="shared" si="5"/>
        <v>45930819</v>
      </c>
      <c r="L55" s="73">
        <f t="shared" si="4"/>
        <v>0.002062601188057676</v>
      </c>
      <c r="M55" s="74">
        <f t="shared" si="3"/>
        <v>36872.16342253326</v>
      </c>
    </row>
    <row r="56" spans="1:13" ht="15.75">
      <c r="A56" s="65">
        <v>37</v>
      </c>
      <c r="B56" s="91" t="s">
        <v>40</v>
      </c>
      <c r="C56" s="71"/>
      <c r="D56" s="71"/>
      <c r="E56" s="71"/>
      <c r="F56" s="71"/>
      <c r="G56" s="71"/>
      <c r="H56" s="72">
        <v>13903045</v>
      </c>
      <c r="I56" s="72">
        <v>16473383</v>
      </c>
      <c r="J56" s="72">
        <v>17670630</v>
      </c>
      <c r="K56" s="65">
        <f t="shared" si="5"/>
        <v>39211743</v>
      </c>
      <c r="L56" s="73">
        <f t="shared" si="4"/>
        <v>0.0017608697048840402</v>
      </c>
      <c r="M56" s="74">
        <f t="shared" si="3"/>
        <v>31478.249843060163</v>
      </c>
    </row>
    <row r="57" spans="1:13" ht="15.75">
      <c r="A57" s="65">
        <v>38</v>
      </c>
      <c r="B57" s="91" t="s">
        <v>41</v>
      </c>
      <c r="C57" s="71"/>
      <c r="D57" s="71"/>
      <c r="E57" s="71"/>
      <c r="F57" s="71"/>
      <c r="G57" s="71"/>
      <c r="H57" s="72">
        <v>227959973</v>
      </c>
      <c r="I57" s="72">
        <v>227741005</v>
      </c>
      <c r="J57" s="72">
        <v>227750000</v>
      </c>
      <c r="K57" s="65">
        <f t="shared" si="5"/>
        <v>569575978</v>
      </c>
      <c r="L57" s="73">
        <f t="shared" si="4"/>
        <v>0.025577773584048495</v>
      </c>
      <c r="M57" s="74">
        <f t="shared" si="3"/>
        <v>457241.9782535384</v>
      </c>
    </row>
    <row r="58" spans="1:13" ht="15.75">
      <c r="A58" s="65">
        <v>39</v>
      </c>
      <c r="B58" s="91" t="s">
        <v>42</v>
      </c>
      <c r="C58" s="71"/>
      <c r="D58" s="71"/>
      <c r="E58" s="71"/>
      <c r="F58" s="71"/>
      <c r="G58" s="71"/>
      <c r="H58" s="72">
        <v>12319590</v>
      </c>
      <c r="I58" s="72">
        <v>12538569</v>
      </c>
      <c r="J58" s="72">
        <v>14512510</v>
      </c>
      <c r="K58" s="65">
        <f t="shared" si="5"/>
        <v>32114414</v>
      </c>
      <c r="L58" s="73">
        <f t="shared" si="4"/>
        <v>0.0014421521303631896</v>
      </c>
      <c r="M58" s="74">
        <f t="shared" si="3"/>
        <v>25780.683798102753</v>
      </c>
    </row>
    <row r="59" spans="1:13" ht="15.75">
      <c r="A59" s="65"/>
      <c r="B59" s="90" t="s">
        <v>43</v>
      </c>
      <c r="C59" s="65"/>
      <c r="D59" s="65"/>
      <c r="E59" s="65"/>
      <c r="F59" s="65"/>
      <c r="G59" s="65"/>
      <c r="H59" s="72">
        <v>275842</v>
      </c>
      <c r="I59" s="72">
        <v>275842</v>
      </c>
      <c r="J59" s="72">
        <v>283831</v>
      </c>
      <c r="K59" s="65">
        <f t="shared" si="5"/>
        <v>693599.5</v>
      </c>
      <c r="L59" s="73">
        <f t="shared" si="4"/>
        <v>3.114725981124373E-05</v>
      </c>
      <c r="M59" s="74">
        <f t="shared" si="3"/>
        <v>556.8050966778397</v>
      </c>
    </row>
    <row r="60" spans="1:13" ht="15.75">
      <c r="A60" s="65">
        <v>40</v>
      </c>
      <c r="B60" s="91" t="s">
        <v>44</v>
      </c>
      <c r="C60" s="71"/>
      <c r="D60" s="71"/>
      <c r="E60" s="71"/>
      <c r="F60" s="71"/>
      <c r="G60" s="71"/>
      <c r="H60" s="72">
        <v>15234248</v>
      </c>
      <c r="I60" s="72">
        <v>15899287</v>
      </c>
      <c r="J60" s="72">
        <v>16849200</v>
      </c>
      <c r="K60" s="65">
        <f t="shared" si="5"/>
        <v>39558135</v>
      </c>
      <c r="L60" s="73">
        <f t="shared" si="4"/>
        <v>0.0017764250240855915</v>
      </c>
      <c r="M60" s="74">
        <f t="shared" si="3"/>
        <v>31756.325059447183</v>
      </c>
    </row>
    <row r="61" spans="1:13" ht="15.75">
      <c r="A61" s="65">
        <v>41</v>
      </c>
      <c r="B61" s="91" t="s">
        <v>45</v>
      </c>
      <c r="C61" s="71"/>
      <c r="D61" s="71"/>
      <c r="E61" s="71"/>
      <c r="F61" s="71"/>
      <c r="G61" s="71"/>
      <c r="H61" s="72">
        <v>35742019</v>
      </c>
      <c r="I61" s="72">
        <v>37126399</v>
      </c>
      <c r="J61" s="72">
        <v>40301561</v>
      </c>
      <c r="K61" s="65">
        <f t="shared" si="5"/>
        <v>93019198.5</v>
      </c>
      <c r="L61" s="73">
        <f t="shared" si="4"/>
        <v>0.0041771845901174285</v>
      </c>
      <c r="M61" s="74">
        <f t="shared" si="3"/>
        <v>74673.5887406027</v>
      </c>
    </row>
    <row r="62" spans="1:13" ht="15.75">
      <c r="A62" s="65">
        <v>42</v>
      </c>
      <c r="B62" s="91" t="s">
        <v>46</v>
      </c>
      <c r="C62" s="70"/>
      <c r="D62" s="70"/>
      <c r="E62" s="71"/>
      <c r="F62" s="71"/>
      <c r="G62" s="71"/>
      <c r="H62" s="65"/>
      <c r="I62" s="65"/>
      <c r="J62" s="65"/>
      <c r="K62" s="65">
        <f t="shared" si="5"/>
        <v>0</v>
      </c>
      <c r="L62" s="73">
        <f t="shared" si="4"/>
        <v>0</v>
      </c>
      <c r="M62" s="74">
        <f t="shared" si="3"/>
        <v>0</v>
      </c>
    </row>
    <row r="63" spans="1:13" ht="15.75">
      <c r="A63" s="65"/>
      <c r="B63" s="90" t="s">
        <v>47</v>
      </c>
      <c r="C63" s="75"/>
      <c r="D63" s="75"/>
      <c r="E63" s="65"/>
      <c r="F63" s="65"/>
      <c r="G63" s="65"/>
      <c r="H63" s="72">
        <v>3176178</v>
      </c>
      <c r="I63" s="72">
        <v>3756707</v>
      </c>
      <c r="J63" s="72">
        <v>3978308</v>
      </c>
      <c r="K63" s="65">
        <f t="shared" si="5"/>
        <v>8922039</v>
      </c>
      <c r="L63" s="73">
        <f t="shared" si="4"/>
        <v>0.0004006592663043287</v>
      </c>
      <c r="M63" s="74">
        <f t="shared" si="3"/>
        <v>7162.399609513064</v>
      </c>
    </row>
    <row r="64" spans="1:13" ht="15.75" outlineLevel="1">
      <c r="A64" s="65"/>
      <c r="B64" s="90" t="s">
        <v>48</v>
      </c>
      <c r="C64" s="75"/>
      <c r="D64" s="75"/>
      <c r="E64" s="65"/>
      <c r="F64" s="65"/>
      <c r="G64" s="65"/>
      <c r="H64" s="72">
        <v>41805111.848392725</v>
      </c>
      <c r="I64" s="72">
        <v>43365283</v>
      </c>
      <c r="J64" s="72">
        <v>49304284</v>
      </c>
      <c r="K64" s="65">
        <f t="shared" si="5"/>
        <v>109822536.84839272</v>
      </c>
      <c r="L64" s="73">
        <f t="shared" si="4"/>
        <v>0.004931766946698746</v>
      </c>
      <c r="M64" s="74">
        <f t="shared" si="3"/>
        <v>88162.90704833975</v>
      </c>
    </row>
    <row r="65" spans="1:13" ht="15.75">
      <c r="A65" s="65">
        <v>43</v>
      </c>
      <c r="B65" s="91" t="s">
        <v>49</v>
      </c>
      <c r="C65" s="70"/>
      <c r="D65" s="71"/>
      <c r="E65" s="71"/>
      <c r="F65" s="71"/>
      <c r="G65" s="71"/>
      <c r="H65" s="72">
        <v>11710073</v>
      </c>
      <c r="I65" s="72">
        <v>12262419</v>
      </c>
      <c r="J65" s="72">
        <v>13842228</v>
      </c>
      <c r="K65" s="65">
        <f t="shared" si="5"/>
        <v>30893606</v>
      </c>
      <c r="L65" s="73">
        <f t="shared" si="4"/>
        <v>0.0013873296802956148</v>
      </c>
      <c r="M65" s="74">
        <f t="shared" si="3"/>
        <v>24800.6483216281</v>
      </c>
    </row>
    <row r="66" spans="1:13" ht="15.75">
      <c r="A66" s="65">
        <v>44</v>
      </c>
      <c r="B66" s="91" t="s">
        <v>50</v>
      </c>
      <c r="C66" s="70"/>
      <c r="D66" s="71"/>
      <c r="E66" s="71"/>
      <c r="F66" s="71"/>
      <c r="G66" s="71"/>
      <c r="H66" s="72">
        <v>56431364</v>
      </c>
      <c r="I66" s="72">
        <v>57159876</v>
      </c>
      <c r="J66" s="72">
        <v>61985370</v>
      </c>
      <c r="K66" s="65">
        <f t="shared" si="5"/>
        <v>144583925</v>
      </c>
      <c r="L66" s="73">
        <f t="shared" si="4"/>
        <v>0.006492785932666298</v>
      </c>
      <c r="M66" s="74">
        <f t="shared" si="3"/>
        <v>116068.51841399328</v>
      </c>
    </row>
    <row r="67" spans="1:13" ht="15.75">
      <c r="A67" s="65"/>
      <c r="B67" s="90" t="s">
        <v>51</v>
      </c>
      <c r="C67" s="65"/>
      <c r="D67" s="65"/>
      <c r="E67" s="65"/>
      <c r="F67" s="65"/>
      <c r="G67" s="65"/>
      <c r="H67" s="72">
        <v>22967526</v>
      </c>
      <c r="I67" s="72">
        <v>26773214</v>
      </c>
      <c r="J67" s="72">
        <v>28356244</v>
      </c>
      <c r="K67" s="65">
        <f t="shared" si="5"/>
        <v>63918862</v>
      </c>
      <c r="L67" s="73">
        <f t="shared" si="4"/>
        <v>0.002870384712724035</v>
      </c>
      <c r="M67" s="74">
        <f t="shared" si="3"/>
        <v>51312.534301780055</v>
      </c>
    </row>
    <row r="68" spans="1:13" ht="15.75" outlineLevel="1">
      <c r="A68" s="65">
        <v>45</v>
      </c>
      <c r="B68" s="91" t="s">
        <v>52</v>
      </c>
      <c r="C68" s="71"/>
      <c r="D68" s="71"/>
      <c r="E68" s="71"/>
      <c r="F68" s="71"/>
      <c r="G68" s="71"/>
      <c r="H68" s="72">
        <v>26751763</v>
      </c>
      <c r="I68" s="72">
        <v>28310654</v>
      </c>
      <c r="J68" s="72">
        <v>29083038</v>
      </c>
      <c r="K68" s="65">
        <f t="shared" si="5"/>
        <v>69603936</v>
      </c>
      <c r="L68" s="73">
        <f t="shared" si="4"/>
        <v>0.0031256825855225977</v>
      </c>
      <c r="M68" s="74">
        <f t="shared" si="3"/>
        <v>55876.375795596985</v>
      </c>
    </row>
    <row r="69" spans="1:13" ht="15.75" outlineLevel="1">
      <c r="A69" s="65">
        <v>46</v>
      </c>
      <c r="B69" s="91" t="s">
        <v>53</v>
      </c>
      <c r="C69" s="71"/>
      <c r="D69" s="71"/>
      <c r="E69" s="71"/>
      <c r="F69" s="71"/>
      <c r="G69" s="71"/>
      <c r="H69" s="72">
        <v>43161195</v>
      </c>
      <c r="I69" s="72">
        <v>43306743</v>
      </c>
      <c r="J69" s="72">
        <v>45188718</v>
      </c>
      <c r="K69" s="65">
        <f t="shared" si="5"/>
        <v>109062297</v>
      </c>
      <c r="L69" s="73">
        <f t="shared" si="4"/>
        <v>0.004897627089220837</v>
      </c>
      <c r="M69" s="74">
        <f t="shared" si="3"/>
        <v>87552.60467314678</v>
      </c>
    </row>
    <row r="70" spans="1:13" ht="15.75">
      <c r="A70" s="65">
        <v>47</v>
      </c>
      <c r="B70" s="91" t="s">
        <v>54</v>
      </c>
      <c r="C70" s="71"/>
      <c r="D70" s="71"/>
      <c r="E70" s="71"/>
      <c r="F70" s="71"/>
      <c r="G70" s="71"/>
      <c r="H70" s="72">
        <v>6889275</v>
      </c>
      <c r="I70" s="72">
        <v>10586819</v>
      </c>
      <c r="J70" s="72">
        <v>10970997</v>
      </c>
      <c r="K70" s="65">
        <f t="shared" si="5"/>
        <v>22961592.5</v>
      </c>
      <c r="L70" s="73">
        <f t="shared" si="4"/>
        <v>0.0010311291851816582</v>
      </c>
      <c r="M70" s="74">
        <f aca="true" t="shared" si="6" ref="M70:M93">L70*$J$131</f>
        <v>18433.017514919862</v>
      </c>
    </row>
    <row r="71" spans="1:13" ht="15.75">
      <c r="A71" s="65"/>
      <c r="B71" s="90" t="s">
        <v>96</v>
      </c>
      <c r="C71" s="65"/>
      <c r="D71" s="65"/>
      <c r="E71" s="65"/>
      <c r="F71" s="65"/>
      <c r="G71" s="65"/>
      <c r="H71" s="72">
        <v>3697544</v>
      </c>
      <c r="I71" s="65"/>
      <c r="J71" s="65"/>
      <c r="K71" s="65">
        <f t="shared" si="5"/>
        <v>3697544</v>
      </c>
      <c r="L71" s="73">
        <f t="shared" si="4"/>
        <v>0.00016604447326087375</v>
      </c>
      <c r="M71" s="74">
        <f t="shared" si="6"/>
        <v>2968.299925808145</v>
      </c>
    </row>
    <row r="72" spans="1:13" ht="15.75" outlineLevel="1">
      <c r="A72" s="65">
        <v>48</v>
      </c>
      <c r="B72" s="91" t="s">
        <v>55</v>
      </c>
      <c r="C72" s="71"/>
      <c r="D72" s="71"/>
      <c r="E72" s="71"/>
      <c r="F72" s="71"/>
      <c r="G72" s="71"/>
      <c r="H72" s="72">
        <v>129257000</v>
      </c>
      <c r="I72" s="72">
        <v>131673000</v>
      </c>
      <c r="J72" s="72">
        <v>119844000</v>
      </c>
      <c r="K72" s="65">
        <f t="shared" si="5"/>
        <v>320852000</v>
      </c>
      <c r="L72" s="73">
        <f t="shared" si="4"/>
        <v>0.014408402262338964</v>
      </c>
      <c r="M72" s="74">
        <f t="shared" si="6"/>
        <v>257572.3149732349</v>
      </c>
    </row>
    <row r="73" spans="1:13" ht="15.75">
      <c r="A73" s="65">
        <v>49</v>
      </c>
      <c r="B73" s="91" t="s">
        <v>56</v>
      </c>
      <c r="C73" s="71"/>
      <c r="D73" s="71"/>
      <c r="E73" s="71"/>
      <c r="F73" s="71"/>
      <c r="G73" s="71"/>
      <c r="H73" s="72">
        <v>15471375</v>
      </c>
      <c r="I73" s="72">
        <v>16480009</v>
      </c>
      <c r="J73" s="72">
        <v>17896125</v>
      </c>
      <c r="K73" s="65">
        <f t="shared" si="5"/>
        <v>40899446.5</v>
      </c>
      <c r="L73" s="73">
        <f t="shared" si="4"/>
        <v>0.0018366588878330552</v>
      </c>
      <c r="M73" s="74">
        <f t="shared" si="6"/>
        <v>32833.0978648379</v>
      </c>
    </row>
    <row r="74" spans="1:13" ht="15.75">
      <c r="A74" s="65"/>
      <c r="B74" s="90" t="s">
        <v>57</v>
      </c>
      <c r="C74" s="65"/>
      <c r="D74" s="65"/>
      <c r="E74" s="65"/>
      <c r="F74" s="65"/>
      <c r="G74" s="65"/>
      <c r="H74" s="72">
        <v>783655</v>
      </c>
      <c r="I74" s="72">
        <v>776878</v>
      </c>
      <c r="J74" s="72">
        <v>840236</v>
      </c>
      <c r="K74" s="65">
        <f t="shared" si="5"/>
        <v>1980651</v>
      </c>
      <c r="L74" s="73">
        <f aca="true" t="shared" si="7" ref="L74:L93">SUM($K74/$K$123)</f>
        <v>8.8944486396544E-05</v>
      </c>
      <c r="M74" s="74">
        <f t="shared" si="6"/>
        <v>1590.0192712654205</v>
      </c>
    </row>
    <row r="75" spans="1:13" ht="15.75" outlineLevel="1">
      <c r="A75" s="65">
        <v>50</v>
      </c>
      <c r="B75" s="91" t="s">
        <v>58</v>
      </c>
      <c r="C75" s="71"/>
      <c r="D75" s="71"/>
      <c r="E75" s="71"/>
      <c r="F75" s="71"/>
      <c r="G75" s="71"/>
      <c r="H75" s="72">
        <v>84119662</v>
      </c>
      <c r="I75" s="72">
        <v>85010531</v>
      </c>
      <c r="J75" s="72">
        <v>90240000</v>
      </c>
      <c r="K75" s="65">
        <f t="shared" si="5"/>
        <v>214250193</v>
      </c>
      <c r="L75" s="73">
        <f t="shared" si="7"/>
        <v>0.009621267642176953</v>
      </c>
      <c r="M75" s="74">
        <f t="shared" si="6"/>
        <v>171994.93284901563</v>
      </c>
    </row>
    <row r="76" spans="1:13" ht="15.75">
      <c r="A76" s="65">
        <v>51</v>
      </c>
      <c r="B76" s="91" t="s">
        <v>59</v>
      </c>
      <c r="C76" s="71"/>
      <c r="D76" s="71"/>
      <c r="E76" s="71"/>
      <c r="F76" s="71"/>
      <c r="G76" s="71"/>
      <c r="H76" s="72">
        <v>11503009</v>
      </c>
      <c r="I76" s="72">
        <v>12869438</v>
      </c>
      <c r="J76" s="72">
        <v>15947733</v>
      </c>
      <c r="K76" s="65">
        <f t="shared" si="5"/>
        <v>32346313.5</v>
      </c>
      <c r="L76" s="73">
        <f t="shared" si="7"/>
        <v>0.001452565970016473</v>
      </c>
      <c r="M76" s="74">
        <f t="shared" si="6"/>
        <v>25966.847172668397</v>
      </c>
    </row>
    <row r="77" spans="1:15" ht="15.75">
      <c r="A77" s="65"/>
      <c r="B77" s="90" t="s">
        <v>97</v>
      </c>
      <c r="C77" s="65"/>
      <c r="D77" s="65"/>
      <c r="E77" s="65"/>
      <c r="F77" s="65"/>
      <c r="G77" s="65"/>
      <c r="H77" s="72">
        <v>491044</v>
      </c>
      <c r="I77" s="65"/>
      <c r="J77" s="65"/>
      <c r="K77" s="65">
        <f t="shared" si="5"/>
        <v>491044</v>
      </c>
      <c r="L77" s="73">
        <f t="shared" si="7"/>
        <v>2.2051162157343494E-05</v>
      </c>
      <c r="M77" s="74">
        <f t="shared" si="6"/>
        <v>394.19838378354245</v>
      </c>
      <c r="O77" s="76"/>
    </row>
    <row r="78" spans="1:13" ht="15.75" outlineLevel="1">
      <c r="A78" s="65"/>
      <c r="B78" s="90" t="s">
        <v>98</v>
      </c>
      <c r="C78" s="65"/>
      <c r="D78" s="65"/>
      <c r="E78" s="65"/>
      <c r="F78" s="65"/>
      <c r="G78" s="65"/>
      <c r="H78" s="72">
        <v>2564398</v>
      </c>
      <c r="I78" s="65"/>
      <c r="J78" s="65"/>
      <c r="K78" s="65">
        <f t="shared" si="5"/>
        <v>2564398</v>
      </c>
      <c r="L78" s="73">
        <f t="shared" si="7"/>
        <v>0.00011515863371503845</v>
      </c>
      <c r="M78" s="74">
        <f t="shared" si="6"/>
        <v>2058.637407193141</v>
      </c>
    </row>
    <row r="79" spans="1:15" ht="15.75">
      <c r="A79" s="65">
        <v>52</v>
      </c>
      <c r="B79" s="91" t="s">
        <v>60</v>
      </c>
      <c r="C79" s="71"/>
      <c r="D79" s="71"/>
      <c r="E79" s="71"/>
      <c r="F79" s="71"/>
      <c r="G79" s="71"/>
      <c r="H79" s="72">
        <v>6145491</v>
      </c>
      <c r="I79" s="72">
        <v>6164788</v>
      </c>
      <c r="J79" s="72">
        <v>6308951</v>
      </c>
      <c r="K79" s="65">
        <f t="shared" si="5"/>
        <v>15464754.5</v>
      </c>
      <c r="L79" s="73">
        <f t="shared" si="7"/>
        <v>0.0006944709826471915</v>
      </c>
      <c r="M79" s="74">
        <f t="shared" si="6"/>
        <v>12414.735195846533</v>
      </c>
      <c r="O79" s="77"/>
    </row>
    <row r="80" spans="1:15" ht="15.75">
      <c r="A80" s="65">
        <v>53</v>
      </c>
      <c r="B80" s="91" t="s">
        <v>61</v>
      </c>
      <c r="C80" s="70"/>
      <c r="D80" s="71"/>
      <c r="E80" s="71"/>
      <c r="F80" s="71"/>
      <c r="G80" s="71"/>
      <c r="H80" s="72">
        <v>47700067</v>
      </c>
      <c r="I80" s="72">
        <v>52480650</v>
      </c>
      <c r="J80" s="72">
        <v>57742526</v>
      </c>
      <c r="K80" s="65">
        <f t="shared" si="5"/>
        <v>129051980</v>
      </c>
      <c r="L80" s="73">
        <f t="shared" si="7"/>
        <v>0.00579529764686311</v>
      </c>
      <c r="M80" s="74">
        <f t="shared" si="6"/>
        <v>103599.8442910738</v>
      </c>
      <c r="O80" s="77"/>
    </row>
    <row r="81" spans="1:15" ht="15.75">
      <c r="A81" s="65"/>
      <c r="B81" s="90" t="s">
        <v>99</v>
      </c>
      <c r="C81" s="75"/>
      <c r="D81" s="65"/>
      <c r="E81" s="65"/>
      <c r="F81" s="65"/>
      <c r="G81" s="65"/>
      <c r="H81" s="72">
        <v>2261146</v>
      </c>
      <c r="I81" s="72">
        <v>2404827</v>
      </c>
      <c r="J81" s="72">
        <v>2508679</v>
      </c>
      <c r="K81" s="65">
        <f t="shared" si="5"/>
        <v>5920312.5</v>
      </c>
      <c r="L81" s="73">
        <f t="shared" si="7"/>
        <v>0.000265861655899772</v>
      </c>
      <c r="M81" s="74">
        <f t="shared" si="6"/>
        <v>4752.685337756909</v>
      </c>
      <c r="O81" s="77"/>
    </row>
    <row r="82" spans="1:15" ht="15.75" outlineLevel="1">
      <c r="A82" s="65"/>
      <c r="B82" s="90" t="s">
        <v>100</v>
      </c>
      <c r="C82" s="75"/>
      <c r="D82" s="65"/>
      <c r="E82" s="65"/>
      <c r="F82" s="65"/>
      <c r="G82" s="65"/>
      <c r="H82" s="72">
        <v>950701</v>
      </c>
      <c r="I82" s="72">
        <v>950701</v>
      </c>
      <c r="J82" s="72">
        <v>994013</v>
      </c>
      <c r="K82" s="65">
        <f t="shared" si="5"/>
        <v>2398408.5</v>
      </c>
      <c r="L82" s="73">
        <f t="shared" si="7"/>
        <v>0.00010770459419736515</v>
      </c>
      <c r="M82" s="74">
        <f t="shared" si="6"/>
        <v>1925.38500491343</v>
      </c>
      <c r="O82" s="77"/>
    </row>
    <row r="83" spans="1:15" ht="15.75" outlineLevel="1">
      <c r="A83" s="65">
        <v>54</v>
      </c>
      <c r="B83" s="91" t="s">
        <v>116</v>
      </c>
      <c r="C83" s="71"/>
      <c r="D83" s="71"/>
      <c r="E83" s="71"/>
      <c r="F83" s="71"/>
      <c r="G83" s="71"/>
      <c r="H83" s="72">
        <v>14051801</v>
      </c>
      <c r="I83" s="72">
        <v>14387329</v>
      </c>
      <c r="J83" s="72">
        <v>15053184</v>
      </c>
      <c r="K83" s="65">
        <f>H83+I83+(50%*J83)</f>
        <v>35965722</v>
      </c>
      <c r="L83" s="73">
        <f t="shared" si="7"/>
        <v>0.001615101636366469</v>
      </c>
      <c r="M83" s="74">
        <f t="shared" si="6"/>
        <v>28872.421787066323</v>
      </c>
      <c r="O83" s="77"/>
    </row>
    <row r="84" spans="1:13" ht="15.75">
      <c r="A84" s="65">
        <v>55</v>
      </c>
      <c r="B84" s="91" t="s">
        <v>62</v>
      </c>
      <c r="C84" s="70"/>
      <c r="D84" s="71"/>
      <c r="E84" s="71"/>
      <c r="F84" s="71"/>
      <c r="G84" s="71"/>
      <c r="H84" s="65"/>
      <c r="I84" s="65"/>
      <c r="J84" s="65"/>
      <c r="K84" s="65">
        <f t="shared" si="5"/>
        <v>0</v>
      </c>
      <c r="L84" s="73">
        <f t="shared" si="7"/>
        <v>0</v>
      </c>
      <c r="M84" s="74">
        <f t="shared" si="6"/>
        <v>0</v>
      </c>
    </row>
    <row r="85" spans="1:13" ht="15.75">
      <c r="A85" s="65"/>
      <c r="B85" s="90" t="s">
        <v>63</v>
      </c>
      <c r="C85" s="75"/>
      <c r="D85" s="65"/>
      <c r="E85" s="65"/>
      <c r="F85" s="65"/>
      <c r="G85" s="65"/>
      <c r="H85" s="72">
        <v>68628176</v>
      </c>
      <c r="I85" s="72">
        <v>71857762</v>
      </c>
      <c r="J85" s="72">
        <v>79859067</v>
      </c>
      <c r="K85" s="65">
        <f t="shared" si="5"/>
        <v>180415471.5</v>
      </c>
      <c r="L85" s="73">
        <f t="shared" si="7"/>
        <v>0.008101862191046187</v>
      </c>
      <c r="M85" s="74">
        <f t="shared" si="6"/>
        <v>144833.22731740083</v>
      </c>
    </row>
    <row r="86" spans="1:13" ht="15.75" outlineLevel="1">
      <c r="A86" s="65"/>
      <c r="B86" s="90" t="s">
        <v>64</v>
      </c>
      <c r="C86" s="75"/>
      <c r="D86" s="65"/>
      <c r="E86" s="65"/>
      <c r="F86" s="65"/>
      <c r="G86" s="65"/>
      <c r="H86" s="72">
        <v>25978422.55021779</v>
      </c>
      <c r="I86" s="72">
        <v>26947940</v>
      </c>
      <c r="J86" s="72">
        <v>30245825</v>
      </c>
      <c r="K86" s="72">
        <f t="shared" si="5"/>
        <v>68049275.05021779</v>
      </c>
      <c r="L86" s="73">
        <f t="shared" si="7"/>
        <v>0.0030558679035321097</v>
      </c>
      <c r="M86" s="74">
        <f t="shared" si="6"/>
        <v>54628.33115247837</v>
      </c>
    </row>
    <row r="87" spans="1:13" ht="15.75" outlineLevel="1">
      <c r="A87" s="65"/>
      <c r="B87" s="90" t="s">
        <v>65</v>
      </c>
      <c r="C87" s="75"/>
      <c r="D87" s="65"/>
      <c r="E87" s="65"/>
      <c r="F87" s="65"/>
      <c r="G87" s="65"/>
      <c r="H87" s="72">
        <v>167506781.37924346</v>
      </c>
      <c r="I87" s="72">
        <v>173758152</v>
      </c>
      <c r="J87" s="72">
        <v>196894414</v>
      </c>
      <c r="K87" s="72">
        <f t="shared" si="5"/>
        <v>439712140.3792435</v>
      </c>
      <c r="L87" s="73">
        <f t="shared" si="7"/>
        <v>0.01974601809625061</v>
      </c>
      <c r="M87" s="74">
        <f t="shared" si="6"/>
        <v>352990.394073647</v>
      </c>
    </row>
    <row r="88" spans="1:13" ht="15.75" outlineLevel="1">
      <c r="A88" s="65"/>
      <c r="B88" s="90" t="s">
        <v>66</v>
      </c>
      <c r="C88" s="75"/>
      <c r="D88" s="65"/>
      <c r="E88" s="65"/>
      <c r="F88" s="65"/>
      <c r="G88" s="65"/>
      <c r="H88" s="72">
        <v>129946387.22214602</v>
      </c>
      <c r="I88" s="72">
        <v>134796000</v>
      </c>
      <c r="J88" s="72">
        <v>152863000</v>
      </c>
      <c r="K88" s="72">
        <f t="shared" si="5"/>
        <v>341173887.22214603</v>
      </c>
      <c r="L88" s="73">
        <f t="shared" si="7"/>
        <v>0.015320991012998353</v>
      </c>
      <c r="M88" s="74">
        <f t="shared" si="6"/>
        <v>273886.2401986758</v>
      </c>
    </row>
    <row r="89" spans="1:13" ht="15.75">
      <c r="A89" s="65"/>
      <c r="B89" s="101" t="s">
        <v>117</v>
      </c>
      <c r="C89" s="101"/>
      <c r="D89" s="71"/>
      <c r="E89" s="71"/>
      <c r="F89" s="71"/>
      <c r="G89" s="71"/>
      <c r="H89" s="72">
        <v>64871271</v>
      </c>
      <c r="I89" s="72">
        <v>95736656</v>
      </c>
      <c r="J89" s="72">
        <v>103789371</v>
      </c>
      <c r="K89" s="65">
        <f>H89+I89+(50%*J89)</f>
        <v>212502612.5</v>
      </c>
      <c r="L89" s="73">
        <f t="shared" si="7"/>
        <v>0.009542789581171196</v>
      </c>
      <c r="M89" s="74">
        <f t="shared" si="6"/>
        <v>170592.0170031207</v>
      </c>
    </row>
    <row r="90" spans="1:13" ht="15.75" outlineLevel="1">
      <c r="A90" s="65"/>
      <c r="B90" s="90" t="s">
        <v>85</v>
      </c>
      <c r="C90" s="75"/>
      <c r="D90" s="65"/>
      <c r="E90" s="66"/>
      <c r="F90" s="66"/>
      <c r="G90" s="65"/>
      <c r="H90" s="72">
        <v>7753794</v>
      </c>
      <c r="I90" s="65"/>
      <c r="J90" s="65"/>
      <c r="K90" s="65">
        <f>H90+I90+(50%*J90)</f>
        <v>7753794</v>
      </c>
      <c r="L90" s="73">
        <f t="shared" si="7"/>
        <v>0.000348197246740897</v>
      </c>
      <c r="M90" s="74">
        <f t="shared" si="6"/>
        <v>6224.560452811822</v>
      </c>
    </row>
    <row r="91" spans="1:13" ht="15.75" outlineLevel="1">
      <c r="A91" s="65"/>
      <c r="B91" s="90" t="s">
        <v>86</v>
      </c>
      <c r="C91" s="75"/>
      <c r="D91" s="65"/>
      <c r="E91" s="66"/>
      <c r="F91" s="66"/>
      <c r="G91" s="65"/>
      <c r="H91" s="72">
        <v>299349</v>
      </c>
      <c r="I91" s="65"/>
      <c r="J91" s="65"/>
      <c r="K91" s="65">
        <f>H91+I91+(50%*J91)</f>
        <v>299349</v>
      </c>
      <c r="L91" s="73">
        <f t="shared" si="7"/>
        <v>1.3442773642766468E-05</v>
      </c>
      <c r="M91" s="74">
        <f t="shared" si="6"/>
        <v>240.31022064666232</v>
      </c>
    </row>
    <row r="92" spans="1:13" ht="15.75" outlineLevel="1">
      <c r="A92" s="65"/>
      <c r="B92" s="90" t="s">
        <v>87</v>
      </c>
      <c r="C92" s="75"/>
      <c r="D92" s="65"/>
      <c r="E92" s="66"/>
      <c r="F92" s="66"/>
      <c r="G92" s="65"/>
      <c r="H92" s="72">
        <v>14158292</v>
      </c>
      <c r="I92" s="65"/>
      <c r="J92" s="65"/>
      <c r="K92" s="65">
        <f>H92+I92+(50%*J92)</f>
        <v>14158292</v>
      </c>
      <c r="L92" s="73">
        <f t="shared" si="7"/>
        <v>0.0006358020722440741</v>
      </c>
      <c r="M92" s="74">
        <f t="shared" si="6"/>
        <v>11365.938334518818</v>
      </c>
    </row>
    <row r="93" spans="1:13" ht="15.75" outlineLevel="1">
      <c r="A93" s="65"/>
      <c r="B93" s="90" t="s">
        <v>88</v>
      </c>
      <c r="C93" s="75"/>
      <c r="D93" s="65"/>
      <c r="E93" s="66"/>
      <c r="F93" s="66"/>
      <c r="G93" s="65"/>
      <c r="H93" s="72">
        <v>5681037</v>
      </c>
      <c r="I93" s="65"/>
      <c r="J93" s="65"/>
      <c r="K93" s="65">
        <f>H93+I93+(50%*J93)</f>
        <v>5681037</v>
      </c>
      <c r="L93" s="73">
        <f t="shared" si="7"/>
        <v>0.0002551165844789229</v>
      </c>
      <c r="M93" s="74">
        <f t="shared" si="6"/>
        <v>4560.600686729712</v>
      </c>
    </row>
    <row r="94" spans="1:13" ht="15.75" outlineLevel="1">
      <c r="A94" s="65">
        <v>56</v>
      </c>
      <c r="B94" s="90" t="s">
        <v>114</v>
      </c>
      <c r="C94" s="75"/>
      <c r="D94" s="65"/>
      <c r="E94" s="65"/>
      <c r="F94" s="65"/>
      <c r="G94" s="65"/>
      <c r="H94" s="72"/>
      <c r="I94" s="72"/>
      <c r="J94" s="72"/>
      <c r="K94" s="72"/>
      <c r="L94" s="73">
        <v>0</v>
      </c>
      <c r="M94" s="74">
        <v>0</v>
      </c>
    </row>
    <row r="95" spans="1:13" ht="15.75">
      <c r="A95" s="65">
        <v>57</v>
      </c>
      <c r="B95" s="91" t="s">
        <v>67</v>
      </c>
      <c r="C95" s="71"/>
      <c r="D95" s="71"/>
      <c r="E95" s="71"/>
      <c r="F95" s="71"/>
      <c r="G95" s="71"/>
      <c r="H95" s="72">
        <v>7095366</v>
      </c>
      <c r="I95" s="72">
        <v>7144775</v>
      </c>
      <c r="J95" s="72">
        <v>7527979</v>
      </c>
      <c r="K95" s="65">
        <f t="shared" si="5"/>
        <v>18004130.5</v>
      </c>
      <c r="L95" s="73">
        <f aca="true" t="shared" si="8" ref="L95:L118">SUM($K95/$K$123)</f>
        <v>0.0008085059610899915</v>
      </c>
      <c r="M95" s="74">
        <f>L95*$J$131</f>
        <v>14453.285539642031</v>
      </c>
    </row>
    <row r="96" spans="1:13" ht="15.75">
      <c r="A96" s="65">
        <v>58</v>
      </c>
      <c r="B96" s="91" t="s">
        <v>68</v>
      </c>
      <c r="C96" s="71"/>
      <c r="D96" s="71"/>
      <c r="E96" s="71"/>
      <c r="F96" s="71"/>
      <c r="G96" s="71"/>
      <c r="H96" s="72">
        <v>9085095</v>
      </c>
      <c r="I96" s="72">
        <v>9052896</v>
      </c>
      <c r="J96" s="72">
        <v>9544949</v>
      </c>
      <c r="K96" s="65">
        <f t="shared" si="5"/>
        <v>22910465.5</v>
      </c>
      <c r="L96" s="73">
        <f t="shared" si="8"/>
        <v>0.0010288332406886626</v>
      </c>
      <c r="M96" s="74">
        <f>L96*$J$131</f>
        <v>18391.97398161592</v>
      </c>
    </row>
    <row r="97" spans="1:13" ht="15.75">
      <c r="A97" s="65">
        <v>59</v>
      </c>
      <c r="B97" s="91" t="s">
        <v>69</v>
      </c>
      <c r="C97" s="71"/>
      <c r="D97" s="71"/>
      <c r="E97" s="71"/>
      <c r="F97" s="71"/>
      <c r="G97" s="71"/>
      <c r="H97" s="72">
        <v>6243486</v>
      </c>
      <c r="I97" s="72">
        <v>5859492</v>
      </c>
      <c r="J97" s="72">
        <v>6744085</v>
      </c>
      <c r="K97" s="65">
        <f t="shared" si="5"/>
        <v>15475020.5</v>
      </c>
      <c r="L97" s="73">
        <f t="shared" si="8"/>
        <v>0.0006949319947575263</v>
      </c>
      <c r="M97" s="74">
        <f>L97*$J$131</f>
        <v>12422.976495216693</v>
      </c>
    </row>
    <row r="98" spans="1:13" ht="15.75">
      <c r="A98" s="65">
        <v>60</v>
      </c>
      <c r="B98" s="91" t="s">
        <v>70</v>
      </c>
      <c r="C98" s="71"/>
      <c r="D98" s="71"/>
      <c r="E98" s="71"/>
      <c r="F98" s="71"/>
      <c r="G98" s="71"/>
      <c r="H98" s="72">
        <v>25525724</v>
      </c>
      <c r="I98" s="72">
        <v>26408283</v>
      </c>
      <c r="J98" s="72">
        <v>27232887</v>
      </c>
      <c r="K98" s="65">
        <f t="shared" si="5"/>
        <v>65550450.5</v>
      </c>
      <c r="L98" s="73">
        <f t="shared" si="8"/>
        <v>0.002943653956595372</v>
      </c>
      <c r="M98" s="74">
        <f>L98*$J$131</f>
        <v>52622.334543102246</v>
      </c>
    </row>
    <row r="99" spans="1:13" ht="15.75">
      <c r="A99" s="65">
        <v>61</v>
      </c>
      <c r="B99" s="91" t="s">
        <v>71</v>
      </c>
      <c r="C99" s="70"/>
      <c r="D99" s="71"/>
      <c r="E99" s="71"/>
      <c r="F99" s="71"/>
      <c r="G99" s="71"/>
      <c r="H99" s="72">
        <v>78676751</v>
      </c>
      <c r="I99" s="72">
        <v>79143606</v>
      </c>
      <c r="J99" s="72">
        <v>83572003</v>
      </c>
      <c r="K99" s="65">
        <f t="shared" si="5"/>
        <v>199606358.5</v>
      </c>
      <c r="L99" s="73">
        <f t="shared" si="8"/>
        <v>0.008963661461947074</v>
      </c>
      <c r="M99" s="74">
        <f>L99*$J$131</f>
        <v>160239.21260338862</v>
      </c>
    </row>
    <row r="100" spans="1:14" ht="15.75">
      <c r="A100" s="65">
        <v>62</v>
      </c>
      <c r="B100" s="91" t="s">
        <v>110</v>
      </c>
      <c r="C100" s="78">
        <v>753288234</v>
      </c>
      <c r="D100" s="78">
        <v>744553612</v>
      </c>
      <c r="E100" s="78">
        <v>724520201</v>
      </c>
      <c r="F100" s="78">
        <v>721743898</v>
      </c>
      <c r="G100" s="78">
        <v>1852812000</v>
      </c>
      <c r="H100" s="72">
        <v>1877651730</v>
      </c>
      <c r="I100" s="72">
        <v>1900029000</v>
      </c>
      <c r="J100" s="72">
        <v>2062179000</v>
      </c>
      <c r="K100" s="79">
        <f>C100+D100+E100+F100+G100+H100+I100+(50%*J100)</f>
        <v>9605688175</v>
      </c>
      <c r="L100" s="80">
        <f t="shared" si="8"/>
        <v>0.43135968992555024</v>
      </c>
      <c r="M100" s="74">
        <f>L100*$J$131-185628</f>
        <v>7525588.823163883</v>
      </c>
      <c r="N100" s="81"/>
    </row>
    <row r="101" spans="1:13" ht="15.75">
      <c r="A101" s="65">
        <v>63</v>
      </c>
      <c r="B101" s="91" t="s">
        <v>72</v>
      </c>
      <c r="C101" s="71"/>
      <c r="D101" s="71"/>
      <c r="E101" s="71"/>
      <c r="F101" s="71"/>
      <c r="G101" s="71"/>
      <c r="H101" s="72">
        <v>14569289</v>
      </c>
      <c r="I101" s="72">
        <v>14793988</v>
      </c>
      <c r="J101" s="72">
        <v>15846081</v>
      </c>
      <c r="K101" s="65">
        <f t="shared" si="5"/>
        <v>37286317.5</v>
      </c>
      <c r="L101" s="73">
        <f t="shared" si="8"/>
        <v>0.0016744052130617509</v>
      </c>
      <c r="M101" s="74">
        <f aca="true" t="shared" si="9" ref="M101:M111">L101*$J$131</f>
        <v>29932.564282915613</v>
      </c>
    </row>
    <row r="102" spans="1:13" ht="15.75">
      <c r="A102" s="65">
        <v>64</v>
      </c>
      <c r="B102" s="91" t="s">
        <v>73</v>
      </c>
      <c r="C102" s="70"/>
      <c r="D102" s="71"/>
      <c r="E102" s="71"/>
      <c r="F102" s="71"/>
      <c r="G102" s="71"/>
      <c r="H102" s="72">
        <v>102487053</v>
      </c>
      <c r="I102" s="72">
        <v>159517859</v>
      </c>
      <c r="J102" s="72">
        <v>175514124</v>
      </c>
      <c r="K102" s="65">
        <f t="shared" si="5"/>
        <v>349761974</v>
      </c>
      <c r="L102" s="73">
        <f t="shared" si="8"/>
        <v>0.015706653589386204</v>
      </c>
      <c r="M102" s="74">
        <f t="shared" si="9"/>
        <v>280780.55094806454</v>
      </c>
    </row>
    <row r="103" spans="1:13" ht="15.75" outlineLevel="1">
      <c r="A103" s="65"/>
      <c r="B103" s="90" t="s">
        <v>111</v>
      </c>
      <c r="C103" s="75"/>
      <c r="D103" s="65"/>
      <c r="E103" s="65"/>
      <c r="F103" s="65"/>
      <c r="G103" s="65"/>
      <c r="H103" s="72">
        <v>3822493</v>
      </c>
      <c r="I103" s="72"/>
      <c r="J103" s="72"/>
      <c r="K103" s="65">
        <f t="shared" si="5"/>
        <v>3822493</v>
      </c>
      <c r="L103" s="73">
        <f t="shared" si="8"/>
        <v>0.00017165551964449296</v>
      </c>
      <c r="M103" s="74">
        <f t="shared" si="9"/>
        <v>3068.6059958453916</v>
      </c>
    </row>
    <row r="104" spans="1:13" ht="15.75" outlineLevel="1">
      <c r="A104" s="65"/>
      <c r="B104" s="90" t="s">
        <v>101</v>
      </c>
      <c r="C104" s="75"/>
      <c r="D104" s="65"/>
      <c r="E104" s="65"/>
      <c r="F104" s="65"/>
      <c r="G104" s="65"/>
      <c r="H104" s="72">
        <v>36601351</v>
      </c>
      <c r="I104" s="65"/>
      <c r="J104" s="65"/>
      <c r="K104" s="65">
        <f t="shared" si="5"/>
        <v>36601351</v>
      </c>
      <c r="L104" s="73">
        <f t="shared" si="8"/>
        <v>0.0016436456327311737</v>
      </c>
      <c r="M104" s="74">
        <f t="shared" si="9"/>
        <v>29382.689552248157</v>
      </c>
    </row>
    <row r="105" spans="1:13" ht="15.75" outlineLevel="1">
      <c r="A105" s="65"/>
      <c r="B105" s="90" t="s">
        <v>102</v>
      </c>
      <c r="C105" s="75"/>
      <c r="D105" s="65"/>
      <c r="E105" s="65"/>
      <c r="F105" s="65"/>
      <c r="G105" s="65"/>
      <c r="H105" s="72">
        <v>13850711</v>
      </c>
      <c r="I105" s="65"/>
      <c r="J105" s="65"/>
      <c r="K105" s="65">
        <f t="shared" si="5"/>
        <v>13850711</v>
      </c>
      <c r="L105" s="73">
        <f t="shared" si="8"/>
        <v>0.0006219896267045342</v>
      </c>
      <c r="M105" s="74">
        <f t="shared" si="9"/>
        <v>11119.019661075043</v>
      </c>
    </row>
    <row r="106" spans="1:13" ht="15.75" outlineLevel="1">
      <c r="A106" s="65"/>
      <c r="B106" s="90" t="s">
        <v>74</v>
      </c>
      <c r="C106" s="75"/>
      <c r="D106" s="65"/>
      <c r="E106" s="65"/>
      <c r="F106" s="65"/>
      <c r="G106" s="65"/>
      <c r="H106" s="72">
        <v>5622103</v>
      </c>
      <c r="I106" s="72">
        <v>7853660</v>
      </c>
      <c r="J106" s="72">
        <v>8090606</v>
      </c>
      <c r="K106" s="65">
        <f t="shared" si="5"/>
        <v>17521066</v>
      </c>
      <c r="L106" s="73">
        <f t="shared" si="8"/>
        <v>0.0007868131318894391</v>
      </c>
      <c r="M106" s="74">
        <f t="shared" si="9"/>
        <v>14065.492907692134</v>
      </c>
    </row>
    <row r="107" spans="1:13" ht="15.75" outlineLevel="1">
      <c r="A107" s="65"/>
      <c r="B107" s="90" t="s">
        <v>75</v>
      </c>
      <c r="C107" s="75"/>
      <c r="D107" s="65"/>
      <c r="E107" s="65"/>
      <c r="F107" s="65"/>
      <c r="G107" s="65"/>
      <c r="H107" s="72">
        <v>3393309</v>
      </c>
      <c r="I107" s="72">
        <v>3429935</v>
      </c>
      <c r="J107" s="72">
        <v>3566164</v>
      </c>
      <c r="K107" s="65">
        <f t="shared" si="5"/>
        <v>8606326</v>
      </c>
      <c r="L107" s="73">
        <f t="shared" si="8"/>
        <v>0.0003864816395373152</v>
      </c>
      <c r="M107" s="74">
        <f t="shared" si="9"/>
        <v>6908.952760881468</v>
      </c>
    </row>
    <row r="108" spans="1:13" ht="15.75">
      <c r="A108" s="65">
        <v>65</v>
      </c>
      <c r="B108" s="91" t="s">
        <v>76</v>
      </c>
      <c r="C108" s="71"/>
      <c r="D108" s="71"/>
      <c r="E108" s="71"/>
      <c r="F108" s="71"/>
      <c r="G108" s="71"/>
      <c r="H108" s="72">
        <v>7018252</v>
      </c>
      <c r="I108" s="72">
        <v>7524913</v>
      </c>
      <c r="J108" s="72">
        <v>8139796</v>
      </c>
      <c r="K108" s="65">
        <f t="shared" si="5"/>
        <v>18613063</v>
      </c>
      <c r="L108" s="73">
        <f t="shared" si="8"/>
        <v>0.0008358511059250298</v>
      </c>
      <c r="M108" s="74">
        <f t="shared" si="9"/>
        <v>14942.121992858589</v>
      </c>
    </row>
    <row r="109" spans="1:13" ht="15.75">
      <c r="A109" s="65">
        <v>66</v>
      </c>
      <c r="B109" s="91" t="s">
        <v>77</v>
      </c>
      <c r="C109" s="71"/>
      <c r="D109" s="71"/>
      <c r="E109" s="71"/>
      <c r="F109" s="71"/>
      <c r="G109" s="71"/>
      <c r="H109" s="72">
        <v>83316810</v>
      </c>
      <c r="I109" s="72">
        <v>86298086</v>
      </c>
      <c r="J109" s="72">
        <v>92968505</v>
      </c>
      <c r="K109" s="65">
        <f t="shared" si="5"/>
        <v>216099148.5</v>
      </c>
      <c r="L109" s="73">
        <f t="shared" si="8"/>
        <v>0.009704298119185556</v>
      </c>
      <c r="M109" s="74">
        <f t="shared" si="9"/>
        <v>173479.23012133277</v>
      </c>
    </row>
    <row r="110" spans="1:13" ht="15.75">
      <c r="A110" s="65">
        <v>67</v>
      </c>
      <c r="B110" s="91" t="s">
        <v>78</v>
      </c>
      <c r="C110" s="71"/>
      <c r="D110" s="71"/>
      <c r="E110" s="71"/>
      <c r="F110" s="71"/>
      <c r="G110" s="71"/>
      <c r="H110" s="72">
        <v>36404835</v>
      </c>
      <c r="I110" s="72">
        <v>36880372</v>
      </c>
      <c r="J110" s="72">
        <v>39114111</v>
      </c>
      <c r="K110" s="65">
        <f t="shared" si="5"/>
        <v>92842262.5</v>
      </c>
      <c r="L110" s="73">
        <f t="shared" si="8"/>
        <v>0.004169238979484834</v>
      </c>
      <c r="M110" s="74">
        <f t="shared" si="9"/>
        <v>74531.54874982158</v>
      </c>
    </row>
    <row r="111" spans="1:13" ht="15.75">
      <c r="A111" s="65">
        <v>68</v>
      </c>
      <c r="B111" s="91" t="s">
        <v>107</v>
      </c>
      <c r="C111" s="71"/>
      <c r="D111" s="71"/>
      <c r="E111" s="71"/>
      <c r="F111" s="71"/>
      <c r="G111" s="71"/>
      <c r="H111" s="72">
        <v>5482619</v>
      </c>
      <c r="I111" s="72">
        <v>5682162</v>
      </c>
      <c r="J111" s="72">
        <v>6364834</v>
      </c>
      <c r="K111" s="65">
        <f t="shared" si="5"/>
        <v>14347198</v>
      </c>
      <c r="L111" s="73">
        <f t="shared" si="8"/>
        <v>0.000644285215991875</v>
      </c>
      <c r="M111" s="74">
        <f t="shared" si="9"/>
        <v>11517.587555132477</v>
      </c>
    </row>
    <row r="112" spans="1:13" ht="15.75">
      <c r="A112" s="65">
        <v>69</v>
      </c>
      <c r="B112" s="91" t="s">
        <v>79</v>
      </c>
      <c r="C112" s="70"/>
      <c r="D112" s="70"/>
      <c r="E112" s="71"/>
      <c r="F112" s="71"/>
      <c r="G112" s="71"/>
      <c r="H112" s="72">
        <v>9177997</v>
      </c>
      <c r="I112" s="72">
        <v>8268144</v>
      </c>
      <c r="J112" s="72">
        <v>10996384</v>
      </c>
      <c r="K112" s="65">
        <f aca="true" t="shared" si="10" ref="K112:K118">H112+I112+(50%*J112)</f>
        <v>22944333</v>
      </c>
      <c r="L112" s="73">
        <f t="shared" si="8"/>
        <v>0.00103035411811383</v>
      </c>
      <c r="M112" s="74">
        <f aca="true" t="shared" si="11" ref="M112:M118">L112*$J$131</f>
        <v>18419.1620009437</v>
      </c>
    </row>
    <row r="113" spans="1:13" ht="15.75">
      <c r="A113" s="65">
        <v>70</v>
      </c>
      <c r="B113" s="91" t="s">
        <v>80</v>
      </c>
      <c r="C113" s="70"/>
      <c r="D113" s="70"/>
      <c r="E113" s="71"/>
      <c r="F113" s="71"/>
      <c r="G113" s="71"/>
      <c r="H113" s="72">
        <v>3994511</v>
      </c>
      <c r="I113" s="72">
        <v>4267606</v>
      </c>
      <c r="J113" s="72">
        <v>4687447</v>
      </c>
      <c r="K113" s="65">
        <f t="shared" si="10"/>
        <v>10605840.5</v>
      </c>
      <c r="L113" s="73">
        <f t="shared" si="8"/>
        <v>0.000476273223337259</v>
      </c>
      <c r="M113" s="74">
        <f t="shared" si="11"/>
        <v>8514.115198976137</v>
      </c>
    </row>
    <row r="114" spans="1:13" ht="15.75">
      <c r="A114" s="65">
        <v>71</v>
      </c>
      <c r="B114" s="91" t="s">
        <v>81</v>
      </c>
      <c r="C114" s="70"/>
      <c r="D114" s="70"/>
      <c r="E114" s="71"/>
      <c r="F114" s="71"/>
      <c r="G114" s="71"/>
      <c r="H114" s="72">
        <v>24369218</v>
      </c>
      <c r="I114" s="72">
        <v>31662439</v>
      </c>
      <c r="J114" s="72">
        <v>33274531</v>
      </c>
      <c r="K114" s="65">
        <f t="shared" si="10"/>
        <v>72668922.5</v>
      </c>
      <c r="L114" s="73">
        <f t="shared" si="8"/>
        <v>0.003263320993326315</v>
      </c>
      <c r="M114" s="74">
        <f t="shared" si="11"/>
        <v>58336.873682992766</v>
      </c>
    </row>
    <row r="115" spans="1:13" ht="15.75" outlineLevel="1">
      <c r="A115" s="65"/>
      <c r="B115" s="90" t="s">
        <v>112</v>
      </c>
      <c r="C115" s="75"/>
      <c r="D115" s="75"/>
      <c r="E115" s="65"/>
      <c r="F115" s="65"/>
      <c r="G115" s="65"/>
      <c r="H115" s="72">
        <v>2984537</v>
      </c>
      <c r="I115" s="65"/>
      <c r="J115" s="65"/>
      <c r="K115" s="65">
        <f t="shared" si="10"/>
        <v>2984537</v>
      </c>
      <c r="L115" s="73">
        <f t="shared" si="8"/>
        <v>0.00013402568680523838</v>
      </c>
      <c r="M115" s="74">
        <f t="shared" si="11"/>
        <v>2395.914952106496</v>
      </c>
    </row>
    <row r="116" spans="1:13" ht="15.75" outlineLevel="1">
      <c r="A116" s="65"/>
      <c r="B116" s="90" t="s">
        <v>103</v>
      </c>
      <c r="C116" s="75"/>
      <c r="D116" s="75"/>
      <c r="E116" s="65"/>
      <c r="F116" s="65"/>
      <c r="G116" s="65"/>
      <c r="H116" s="72">
        <v>3693200</v>
      </c>
      <c r="I116" s="65"/>
      <c r="J116" s="65"/>
      <c r="K116" s="65">
        <f t="shared" si="10"/>
        <v>3693200</v>
      </c>
      <c r="L116" s="73">
        <f t="shared" si="8"/>
        <v>0.00016584939858648305</v>
      </c>
      <c r="M116" s="74">
        <f t="shared" si="11"/>
        <v>2964.812666460396</v>
      </c>
    </row>
    <row r="117" spans="1:13" ht="15.75">
      <c r="A117" s="65">
        <v>72</v>
      </c>
      <c r="B117" s="91" t="s">
        <v>82</v>
      </c>
      <c r="C117" s="71"/>
      <c r="D117" s="71"/>
      <c r="E117" s="71"/>
      <c r="F117" s="71"/>
      <c r="G117" s="71"/>
      <c r="H117" s="72">
        <v>59902609</v>
      </c>
      <c r="I117" s="72">
        <v>62521335</v>
      </c>
      <c r="J117" s="72">
        <v>65436281</v>
      </c>
      <c r="K117" s="65">
        <f t="shared" si="10"/>
        <v>155142084.5</v>
      </c>
      <c r="L117" s="73">
        <f t="shared" si="8"/>
        <v>0.006966917959974638</v>
      </c>
      <c r="M117" s="74">
        <f t="shared" si="11"/>
        <v>124544.35644608174</v>
      </c>
    </row>
    <row r="118" spans="1:13" ht="15.75">
      <c r="A118" s="65">
        <v>73</v>
      </c>
      <c r="B118" s="91" t="s">
        <v>83</v>
      </c>
      <c r="C118" s="71"/>
      <c r="D118" s="71"/>
      <c r="E118" s="71"/>
      <c r="F118" s="71"/>
      <c r="G118" s="71"/>
      <c r="H118" s="72">
        <v>28322519</v>
      </c>
      <c r="I118" s="72">
        <v>28483803</v>
      </c>
      <c r="J118" s="72">
        <v>30247440</v>
      </c>
      <c r="K118" s="65">
        <f t="shared" si="10"/>
        <v>71930042</v>
      </c>
      <c r="L118" s="73">
        <f t="shared" si="8"/>
        <v>0.003230140313549352</v>
      </c>
      <c r="M118" s="74">
        <f t="shared" si="11"/>
        <v>57743.718082050334</v>
      </c>
    </row>
    <row r="119" spans="1:13" ht="15.75">
      <c r="A119" s="65"/>
      <c r="B119" s="91"/>
      <c r="C119" s="71"/>
      <c r="D119" s="71"/>
      <c r="E119" s="71"/>
      <c r="F119" s="71"/>
      <c r="G119" s="71"/>
      <c r="H119" s="72"/>
      <c r="I119" s="72"/>
      <c r="J119" s="72"/>
      <c r="K119" s="65"/>
      <c r="L119" s="73"/>
      <c r="M119" s="74"/>
    </row>
    <row r="120" spans="1:13" ht="15.75">
      <c r="A120" s="65"/>
      <c r="B120" s="91"/>
      <c r="C120" s="71"/>
      <c r="D120" s="71"/>
      <c r="E120" s="71"/>
      <c r="F120" s="71"/>
      <c r="G120" s="71"/>
      <c r="H120" s="72"/>
      <c r="I120" s="72"/>
      <c r="J120" s="72"/>
      <c r="K120" s="65"/>
      <c r="L120" s="73"/>
      <c r="M120" s="74"/>
    </row>
    <row r="121" spans="1:8" ht="14.25">
      <c r="A121" s="65"/>
      <c r="B121" s="64"/>
      <c r="H121" s="64"/>
    </row>
    <row r="122" spans="1:8" ht="15.75">
      <c r="A122" s="65"/>
      <c r="H122" s="64"/>
    </row>
    <row r="123" spans="1:14" ht="15.75">
      <c r="A123" s="65"/>
      <c r="B123" s="92" t="s">
        <v>104</v>
      </c>
      <c r="C123" s="83">
        <f>SUM(C6:C119)</f>
        <v>753288234</v>
      </c>
      <c r="D123" s="83">
        <f>SUM(D6:D119)</f>
        <v>744553612</v>
      </c>
      <c r="E123" s="83">
        <f>SUM(E6:E119)</f>
        <v>724520201</v>
      </c>
      <c r="F123" s="83">
        <f>SUM(F6:F119)</f>
        <v>721743898</v>
      </c>
      <c r="G123" s="83">
        <f>SUM(G6:G119)</f>
        <v>1852812000</v>
      </c>
      <c r="H123" s="83">
        <f>SUM(H6:H120)</f>
        <v>6790070748</v>
      </c>
      <c r="I123" s="84">
        <f>SUM(I6:I120)</f>
        <v>6929260849</v>
      </c>
      <c r="J123" s="84">
        <f>SUM(J6:J120)</f>
        <v>7504291902</v>
      </c>
      <c r="K123" s="85">
        <f>C123+D123+E123+F123+G123+H123+I123+(50%*J123)</f>
        <v>22268395493</v>
      </c>
      <c r="L123" s="73">
        <f>SUM(L6:L120)</f>
        <v>0.9999999999999999</v>
      </c>
      <c r="M123" s="74">
        <f>SUM(M6:M120)</f>
        <v>17690907.53000001</v>
      </c>
      <c r="N123" s="74"/>
    </row>
    <row r="124" spans="1:10" ht="15.75">
      <c r="A124" s="65"/>
      <c r="B124" s="93"/>
      <c r="C124" s="86"/>
      <c r="D124" s="86"/>
      <c r="E124" s="86"/>
      <c r="F124" s="86"/>
      <c r="G124" s="86"/>
      <c r="H124" s="83"/>
      <c r="I124" s="83"/>
      <c r="J124" s="83"/>
    </row>
    <row r="125" spans="2:13" ht="15.75">
      <c r="B125" s="92" t="s">
        <v>120</v>
      </c>
      <c r="H125" s="84"/>
      <c r="I125" s="83"/>
      <c r="J125" s="83"/>
      <c r="M125" s="99">
        <v>17690907.53000001</v>
      </c>
    </row>
    <row r="126" spans="3:10" ht="15.75">
      <c r="C126" s="82"/>
      <c r="D126" s="82"/>
      <c r="E126" s="82"/>
      <c r="F126" s="82"/>
      <c r="G126" s="82"/>
      <c r="H126" s="87"/>
      <c r="I126" s="87"/>
      <c r="J126" s="87"/>
    </row>
    <row r="127" ht="15.75">
      <c r="J127" s="74"/>
    </row>
    <row r="128" spans="8:10" ht="15.75">
      <c r="H128" s="87"/>
      <c r="I128" s="83"/>
      <c r="J128" s="83"/>
    </row>
    <row r="129" spans="8:9" ht="15.75">
      <c r="H129" s="83"/>
      <c r="I129" s="83"/>
    </row>
    <row r="130" spans="8:10" ht="15.75">
      <c r="H130" s="87"/>
      <c r="I130" s="83"/>
      <c r="J130" s="89"/>
    </row>
    <row r="131" spans="6:11" ht="15.75">
      <c r="F131" s="64" t="s">
        <v>118</v>
      </c>
      <c r="H131" s="84"/>
      <c r="J131" s="74">
        <v>17876535.53</v>
      </c>
      <c r="K131" s="64" t="s">
        <v>119</v>
      </c>
    </row>
  </sheetData>
  <sheetProtection/>
  <mergeCells count="2">
    <mergeCell ref="B2:J2"/>
    <mergeCell ref="B89:C89"/>
  </mergeCells>
  <printOptions/>
  <pageMargins left="0.15748031496062992" right="0.15748031496062992" top="0.1968503937007874" bottom="0.1968503937007874" header="0.31496062992125984" footer="0.31496062992125984"/>
  <pageSetup fitToHeight="4" horizontalDpi="600" verticalDpi="600" orientation="landscape" scale="55" r:id="rId1"/>
  <rowBreaks count="1" manualBreakCount="1">
    <brk id="10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A2" sqref="A2:V50"/>
    </sheetView>
  </sheetViews>
  <sheetFormatPr defaultColWidth="9.140625" defaultRowHeight="12.75"/>
  <cols>
    <col min="1" max="1" width="3.00390625" style="12" bestFit="1" customWidth="1"/>
    <col min="2" max="2" width="41.57421875" style="12" customWidth="1"/>
    <col min="3" max="4" width="12.28125" style="12" bestFit="1" customWidth="1"/>
    <col min="5" max="5" width="13.421875" style="12" bestFit="1" customWidth="1"/>
    <col min="6" max="6" width="34.00390625" style="12" customWidth="1"/>
    <col min="7" max="16384" width="9.140625" style="12" customWidth="1"/>
  </cols>
  <sheetData>
    <row r="2" spans="2:6" ht="25.5" customHeight="1">
      <c r="B2" s="102"/>
      <c r="C2" s="102"/>
      <c r="D2" s="102"/>
      <c r="E2" s="102"/>
      <c r="F2" s="102"/>
    </row>
    <row r="4" spans="2:6" ht="24" customHeight="1">
      <c r="B4" s="13"/>
      <c r="C4" s="1"/>
      <c r="D4" s="2"/>
      <c r="E4" s="3"/>
      <c r="F4" s="4"/>
    </row>
    <row r="5" spans="2:6" ht="24" customHeight="1">
      <c r="B5" s="13"/>
      <c r="C5" s="1"/>
      <c r="D5" s="2"/>
      <c r="E5" s="3"/>
      <c r="F5" s="4"/>
    </row>
    <row r="6" spans="1:6" ht="12.75">
      <c r="A6" s="38"/>
      <c r="B6" s="30"/>
      <c r="C6" s="5"/>
      <c r="D6" s="28"/>
      <c r="E6" s="6"/>
      <c r="F6" s="37"/>
    </row>
    <row r="7" spans="1:6" ht="12.75">
      <c r="A7" s="38"/>
      <c r="B7" s="30"/>
      <c r="C7" s="35"/>
      <c r="D7" s="14"/>
      <c r="E7" s="6"/>
      <c r="F7" s="37"/>
    </row>
    <row r="8" spans="1:6" ht="12.75">
      <c r="A8" s="38"/>
      <c r="B8" s="30"/>
      <c r="C8" s="36"/>
      <c r="D8" s="28"/>
      <c r="E8" s="6"/>
      <c r="F8" s="37"/>
    </row>
    <row r="9" spans="1:6" s="28" customFormat="1" ht="12.75">
      <c r="A9" s="38"/>
      <c r="B9" s="30"/>
      <c r="C9" s="36"/>
      <c r="E9" s="6"/>
      <c r="F9" s="37"/>
    </row>
    <row r="10" spans="1:6" s="28" customFormat="1" ht="12.75">
      <c r="A10" s="38"/>
      <c r="B10" s="38"/>
      <c r="C10" s="35"/>
      <c r="D10" s="14"/>
      <c r="E10" s="6"/>
      <c r="F10" s="37"/>
    </row>
    <row r="11" spans="1:6" ht="12.75">
      <c r="A11" s="28"/>
      <c r="B11" s="37"/>
      <c r="C11" s="13"/>
      <c r="D11" s="13"/>
      <c r="E11" s="6"/>
      <c r="F11" s="37"/>
    </row>
    <row r="12" spans="1:6" ht="33.75" customHeight="1">
      <c r="A12" s="28"/>
      <c r="B12" s="38"/>
      <c r="C12" s="17"/>
      <c r="D12" s="17"/>
      <c r="E12" s="6"/>
      <c r="F12" s="37"/>
    </row>
    <row r="14" spans="3:5" ht="36.75" customHeight="1">
      <c r="C14" s="29"/>
      <c r="D14" s="29"/>
      <c r="E14" s="29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3"/>
  <sheetViews>
    <sheetView zoomScalePageLayoutView="0" workbookViewId="0" topLeftCell="A1">
      <selection activeCell="C52" sqref="C52:C53"/>
    </sheetView>
  </sheetViews>
  <sheetFormatPr defaultColWidth="9.140625" defaultRowHeight="12.75" outlineLevelRow="1"/>
  <cols>
    <col min="1" max="1" width="5.00390625" style="0" customWidth="1"/>
    <col min="2" max="2" width="39.57421875" style="0" customWidth="1"/>
    <col min="3" max="3" width="16.00390625" style="10" bestFit="1" customWidth="1"/>
    <col min="4" max="5" width="15.00390625" style="0" bestFit="1" customWidth="1"/>
    <col min="6" max="6" width="20.7109375" style="0" bestFit="1" customWidth="1"/>
    <col min="7" max="7" width="13.8515625" style="0" bestFit="1" customWidth="1"/>
    <col min="8" max="8" width="13.421875" style="0" bestFit="1" customWidth="1"/>
    <col min="10" max="10" width="15.00390625" style="0" bestFit="1" customWidth="1"/>
  </cols>
  <sheetData>
    <row r="2" spans="2:3" ht="12.75">
      <c r="B2" s="26"/>
      <c r="C2" s="27"/>
    </row>
    <row r="3" spans="2:7" ht="44.25" customHeight="1">
      <c r="B3" s="26"/>
      <c r="C3" s="1"/>
      <c r="D3" s="2"/>
      <c r="E3" s="3"/>
      <c r="F3" s="21"/>
      <c r="G3" s="21"/>
    </row>
    <row r="4" spans="2:7" ht="20.25" customHeight="1">
      <c r="B4" s="26"/>
      <c r="C4" s="1"/>
      <c r="D4" s="2"/>
      <c r="E4" s="3"/>
      <c r="F4" s="21"/>
      <c r="G4" s="21"/>
    </row>
    <row r="5" spans="2:7" ht="12.75">
      <c r="B5" s="33"/>
      <c r="C5" s="7"/>
      <c r="D5" s="8"/>
      <c r="E5" s="9"/>
      <c r="F5" s="16"/>
      <c r="G5" s="22"/>
    </row>
    <row r="6" spans="2:7" ht="12.75">
      <c r="B6" s="34"/>
      <c r="C6" s="7"/>
      <c r="D6" s="8"/>
      <c r="E6" s="9"/>
      <c r="F6" s="16"/>
      <c r="G6" s="22"/>
    </row>
    <row r="7" spans="2:7" ht="12.75" outlineLevel="1">
      <c r="B7" s="18"/>
      <c r="C7" s="7"/>
      <c r="F7" s="16"/>
      <c r="G7" s="22"/>
    </row>
    <row r="8" spans="2:7" ht="12.75" outlineLevel="1">
      <c r="B8" s="18"/>
      <c r="C8" s="7"/>
      <c r="F8" s="16"/>
      <c r="G8" s="22"/>
    </row>
    <row r="9" spans="2:7" ht="12.75" outlineLevel="1">
      <c r="B9" s="18"/>
      <c r="C9" s="7"/>
      <c r="F9" s="16"/>
      <c r="G9" s="22"/>
    </row>
    <row r="10" spans="2:7" ht="12.75" outlineLevel="1">
      <c r="B10" s="18"/>
      <c r="C10" s="7"/>
      <c r="F10" s="16"/>
      <c r="G10" s="22"/>
    </row>
    <row r="11" spans="2:7" ht="12.75">
      <c r="B11" s="34"/>
      <c r="C11" s="7"/>
      <c r="D11" s="8"/>
      <c r="E11" s="9"/>
      <c r="F11" s="16"/>
      <c r="G11" s="22"/>
    </row>
    <row r="12" spans="2:7" ht="12.75">
      <c r="B12" s="34"/>
      <c r="C12" s="7"/>
      <c r="D12" s="8"/>
      <c r="E12" s="9"/>
      <c r="F12" s="16"/>
      <c r="G12" s="22"/>
    </row>
    <row r="13" spans="2:7" ht="12.75">
      <c r="B13" s="34"/>
      <c r="C13" s="7"/>
      <c r="D13" s="8"/>
      <c r="E13" s="9"/>
      <c r="F13" s="16"/>
      <c r="G13" s="22"/>
    </row>
    <row r="14" spans="2:7" ht="12.75">
      <c r="B14" s="34"/>
      <c r="C14" s="7"/>
      <c r="D14" s="8"/>
      <c r="E14" s="9"/>
      <c r="F14" s="16"/>
      <c r="G14" s="22"/>
    </row>
    <row r="15" spans="2:7" ht="12.75">
      <c r="B15" s="34"/>
      <c r="C15" s="7"/>
      <c r="D15" s="8"/>
      <c r="E15" s="9"/>
      <c r="F15" s="16"/>
      <c r="G15" s="22"/>
    </row>
    <row r="16" spans="2:7" ht="12.75">
      <c r="B16" s="34"/>
      <c r="C16" s="7"/>
      <c r="D16" s="8"/>
      <c r="E16" s="9"/>
      <c r="F16" s="16"/>
      <c r="G16" s="22"/>
    </row>
    <row r="17" spans="2:7" ht="12.75">
      <c r="B17" s="34"/>
      <c r="C17" s="7"/>
      <c r="D17" s="8"/>
      <c r="E17" s="9"/>
      <c r="F17" s="16"/>
      <c r="G17" s="22"/>
    </row>
    <row r="18" spans="2:7" ht="12.75">
      <c r="B18" s="34"/>
      <c r="C18" s="7"/>
      <c r="D18" s="8"/>
      <c r="E18" s="9"/>
      <c r="F18" s="16"/>
      <c r="G18" s="22"/>
    </row>
    <row r="19" spans="2:7" ht="12.75" outlineLevel="1">
      <c r="B19" s="18"/>
      <c r="C19" s="7"/>
      <c r="D19" s="8"/>
      <c r="E19" s="11"/>
      <c r="F19" s="16"/>
      <c r="G19" s="22"/>
    </row>
    <row r="20" spans="2:7" ht="12.75">
      <c r="B20" s="34"/>
      <c r="C20" s="7"/>
      <c r="D20" s="8"/>
      <c r="E20" s="9"/>
      <c r="F20" s="16"/>
      <c r="G20" s="22"/>
    </row>
    <row r="21" spans="2:7" ht="12.75">
      <c r="B21" s="34"/>
      <c r="C21" s="7"/>
      <c r="D21" s="8"/>
      <c r="E21" s="9"/>
      <c r="F21" s="16"/>
      <c r="G21" s="22"/>
    </row>
    <row r="22" spans="2:7" ht="12.75" outlineLevel="1">
      <c r="B22" s="18"/>
      <c r="C22" s="7"/>
      <c r="F22" s="16"/>
      <c r="G22" s="22"/>
    </row>
    <row r="23" spans="2:7" ht="12.75" outlineLevel="1">
      <c r="B23" s="18"/>
      <c r="C23" s="7"/>
      <c r="F23" s="16"/>
      <c r="G23" s="22"/>
    </row>
    <row r="24" spans="2:7" ht="12.75">
      <c r="B24" s="34"/>
      <c r="C24" s="7"/>
      <c r="D24" s="8"/>
      <c r="E24" s="9"/>
      <c r="F24" s="16"/>
      <c r="G24" s="22"/>
    </row>
    <row r="25" spans="2:7" ht="12.75">
      <c r="B25" s="34"/>
      <c r="C25" s="7"/>
      <c r="D25" s="8"/>
      <c r="E25" s="9"/>
      <c r="F25" s="16"/>
      <c r="G25" s="22"/>
    </row>
    <row r="26" spans="2:7" ht="12.75">
      <c r="B26" s="34"/>
      <c r="C26" s="7"/>
      <c r="D26" s="8"/>
      <c r="E26" s="9"/>
      <c r="F26" s="16"/>
      <c r="G26" s="22"/>
    </row>
    <row r="27" spans="2:7" ht="12.75">
      <c r="B27" s="34"/>
      <c r="C27" s="7"/>
      <c r="D27" s="8"/>
      <c r="E27" s="9"/>
      <c r="F27" s="16"/>
      <c r="G27" s="22"/>
    </row>
    <row r="28" spans="2:7" ht="12.75">
      <c r="B28" s="34"/>
      <c r="C28" s="7"/>
      <c r="D28" s="8"/>
      <c r="E28" s="9"/>
      <c r="F28" s="16"/>
      <c r="G28" s="22"/>
    </row>
    <row r="29" spans="2:7" ht="12.75">
      <c r="B29" s="34"/>
      <c r="C29" s="7"/>
      <c r="D29" s="8"/>
      <c r="E29" s="9"/>
      <c r="F29" s="16"/>
      <c r="G29" s="22"/>
    </row>
    <row r="30" spans="2:7" ht="12.75">
      <c r="B30" s="34"/>
      <c r="C30" s="7"/>
      <c r="D30" s="8"/>
      <c r="E30" s="9"/>
      <c r="F30" s="16"/>
      <c r="G30" s="22"/>
    </row>
    <row r="31" spans="2:7" ht="12.75">
      <c r="B31" s="34"/>
      <c r="C31" s="7"/>
      <c r="D31" s="8"/>
      <c r="E31" s="9"/>
      <c r="F31" s="16"/>
      <c r="G31" s="22"/>
    </row>
    <row r="32" spans="2:7" ht="12.75" outlineLevel="1">
      <c r="B32" s="18"/>
      <c r="C32" s="7"/>
      <c r="F32" s="16"/>
      <c r="G32" s="22"/>
    </row>
    <row r="33" spans="2:7" ht="12.75" outlineLevel="1">
      <c r="B33" s="18"/>
      <c r="C33" s="7"/>
      <c r="F33" s="16"/>
      <c r="G33" s="22"/>
    </row>
    <row r="34" spans="2:7" ht="12.75" outlineLevel="1">
      <c r="B34" s="18"/>
      <c r="C34" s="7"/>
      <c r="F34" s="16"/>
      <c r="G34" s="22"/>
    </row>
    <row r="35" spans="2:7" ht="12.75" outlineLevel="1">
      <c r="B35" s="18"/>
      <c r="C35" s="7"/>
      <c r="F35" s="16"/>
      <c r="G35" s="22"/>
    </row>
    <row r="36" spans="2:7" ht="12.75" outlineLevel="1">
      <c r="B36" s="18"/>
      <c r="C36" s="7"/>
      <c r="F36" s="16"/>
      <c r="G36" s="22"/>
    </row>
    <row r="37" spans="2:7" ht="12.75" outlineLevel="1">
      <c r="B37" s="18"/>
      <c r="C37" s="7"/>
      <c r="F37" s="16"/>
      <c r="G37" s="22"/>
    </row>
    <row r="38" spans="2:7" ht="12.75">
      <c r="B38" s="34"/>
      <c r="C38" s="7"/>
      <c r="D38" s="8"/>
      <c r="E38" s="9"/>
      <c r="F38" s="16"/>
      <c r="G38" s="22"/>
    </row>
    <row r="39" spans="2:7" ht="12.75">
      <c r="B39" s="34"/>
      <c r="C39" s="7"/>
      <c r="D39" s="8"/>
      <c r="E39" s="9"/>
      <c r="F39" s="16"/>
      <c r="G39" s="22"/>
    </row>
    <row r="40" spans="2:7" ht="12.75" outlineLevel="1">
      <c r="B40" s="18"/>
      <c r="C40" s="7"/>
      <c r="D40" s="8"/>
      <c r="E40" s="11"/>
      <c r="F40" s="16"/>
      <c r="G40" s="22"/>
    </row>
    <row r="41" spans="2:7" ht="12.75">
      <c r="B41" s="34"/>
      <c r="C41" s="7"/>
      <c r="D41" s="8"/>
      <c r="E41" s="9"/>
      <c r="F41" s="16"/>
      <c r="G41" s="22"/>
    </row>
    <row r="42" spans="2:7" ht="12.75">
      <c r="B42" s="34"/>
      <c r="C42" s="7"/>
      <c r="D42" s="8"/>
      <c r="E42" s="9"/>
      <c r="F42" s="16"/>
      <c r="G42" s="22"/>
    </row>
    <row r="43" spans="2:7" ht="12.75" outlineLevel="1">
      <c r="B43" s="18"/>
      <c r="C43" s="7"/>
      <c r="D43" s="8"/>
      <c r="E43" s="11"/>
      <c r="F43" s="16"/>
      <c r="G43" s="22"/>
    </row>
    <row r="44" spans="2:7" ht="12.75">
      <c r="B44" s="34"/>
      <c r="C44" s="7"/>
      <c r="D44" s="8"/>
      <c r="E44" s="9"/>
      <c r="F44" s="16"/>
      <c r="G44" s="22"/>
    </row>
    <row r="45" spans="2:7" ht="12.75">
      <c r="B45" s="34"/>
      <c r="C45" s="7"/>
      <c r="D45" s="8"/>
      <c r="E45" s="9"/>
      <c r="F45" s="16"/>
      <c r="G45" s="22"/>
    </row>
    <row r="46" spans="2:7" ht="12.75">
      <c r="B46" s="34"/>
      <c r="C46" s="7"/>
      <c r="D46" s="8"/>
      <c r="E46" s="9"/>
      <c r="F46" s="16"/>
      <c r="G46" s="22"/>
    </row>
    <row r="47" spans="2:7" ht="12.75">
      <c r="B47" s="34"/>
      <c r="C47" s="7"/>
      <c r="F47" s="16"/>
      <c r="G47" s="22"/>
    </row>
    <row r="48" spans="2:7" ht="12.75" outlineLevel="1">
      <c r="B48" s="18"/>
      <c r="C48" s="7"/>
      <c r="D48" s="8"/>
      <c r="E48" s="9"/>
      <c r="F48" s="16"/>
      <c r="G48" s="22"/>
    </row>
    <row r="49" spans="2:7" ht="12.75" outlineLevel="1">
      <c r="B49" s="18"/>
      <c r="C49" s="7"/>
      <c r="D49" s="8"/>
      <c r="E49" s="9"/>
      <c r="F49" s="16"/>
      <c r="G49" s="22"/>
    </row>
    <row r="50" spans="2:7" ht="12.75">
      <c r="B50" s="34"/>
      <c r="C50" s="7"/>
      <c r="D50" s="8"/>
      <c r="E50" s="9"/>
      <c r="F50" s="16"/>
      <c r="G50" s="22"/>
    </row>
    <row r="51" spans="2:7" ht="12.75">
      <c r="B51" s="34"/>
      <c r="C51" s="7"/>
      <c r="D51" s="8"/>
      <c r="E51" s="9"/>
      <c r="F51" s="16"/>
      <c r="G51" s="22"/>
    </row>
    <row r="52" spans="2:7" ht="12.75">
      <c r="B52" s="34"/>
      <c r="C52" s="7"/>
      <c r="D52" s="8"/>
      <c r="E52" s="9"/>
      <c r="F52" s="16"/>
      <c r="G52" s="22"/>
    </row>
    <row r="53" spans="2:7" ht="12.75">
      <c r="B53" s="34"/>
      <c r="F53" s="16"/>
      <c r="G53" s="22"/>
    </row>
    <row r="54" spans="1:7" ht="12.75">
      <c r="A54" s="39"/>
      <c r="B54" s="58"/>
      <c r="C54" s="59"/>
      <c r="D54" s="60"/>
      <c r="E54" s="61"/>
      <c r="F54" s="16"/>
      <c r="G54" s="22"/>
    </row>
    <row r="55" spans="1:7" ht="12.75">
      <c r="A55" s="39"/>
      <c r="B55" s="58"/>
      <c r="C55" s="59"/>
      <c r="D55" s="60"/>
      <c r="E55" s="61"/>
      <c r="F55" s="16"/>
      <c r="G55" s="22"/>
    </row>
    <row r="56" spans="1:7" ht="12.75">
      <c r="A56" s="39"/>
      <c r="B56" s="58"/>
      <c r="C56" s="59"/>
      <c r="D56" s="60"/>
      <c r="E56" s="61"/>
      <c r="F56" s="16"/>
      <c r="G56" s="22"/>
    </row>
    <row r="57" spans="1:7" ht="12.75">
      <c r="A57" s="39"/>
      <c r="B57" s="58"/>
      <c r="C57" s="62"/>
      <c r="D57" s="60"/>
      <c r="E57" s="61"/>
      <c r="F57" s="16"/>
      <c r="G57" s="22"/>
    </row>
    <row r="58" spans="1:7" ht="12.75">
      <c r="A58" s="39"/>
      <c r="B58" s="58"/>
      <c r="C58" s="59"/>
      <c r="D58" s="60"/>
      <c r="E58" s="61"/>
      <c r="F58" s="16"/>
      <c r="G58" s="22"/>
    </row>
    <row r="59" spans="1:7" ht="12.75">
      <c r="A59" s="39"/>
      <c r="B59" s="58"/>
      <c r="C59" s="62"/>
      <c r="D59" s="60"/>
      <c r="E59" s="61"/>
      <c r="F59" s="16"/>
      <c r="G59" s="22"/>
    </row>
    <row r="60" spans="1:7" ht="12.75">
      <c r="A60" s="39"/>
      <c r="B60" s="58"/>
      <c r="C60" s="62"/>
      <c r="D60" s="60"/>
      <c r="E60" s="61"/>
      <c r="F60" s="16"/>
      <c r="G60" s="22"/>
    </row>
    <row r="61" spans="1:7" ht="12.75">
      <c r="A61" s="39"/>
      <c r="B61" s="58"/>
      <c r="C61" s="62"/>
      <c r="D61" s="60"/>
      <c r="E61" s="61"/>
      <c r="F61" s="16"/>
      <c r="G61" s="22"/>
    </row>
    <row r="62" spans="1:7" ht="12.75">
      <c r="A62" s="39"/>
      <c r="B62" s="58"/>
      <c r="C62" s="59"/>
      <c r="D62" s="60"/>
      <c r="E62" s="61"/>
      <c r="F62" s="16"/>
      <c r="G62" s="22"/>
    </row>
    <row r="63" spans="1:7" ht="12.75">
      <c r="A63" s="39"/>
      <c r="B63" s="58"/>
      <c r="C63" s="62"/>
      <c r="D63" s="60"/>
      <c r="E63" s="61"/>
      <c r="F63" s="16"/>
      <c r="G63" s="22"/>
    </row>
    <row r="64" spans="1:7" ht="12.75">
      <c r="A64" s="39"/>
      <c r="B64" s="58"/>
      <c r="C64" s="62"/>
      <c r="D64" s="60"/>
      <c r="E64" s="61"/>
      <c r="F64" s="16"/>
      <c r="G64" s="22"/>
    </row>
    <row r="65" spans="1:7" ht="12.75">
      <c r="A65" s="39"/>
      <c r="B65" s="58"/>
      <c r="C65" s="62"/>
      <c r="D65" s="60"/>
      <c r="E65" s="61"/>
      <c r="F65" s="16"/>
      <c r="G65" s="22"/>
    </row>
    <row r="66" spans="1:7" ht="12.75">
      <c r="A66" s="39"/>
      <c r="B66" s="58"/>
      <c r="C66" s="62"/>
      <c r="D66" s="60"/>
      <c r="E66" s="61"/>
      <c r="F66" s="16"/>
      <c r="G66" s="22"/>
    </row>
    <row r="67" spans="1:7" ht="12.75">
      <c r="A67" s="39"/>
      <c r="B67" s="58"/>
      <c r="C67" s="62"/>
      <c r="D67" s="60"/>
      <c r="E67" s="61"/>
      <c r="F67" s="16"/>
      <c r="G67" s="22"/>
    </row>
    <row r="68" spans="1:7" ht="12.75">
      <c r="A68" s="39"/>
      <c r="B68" s="58"/>
      <c r="C68" s="59"/>
      <c r="D68" s="60"/>
      <c r="E68" s="63"/>
      <c r="F68" s="16"/>
      <c r="G68" s="22"/>
    </row>
    <row r="69" spans="1:7" ht="12.75">
      <c r="A69" s="39"/>
      <c r="B69" s="58"/>
      <c r="C69" s="62"/>
      <c r="D69" s="60"/>
      <c r="E69" s="63"/>
      <c r="F69" s="16"/>
      <c r="G69" s="22"/>
    </row>
    <row r="70" spans="1:7" ht="12.75">
      <c r="A70" s="39"/>
      <c r="B70" s="58"/>
      <c r="C70" s="62"/>
      <c r="D70" s="60"/>
      <c r="E70" s="63"/>
      <c r="F70" s="16"/>
      <c r="G70" s="22"/>
    </row>
    <row r="71" spans="1:7" ht="12.75">
      <c r="A71" s="39"/>
      <c r="B71" s="58"/>
      <c r="C71" s="59"/>
      <c r="D71" s="60"/>
      <c r="E71" s="63"/>
      <c r="F71" s="16"/>
      <c r="G71" s="22"/>
    </row>
    <row r="72" spans="1:7" ht="12.75">
      <c r="A72" s="39"/>
      <c r="B72" s="58"/>
      <c r="C72" s="62"/>
      <c r="D72" s="60"/>
      <c r="E72" s="63"/>
      <c r="F72" s="16"/>
      <c r="G72" s="22"/>
    </row>
    <row r="73" spans="1:7" ht="12.75">
      <c r="A73" s="39"/>
      <c r="B73" s="58"/>
      <c r="C73" s="62"/>
      <c r="D73" s="60"/>
      <c r="E73" s="63"/>
      <c r="F73" s="16"/>
      <c r="G73" s="22"/>
    </row>
    <row r="74" spans="1:7" ht="12.75">
      <c r="A74" s="39"/>
      <c r="B74" s="58"/>
      <c r="C74" s="59"/>
      <c r="D74" s="60"/>
      <c r="E74" s="63"/>
      <c r="F74" s="16"/>
      <c r="G74" s="22"/>
    </row>
    <row r="75" spans="1:7" ht="12.75">
      <c r="A75" s="32"/>
      <c r="B75" s="46"/>
      <c r="C75" s="47"/>
      <c r="D75" s="48"/>
      <c r="E75" s="2"/>
      <c r="F75" s="16"/>
      <c r="G75" s="22"/>
    </row>
    <row r="76" spans="1:7" ht="12.75">
      <c r="A76" s="32"/>
      <c r="B76" s="46"/>
      <c r="C76" s="52"/>
      <c r="D76" s="48"/>
      <c r="E76" s="2"/>
      <c r="F76" s="16"/>
      <c r="G76" s="22"/>
    </row>
    <row r="77" spans="1:7" ht="12.75">
      <c r="A77" s="32"/>
      <c r="B77" s="46"/>
      <c r="C77" s="52"/>
      <c r="D77" s="48"/>
      <c r="E77" s="2"/>
      <c r="F77" s="16"/>
      <c r="G77" s="22"/>
    </row>
    <row r="78" spans="1:7" ht="12.75">
      <c r="A78" s="32"/>
      <c r="B78" s="46"/>
      <c r="C78" s="52"/>
      <c r="D78" s="48"/>
      <c r="E78" s="2"/>
      <c r="F78" s="16"/>
      <c r="G78" s="22"/>
    </row>
    <row r="79" spans="1:7" ht="12.75">
      <c r="A79" s="32"/>
      <c r="B79" s="46"/>
      <c r="C79" s="47"/>
      <c r="D79" s="48"/>
      <c r="E79" s="2"/>
      <c r="F79" s="16"/>
      <c r="G79" s="22"/>
    </row>
    <row r="80" spans="1:7" ht="12.75">
      <c r="A80" s="32"/>
      <c r="B80" s="46"/>
      <c r="C80" s="52"/>
      <c r="D80" s="48"/>
      <c r="E80" s="2"/>
      <c r="F80" s="16"/>
      <c r="G80" s="22"/>
    </row>
    <row r="81" spans="1:7" ht="12.75">
      <c r="A81" s="32"/>
      <c r="B81" s="46"/>
      <c r="C81" s="52"/>
      <c r="D81" s="48"/>
      <c r="E81" s="2"/>
      <c r="F81" s="16"/>
      <c r="G81" s="22"/>
    </row>
    <row r="82" spans="1:7" ht="12.75">
      <c r="A82" s="32"/>
      <c r="B82" s="46"/>
      <c r="C82" s="52"/>
      <c r="D82" s="48"/>
      <c r="E82" s="2"/>
      <c r="F82" s="16"/>
      <c r="G82" s="22"/>
    </row>
    <row r="83" spans="1:7" ht="12.75">
      <c r="A83" s="32"/>
      <c r="B83" s="46"/>
      <c r="C83" s="52"/>
      <c r="D83" s="48"/>
      <c r="E83" s="2"/>
      <c r="F83" s="16"/>
      <c r="G83" s="22"/>
    </row>
    <row r="84" spans="1:7" ht="12.75">
      <c r="A84" s="32"/>
      <c r="B84" s="46"/>
      <c r="C84" s="52"/>
      <c r="D84" s="48"/>
      <c r="E84" s="2"/>
      <c r="F84" s="16"/>
      <c r="G84" s="22"/>
    </row>
    <row r="85" spans="1:7" ht="12.75" outlineLevel="1">
      <c r="A85" s="32"/>
      <c r="B85" s="46"/>
      <c r="C85" s="52"/>
      <c r="D85" s="48"/>
      <c r="E85" s="2"/>
      <c r="F85" s="16"/>
      <c r="G85" s="22"/>
    </row>
    <row r="86" spans="1:7" ht="12.75" outlineLevel="1">
      <c r="A86" s="32"/>
      <c r="B86" s="46"/>
      <c r="C86" s="52"/>
      <c r="D86" s="48"/>
      <c r="E86" s="2"/>
      <c r="F86" s="16"/>
      <c r="G86" s="22"/>
    </row>
    <row r="87" spans="1:7" ht="12.75" outlineLevel="1">
      <c r="A87" s="32"/>
      <c r="B87" s="46"/>
      <c r="C87" s="52"/>
      <c r="D87" s="48"/>
      <c r="E87" s="2"/>
      <c r="F87" s="16"/>
      <c r="G87" s="22"/>
    </row>
    <row r="88" spans="1:7" ht="12.75" outlineLevel="1">
      <c r="A88" s="32"/>
      <c r="B88" s="46"/>
      <c r="C88" s="47"/>
      <c r="D88" s="48"/>
      <c r="E88" s="2"/>
      <c r="F88" s="16"/>
      <c r="G88" s="22"/>
    </row>
    <row r="89" spans="1:7" ht="12.75" outlineLevel="1">
      <c r="A89" s="32"/>
      <c r="B89" s="46"/>
      <c r="C89" s="52"/>
      <c r="D89" s="48"/>
      <c r="E89" s="2"/>
      <c r="F89" s="16"/>
      <c r="G89" s="22"/>
    </row>
    <row r="90" spans="1:7" ht="12.75" outlineLevel="1">
      <c r="A90" s="32"/>
      <c r="B90" s="46"/>
      <c r="C90" s="52"/>
      <c r="D90" s="48"/>
      <c r="E90" s="2"/>
      <c r="F90" s="16"/>
      <c r="G90" s="22"/>
    </row>
    <row r="91" spans="1:7" ht="12.75" outlineLevel="1">
      <c r="A91" s="32"/>
      <c r="B91" s="46"/>
      <c r="C91" s="52"/>
      <c r="D91" s="48"/>
      <c r="E91" s="2"/>
      <c r="F91" s="16"/>
      <c r="G91" s="22"/>
    </row>
    <row r="92" spans="1:7" ht="12.75" outlineLevel="1">
      <c r="A92" s="32"/>
      <c r="B92" s="46"/>
      <c r="C92" s="52"/>
      <c r="D92" s="48"/>
      <c r="E92" s="2"/>
      <c r="F92" s="16"/>
      <c r="G92" s="22"/>
    </row>
    <row r="93" spans="1:7" ht="12.75" outlineLevel="1">
      <c r="A93" s="32"/>
      <c r="B93" s="46"/>
      <c r="C93" s="47"/>
      <c r="D93" s="48"/>
      <c r="E93" s="2"/>
      <c r="F93" s="16"/>
      <c r="G93" s="22"/>
    </row>
    <row r="94" spans="1:7" ht="12.75" outlineLevel="1">
      <c r="A94" s="32"/>
      <c r="B94" s="46"/>
      <c r="C94" s="52"/>
      <c r="D94" s="48"/>
      <c r="E94" s="2"/>
      <c r="F94" s="16"/>
      <c r="G94" s="22"/>
    </row>
    <row r="95" spans="1:7" ht="12.75" outlineLevel="1">
      <c r="A95" s="32"/>
      <c r="B95" s="46"/>
      <c r="C95" s="52"/>
      <c r="D95" s="48"/>
      <c r="E95" s="2"/>
      <c r="F95" s="16"/>
      <c r="G95" s="22"/>
    </row>
    <row r="96" spans="1:7" ht="12.75" outlineLevel="1">
      <c r="A96" s="32"/>
      <c r="B96" s="46"/>
      <c r="C96" s="52"/>
      <c r="D96" s="48"/>
      <c r="E96" s="2"/>
      <c r="F96" s="16"/>
      <c r="G96" s="22"/>
    </row>
    <row r="97" spans="1:7" ht="12.75" outlineLevel="1">
      <c r="A97" s="32"/>
      <c r="B97" s="46"/>
      <c r="C97" s="47"/>
      <c r="D97" s="48"/>
      <c r="E97" s="2"/>
      <c r="F97" s="16"/>
      <c r="G97" s="22"/>
    </row>
    <row r="98" spans="1:7" ht="12.75" outlineLevel="1">
      <c r="A98" s="32"/>
      <c r="B98" s="46"/>
      <c r="C98" s="52"/>
      <c r="D98" s="48"/>
      <c r="E98" s="2"/>
      <c r="F98" s="16"/>
      <c r="G98" s="22"/>
    </row>
    <row r="99" spans="1:7" ht="12.75" outlineLevel="1">
      <c r="A99" s="32"/>
      <c r="B99" s="46"/>
      <c r="C99" s="52"/>
      <c r="D99" s="48"/>
      <c r="E99" s="2"/>
      <c r="F99" s="16"/>
      <c r="G99" s="22"/>
    </row>
    <row r="100" spans="1:7" ht="12.75" outlineLevel="1">
      <c r="A100" s="32"/>
      <c r="B100" s="46"/>
      <c r="C100" s="52"/>
      <c r="D100" s="48"/>
      <c r="E100" s="2"/>
      <c r="F100" s="16"/>
      <c r="G100" s="22"/>
    </row>
    <row r="101" spans="1:7" ht="12.75" outlineLevel="1">
      <c r="A101" s="32"/>
      <c r="B101" s="46"/>
      <c r="C101" s="52"/>
      <c r="D101" s="48"/>
      <c r="E101" s="2"/>
      <c r="F101" s="16"/>
      <c r="G101" s="22"/>
    </row>
    <row r="102" spans="1:7" ht="12.75" outlineLevel="1">
      <c r="A102" s="32"/>
      <c r="B102" s="46"/>
      <c r="C102" s="52"/>
      <c r="D102" s="48"/>
      <c r="E102" s="2"/>
      <c r="F102" s="16"/>
      <c r="G102" s="22"/>
    </row>
    <row r="103" spans="1:7" ht="12.75" outlineLevel="1">
      <c r="A103" s="32"/>
      <c r="B103" s="46"/>
      <c r="C103" s="47"/>
      <c r="D103" s="48"/>
      <c r="E103" s="2"/>
      <c r="F103" s="16"/>
      <c r="G103" s="22"/>
    </row>
    <row r="104" spans="1:7" ht="12.75" outlineLevel="1">
      <c r="A104" s="32"/>
      <c r="B104" s="46"/>
      <c r="C104" s="52"/>
      <c r="D104" s="48"/>
      <c r="E104" s="2"/>
      <c r="F104" s="16"/>
      <c r="G104" s="22"/>
    </row>
    <row r="105" spans="1:7" ht="12.75" outlineLevel="1">
      <c r="A105" s="32"/>
      <c r="B105" s="46"/>
      <c r="C105" s="52"/>
      <c r="D105" s="48"/>
      <c r="E105" s="2"/>
      <c r="F105" s="16"/>
      <c r="G105" s="22"/>
    </row>
    <row r="106" spans="1:7" ht="12.75" outlineLevel="1">
      <c r="A106" s="32"/>
      <c r="B106" s="46"/>
      <c r="C106" s="47"/>
      <c r="D106" s="48"/>
      <c r="E106" s="2"/>
      <c r="F106" s="16"/>
      <c r="G106" s="22"/>
    </row>
    <row r="107" spans="1:7" ht="12.75" outlineLevel="1">
      <c r="A107" s="32"/>
      <c r="B107" s="46"/>
      <c r="C107" s="52"/>
      <c r="D107" s="48"/>
      <c r="E107" s="2"/>
      <c r="F107" s="16"/>
      <c r="G107" s="22"/>
    </row>
    <row r="108" spans="1:7" ht="12.75" outlineLevel="1">
      <c r="A108" s="32"/>
      <c r="B108" s="46"/>
      <c r="C108" s="52"/>
      <c r="D108" s="48"/>
      <c r="E108" s="2"/>
      <c r="F108" s="16"/>
      <c r="G108" s="22"/>
    </row>
    <row r="109" spans="1:7" ht="12.75" outlineLevel="1">
      <c r="A109" s="32"/>
      <c r="B109" s="46"/>
      <c r="C109" s="52"/>
      <c r="D109" s="48"/>
      <c r="E109" s="2"/>
      <c r="F109" s="16"/>
      <c r="G109" s="22"/>
    </row>
    <row r="110" spans="1:7" ht="12.75" outlineLevel="1">
      <c r="A110" s="32"/>
      <c r="B110" s="46"/>
      <c r="C110" s="52"/>
      <c r="D110" s="48"/>
      <c r="E110" s="2"/>
      <c r="F110" s="16"/>
      <c r="G110" s="22"/>
    </row>
    <row r="111" spans="1:7" ht="12.75" outlineLevel="1">
      <c r="A111" s="32"/>
      <c r="B111" s="49"/>
      <c r="C111" s="50"/>
      <c r="D111" s="51"/>
      <c r="E111" s="2"/>
      <c r="F111" s="16"/>
      <c r="G111" s="22"/>
    </row>
    <row r="112" spans="1:7" ht="12.75" outlineLevel="1">
      <c r="A112" s="32"/>
      <c r="B112" s="46"/>
      <c r="C112" s="52"/>
      <c r="D112" s="48"/>
      <c r="E112" s="2"/>
      <c r="F112" s="16"/>
      <c r="G112" s="22"/>
    </row>
    <row r="113" spans="1:7" ht="12.75" outlineLevel="1">
      <c r="A113" s="32"/>
      <c r="B113" s="46"/>
      <c r="C113" s="52"/>
      <c r="D113" s="48"/>
      <c r="E113" s="2"/>
      <c r="F113" s="16"/>
      <c r="G113" s="22"/>
    </row>
    <row r="114" spans="1:7" ht="12.75" outlineLevel="1">
      <c r="A114" s="32"/>
      <c r="B114" s="46"/>
      <c r="C114" s="52"/>
      <c r="D114" s="48"/>
      <c r="E114" s="2"/>
      <c r="F114" s="16"/>
      <c r="G114" s="22"/>
    </row>
    <row r="115" spans="1:7" ht="12.75" outlineLevel="1">
      <c r="A115" s="32"/>
      <c r="B115" s="49"/>
      <c r="C115" s="50"/>
      <c r="D115" s="51"/>
      <c r="E115" s="2"/>
      <c r="F115" s="16"/>
      <c r="G115" s="22"/>
    </row>
    <row r="116" spans="1:7" ht="12.75" outlineLevel="1">
      <c r="A116" s="32"/>
      <c r="B116" s="46"/>
      <c r="C116" s="52"/>
      <c r="D116" s="48"/>
      <c r="F116" s="16"/>
      <c r="G116" s="22"/>
    </row>
    <row r="117" spans="1:7" ht="12.75" outlineLevel="1">
      <c r="A117" s="32"/>
      <c r="B117" s="46"/>
      <c r="C117" s="52"/>
      <c r="D117" s="48"/>
      <c r="F117" s="16"/>
      <c r="G117" s="22"/>
    </row>
    <row r="118" spans="1:7" ht="12.75" outlineLevel="1">
      <c r="A118" s="32"/>
      <c r="B118" s="46"/>
      <c r="C118" s="52"/>
      <c r="D118" s="48"/>
      <c r="F118" s="16"/>
      <c r="G118" s="22"/>
    </row>
    <row r="119" spans="1:7" ht="12.75" outlineLevel="1">
      <c r="A119" s="32"/>
      <c r="B119" s="46"/>
      <c r="C119" s="52"/>
      <c r="D119" s="48"/>
      <c r="F119" s="16"/>
      <c r="G119" s="22"/>
    </row>
    <row r="120" spans="1:7" ht="12.75" outlineLevel="1">
      <c r="A120" s="32"/>
      <c r="B120" s="46"/>
      <c r="C120" s="47"/>
      <c r="D120" s="48"/>
      <c r="F120" s="16"/>
      <c r="G120" s="22"/>
    </row>
    <row r="121" spans="1:7" ht="12.75" outlineLevel="1">
      <c r="A121" s="32"/>
      <c r="B121" s="46"/>
      <c r="C121" s="52"/>
      <c r="D121" s="48"/>
      <c r="F121" s="16"/>
      <c r="G121" s="22"/>
    </row>
    <row r="122" spans="1:7" ht="12.75" outlineLevel="1">
      <c r="A122" s="32"/>
      <c r="B122" s="46"/>
      <c r="C122" s="52"/>
      <c r="D122" s="48"/>
      <c r="F122" s="16"/>
      <c r="G122" s="22"/>
    </row>
    <row r="123" spans="1:7" ht="12.75" outlineLevel="1">
      <c r="A123" s="32"/>
      <c r="B123" s="46"/>
      <c r="C123" s="52"/>
      <c r="D123" s="48"/>
      <c r="E123" s="53"/>
      <c r="F123" s="16"/>
      <c r="G123" s="22"/>
    </row>
    <row r="124" spans="1:7" ht="12.75" outlineLevel="1">
      <c r="A124" s="32"/>
      <c r="B124" s="46"/>
      <c r="C124" s="47"/>
      <c r="D124" s="48"/>
      <c r="E124" s="53"/>
      <c r="F124" s="16"/>
      <c r="G124" s="22"/>
    </row>
    <row r="125" spans="1:7" ht="12.75" outlineLevel="1">
      <c r="A125" s="32"/>
      <c r="B125" s="46"/>
      <c r="C125" s="52"/>
      <c r="D125" s="48"/>
      <c r="E125" s="53"/>
      <c r="F125" s="16"/>
      <c r="G125" s="22"/>
    </row>
    <row r="126" spans="1:7" ht="12.75" outlineLevel="1">
      <c r="A126" s="32"/>
      <c r="B126" s="49"/>
      <c r="C126" s="50"/>
      <c r="D126" s="51"/>
      <c r="E126" s="53"/>
      <c r="F126" s="16"/>
      <c r="G126" s="22"/>
    </row>
    <row r="127" spans="1:7" ht="12.75" outlineLevel="1">
      <c r="A127" s="32"/>
      <c r="B127" s="46"/>
      <c r="C127" s="52"/>
      <c r="D127" s="48"/>
      <c r="E127" s="53"/>
      <c r="F127" s="16"/>
      <c r="G127" s="22"/>
    </row>
    <row r="128" spans="1:7" ht="12.75" outlineLevel="1">
      <c r="A128" s="32"/>
      <c r="B128" s="46"/>
      <c r="C128" s="52"/>
      <c r="D128" s="48"/>
      <c r="F128" s="16"/>
      <c r="G128" s="22"/>
    </row>
    <row r="129" spans="1:7" ht="12.75" outlineLevel="1">
      <c r="A129" s="32"/>
      <c r="B129" s="46"/>
      <c r="C129" s="52"/>
      <c r="D129" s="48"/>
      <c r="F129" s="16"/>
      <c r="G129" s="22"/>
    </row>
    <row r="130" spans="1:7" ht="12.75" outlineLevel="1">
      <c r="A130" s="32"/>
      <c r="B130" s="46"/>
      <c r="C130" s="52"/>
      <c r="D130" s="48"/>
      <c r="E130" s="54"/>
      <c r="F130" s="16"/>
      <c r="G130" s="22"/>
    </row>
    <row r="131" spans="1:7" ht="12.75" outlineLevel="1">
      <c r="A131" s="32"/>
      <c r="B131" s="46"/>
      <c r="C131" s="47"/>
      <c r="D131" s="48"/>
      <c r="F131" s="16"/>
      <c r="G131" s="22"/>
    </row>
    <row r="132" spans="1:7" ht="12.75" outlineLevel="1">
      <c r="A132" s="32"/>
      <c r="B132" s="46"/>
      <c r="C132" s="52"/>
      <c r="D132" s="48"/>
      <c r="E132" s="2"/>
      <c r="F132" s="16"/>
      <c r="G132" s="22"/>
    </row>
    <row r="133" spans="1:7" ht="12.75" outlineLevel="1">
      <c r="A133" s="32"/>
      <c r="B133" s="46"/>
      <c r="C133" s="52"/>
      <c r="D133" s="48"/>
      <c r="E133" s="2"/>
      <c r="F133" s="16"/>
      <c r="G133" s="22"/>
    </row>
    <row r="134" spans="1:7" ht="12.75" outlineLevel="1">
      <c r="A134" s="32"/>
      <c r="B134" s="46"/>
      <c r="C134" s="52"/>
      <c r="D134" s="48"/>
      <c r="E134" s="2"/>
      <c r="F134" s="16"/>
      <c r="G134" s="22"/>
    </row>
    <row r="135" spans="1:7" ht="12.75" outlineLevel="1">
      <c r="A135" s="32"/>
      <c r="B135" s="46"/>
      <c r="C135" s="52"/>
      <c r="D135" s="48"/>
      <c r="E135" s="2"/>
      <c r="F135" s="16"/>
      <c r="G135" s="22"/>
    </row>
    <row r="136" spans="1:7" ht="12.75" outlineLevel="1">
      <c r="A136" s="32"/>
      <c r="B136" s="46"/>
      <c r="C136" s="52"/>
      <c r="D136" s="48"/>
      <c r="E136" s="2"/>
      <c r="F136" s="16"/>
      <c r="G136" s="22"/>
    </row>
    <row r="137" spans="1:7" ht="12.75" outlineLevel="1">
      <c r="A137" s="32"/>
      <c r="B137" s="46"/>
      <c r="C137" s="52"/>
      <c r="D137" s="48"/>
      <c r="E137" s="2"/>
      <c r="F137" s="16"/>
      <c r="G137" s="22"/>
    </row>
    <row r="138" spans="1:7" ht="12.75" outlineLevel="1">
      <c r="A138" s="32"/>
      <c r="B138" s="46"/>
      <c r="C138" s="47"/>
      <c r="D138" s="48"/>
      <c r="E138" s="2"/>
      <c r="F138" s="16"/>
      <c r="G138" s="22"/>
    </row>
    <row r="139" spans="1:7" ht="12.75" outlineLevel="1">
      <c r="A139" s="32"/>
      <c r="B139" s="46"/>
      <c r="C139" s="52"/>
      <c r="D139" s="48"/>
      <c r="E139" s="2"/>
      <c r="F139" s="16"/>
      <c r="G139" s="22"/>
    </row>
    <row r="140" spans="1:7" ht="12.75" outlineLevel="1">
      <c r="A140" s="32"/>
      <c r="B140" s="46"/>
      <c r="C140" s="52"/>
      <c r="D140" s="48"/>
      <c r="E140" s="2"/>
      <c r="F140" s="16"/>
      <c r="G140" s="22"/>
    </row>
    <row r="141" spans="1:7" ht="12.75" outlineLevel="1">
      <c r="A141" s="32"/>
      <c r="B141" s="46"/>
      <c r="C141" s="47"/>
      <c r="D141" s="48"/>
      <c r="E141" s="2"/>
      <c r="F141" s="16"/>
      <c r="G141" s="22"/>
    </row>
    <row r="142" spans="2:7" ht="12.75">
      <c r="B142" s="34"/>
      <c r="F142" s="16"/>
      <c r="G142" s="22"/>
    </row>
    <row r="143" spans="2:7" ht="12.75">
      <c r="B143" s="34"/>
      <c r="C143" s="7"/>
      <c r="D143" s="8"/>
      <c r="E143" s="9"/>
      <c r="F143" s="16"/>
      <c r="G143" s="22"/>
    </row>
    <row r="144" spans="2:7" ht="12.75" outlineLevel="1">
      <c r="B144" s="18"/>
      <c r="C144" s="7"/>
      <c r="D144" s="8"/>
      <c r="E144" s="9"/>
      <c r="F144" s="16"/>
      <c r="G144" s="22"/>
    </row>
    <row r="145" spans="2:7" ht="12.75">
      <c r="B145" s="34"/>
      <c r="C145" s="7"/>
      <c r="D145" s="8"/>
      <c r="E145" s="9"/>
      <c r="F145" s="16"/>
      <c r="G145" s="22"/>
    </row>
    <row r="146" spans="2:7" ht="12.75">
      <c r="B146" s="34"/>
      <c r="C146" s="7"/>
      <c r="D146" s="8"/>
      <c r="E146" s="9"/>
      <c r="F146" s="16"/>
      <c r="G146" s="22"/>
    </row>
    <row r="147" spans="2:7" ht="12.75">
      <c r="B147" s="34"/>
      <c r="C147" s="7"/>
      <c r="D147" s="8"/>
      <c r="E147" s="9"/>
      <c r="F147" s="16"/>
      <c r="G147" s="22"/>
    </row>
    <row r="148" spans="2:7" ht="12.75">
      <c r="B148" s="34"/>
      <c r="C148" s="7"/>
      <c r="D148" s="8"/>
      <c r="E148" s="9"/>
      <c r="F148" s="16"/>
      <c r="G148" s="22"/>
    </row>
    <row r="149" spans="2:7" ht="12.75">
      <c r="B149" s="34"/>
      <c r="C149" s="7"/>
      <c r="D149" s="8"/>
      <c r="E149" s="9"/>
      <c r="F149" s="16"/>
      <c r="G149" s="22"/>
    </row>
    <row r="150" spans="2:7" ht="12.75">
      <c r="B150" s="34"/>
      <c r="C150" s="7"/>
      <c r="D150" s="8"/>
      <c r="E150" s="9"/>
      <c r="F150" s="16"/>
      <c r="G150" s="22"/>
    </row>
    <row r="151" spans="2:7" ht="12.75">
      <c r="B151" s="34"/>
      <c r="C151" s="7"/>
      <c r="D151" s="8"/>
      <c r="E151" s="9"/>
      <c r="F151" s="16"/>
      <c r="G151" s="22"/>
    </row>
    <row r="152" spans="2:7" ht="12.75">
      <c r="B152" s="34"/>
      <c r="C152" s="7"/>
      <c r="D152" s="8"/>
      <c r="E152" s="9"/>
      <c r="F152" s="16"/>
      <c r="G152" s="22"/>
    </row>
    <row r="153" spans="2:7" ht="12.75" outlineLevel="1">
      <c r="B153" s="18"/>
      <c r="C153" s="7"/>
      <c r="D153" s="8"/>
      <c r="E153" s="11"/>
      <c r="F153" s="16"/>
      <c r="G153" s="22"/>
    </row>
    <row r="154" spans="2:7" ht="12.75">
      <c r="B154" s="34"/>
      <c r="C154" s="7"/>
      <c r="D154" s="8"/>
      <c r="E154" s="9"/>
      <c r="F154" s="16"/>
      <c r="G154" s="22"/>
    </row>
    <row r="155" spans="2:7" ht="12.75">
      <c r="B155" s="34"/>
      <c r="C155" s="7"/>
      <c r="D155" s="8"/>
      <c r="E155" s="9"/>
      <c r="F155" s="16"/>
      <c r="G155" s="22"/>
    </row>
    <row r="156" spans="2:7" ht="12.75">
      <c r="B156" s="34"/>
      <c r="F156" s="16"/>
      <c r="G156" s="22"/>
    </row>
    <row r="157" spans="2:7" ht="12.75" outlineLevel="1">
      <c r="B157" s="18"/>
      <c r="C157" s="7"/>
      <c r="D157" s="8"/>
      <c r="E157" s="9"/>
      <c r="F157" s="16"/>
      <c r="G157" s="22"/>
    </row>
    <row r="158" spans="2:7" ht="12.75" outlineLevel="1">
      <c r="B158" s="18"/>
      <c r="C158" s="7"/>
      <c r="D158" s="8"/>
      <c r="E158" s="9"/>
      <c r="F158" s="16"/>
      <c r="G158" s="22"/>
    </row>
    <row r="159" spans="2:7" ht="12.75">
      <c r="B159" s="34"/>
      <c r="C159" s="7"/>
      <c r="D159" s="8"/>
      <c r="E159" s="9"/>
      <c r="F159" s="16"/>
      <c r="G159" s="22"/>
    </row>
    <row r="160" spans="2:7" ht="12.75">
      <c r="B160" s="34"/>
      <c r="C160" s="7"/>
      <c r="D160" s="8"/>
      <c r="E160" s="9"/>
      <c r="F160" s="16"/>
      <c r="G160" s="22"/>
    </row>
    <row r="161" spans="2:7" ht="12.75" outlineLevel="1">
      <c r="B161" s="18"/>
      <c r="C161" s="7"/>
      <c r="D161" s="8"/>
      <c r="E161" s="11"/>
      <c r="F161" s="16"/>
      <c r="G161" s="22"/>
    </row>
    <row r="162" spans="2:7" ht="12.75">
      <c r="B162" s="34"/>
      <c r="C162" s="7"/>
      <c r="D162" s="8"/>
      <c r="E162" s="9"/>
      <c r="F162" s="16"/>
      <c r="G162" s="22"/>
    </row>
    <row r="163" spans="2:7" ht="12.75">
      <c r="B163" s="34"/>
      <c r="C163" s="7"/>
      <c r="D163" s="8"/>
      <c r="E163" s="9"/>
      <c r="F163" s="16"/>
      <c r="G163" s="22"/>
    </row>
    <row r="164" spans="2:7" ht="12.75">
      <c r="B164" s="34"/>
      <c r="C164" s="7"/>
      <c r="D164" s="8"/>
      <c r="E164" s="9"/>
      <c r="F164" s="16"/>
      <c r="G164" s="22"/>
    </row>
    <row r="165" spans="2:7" ht="12.75" outlineLevel="1">
      <c r="B165" s="18"/>
      <c r="C165" s="7"/>
      <c r="F165" s="16"/>
      <c r="G165" s="22"/>
    </row>
    <row r="166" spans="2:7" ht="12.75">
      <c r="B166" s="34"/>
      <c r="C166" s="7"/>
      <c r="D166" s="8"/>
      <c r="E166" s="9"/>
      <c r="F166" s="16"/>
      <c r="G166" s="22"/>
    </row>
    <row r="167" spans="2:10" ht="12.75">
      <c r="B167" s="34"/>
      <c r="C167" s="7"/>
      <c r="D167" s="8"/>
      <c r="E167" s="9"/>
      <c r="F167" s="16"/>
      <c r="G167" s="22"/>
      <c r="J167" s="7"/>
    </row>
    <row r="168" spans="2:7" ht="12.75" outlineLevel="1">
      <c r="B168" s="18"/>
      <c r="C168" s="7"/>
      <c r="D168" s="8"/>
      <c r="E168" s="11"/>
      <c r="F168" s="16"/>
      <c r="G168" s="22"/>
    </row>
    <row r="169" spans="2:10" ht="12.75">
      <c r="B169" s="34"/>
      <c r="C169" s="7"/>
      <c r="D169" s="8"/>
      <c r="E169" s="9"/>
      <c r="F169" s="16"/>
      <c r="G169" s="22"/>
      <c r="H169" s="8"/>
      <c r="J169" s="20"/>
    </row>
    <row r="170" spans="2:10" ht="12.75">
      <c r="B170" s="34"/>
      <c r="C170" s="7"/>
      <c r="D170" s="8"/>
      <c r="E170" s="9"/>
      <c r="F170" s="16"/>
      <c r="G170" s="22"/>
      <c r="H170" s="8"/>
      <c r="J170" s="20"/>
    </row>
    <row r="171" spans="2:10" ht="12.75">
      <c r="B171" s="34"/>
      <c r="C171" s="7"/>
      <c r="D171" s="8"/>
      <c r="E171" s="9"/>
      <c r="F171" s="16"/>
      <c r="G171" s="22"/>
      <c r="H171" s="8"/>
      <c r="J171" s="20"/>
    </row>
    <row r="172" spans="2:10" ht="12.75" outlineLevel="1">
      <c r="B172" s="18"/>
      <c r="C172" s="7"/>
      <c r="F172" s="16"/>
      <c r="G172" s="22"/>
      <c r="H172" s="8"/>
      <c r="J172" s="20"/>
    </row>
    <row r="173" spans="2:10" ht="12.75" outlineLevel="1">
      <c r="B173" s="18"/>
      <c r="C173" s="7"/>
      <c r="F173" s="16"/>
      <c r="G173" s="22"/>
      <c r="H173" s="16"/>
      <c r="J173" s="20"/>
    </row>
    <row r="174" spans="2:7" ht="12.75">
      <c r="B174" s="34"/>
      <c r="C174" s="7"/>
      <c r="D174" s="8"/>
      <c r="E174" s="9"/>
      <c r="F174" s="16"/>
      <c r="G174" s="22"/>
    </row>
    <row r="175" spans="2:7" ht="12.75">
      <c r="B175" s="34"/>
      <c r="C175" s="7"/>
      <c r="D175" s="8"/>
      <c r="E175" s="9"/>
      <c r="F175" s="16"/>
      <c r="G175" s="22"/>
    </row>
    <row r="176" spans="2:7" ht="12.75" outlineLevel="1">
      <c r="B176" s="18"/>
      <c r="C176" s="7"/>
      <c r="D176" s="8"/>
      <c r="E176" s="9"/>
      <c r="F176" s="16"/>
      <c r="G176" s="22"/>
    </row>
    <row r="177" spans="2:7" ht="12.75" outlineLevel="1">
      <c r="B177" s="18"/>
      <c r="C177" s="7"/>
      <c r="D177" s="8"/>
      <c r="E177" s="11"/>
      <c r="F177" s="16"/>
      <c r="G177" s="22"/>
    </row>
    <row r="178" spans="2:7" ht="12.75">
      <c r="B178" s="34"/>
      <c r="F178" s="16"/>
      <c r="G178" s="22"/>
    </row>
    <row r="179" spans="2:7" ht="12.75" outlineLevel="1">
      <c r="B179" s="18"/>
      <c r="C179" s="7"/>
      <c r="D179" s="8"/>
      <c r="E179" s="9"/>
      <c r="F179" s="16"/>
      <c r="G179" s="22"/>
    </row>
    <row r="180" spans="2:7" ht="12.75" outlineLevel="1">
      <c r="B180" s="18"/>
      <c r="C180" s="7"/>
      <c r="D180" s="8"/>
      <c r="E180" s="11"/>
      <c r="F180" s="16"/>
      <c r="G180" s="22"/>
    </row>
    <row r="181" spans="2:7" ht="12.75" outlineLevel="1">
      <c r="B181" s="18"/>
      <c r="C181" s="7"/>
      <c r="D181" s="8"/>
      <c r="E181" s="9"/>
      <c r="F181" s="16"/>
      <c r="G181" s="22"/>
    </row>
    <row r="182" spans="2:7" ht="12.75" outlineLevel="1">
      <c r="B182" s="18"/>
      <c r="C182" s="7"/>
      <c r="D182" s="8"/>
      <c r="E182" s="9"/>
      <c r="F182" s="16"/>
      <c r="G182" s="22"/>
    </row>
    <row r="183" spans="2:7" ht="12.75">
      <c r="B183" s="34"/>
      <c r="C183" s="7"/>
      <c r="D183" s="8"/>
      <c r="E183" s="9"/>
      <c r="F183" s="16"/>
      <c r="G183" s="22"/>
    </row>
    <row r="184" spans="2:7" ht="12.75">
      <c r="B184" s="34"/>
      <c r="C184" s="7"/>
      <c r="D184" s="8"/>
      <c r="E184" s="9"/>
      <c r="F184" s="16"/>
      <c r="G184" s="22"/>
    </row>
    <row r="185" spans="2:7" ht="12.75">
      <c r="B185" s="34"/>
      <c r="C185" s="7"/>
      <c r="D185" s="8"/>
      <c r="E185" s="9"/>
      <c r="F185" s="16"/>
      <c r="G185" s="22"/>
    </row>
    <row r="186" spans="2:7" ht="12.75">
      <c r="B186" s="34"/>
      <c r="C186" s="7"/>
      <c r="D186" s="8"/>
      <c r="E186" s="9"/>
      <c r="F186" s="16"/>
      <c r="G186" s="22"/>
    </row>
    <row r="187" spans="2:7" ht="12.75">
      <c r="B187" s="34"/>
      <c r="C187" s="7"/>
      <c r="D187" s="8"/>
      <c r="E187" s="9"/>
      <c r="F187" s="16"/>
      <c r="G187" s="22"/>
    </row>
    <row r="188" spans="2:7" ht="12.75">
      <c r="B188" s="34"/>
      <c r="C188" s="7"/>
      <c r="D188" s="8"/>
      <c r="E188" s="9"/>
      <c r="F188" s="16"/>
      <c r="G188" s="22"/>
    </row>
    <row r="189" spans="2:7" ht="12.75">
      <c r="B189" s="34"/>
      <c r="C189" s="7"/>
      <c r="D189" s="8"/>
      <c r="E189" s="9"/>
      <c r="F189" s="16"/>
      <c r="G189" s="22"/>
    </row>
    <row r="190" spans="2:7" ht="12.75">
      <c r="B190" s="34"/>
      <c r="C190" s="7"/>
      <c r="D190" s="8"/>
      <c r="E190" s="9"/>
      <c r="F190" s="16"/>
      <c r="G190" s="22"/>
    </row>
    <row r="191" spans="2:7" ht="12.75" outlineLevel="1">
      <c r="B191" s="18"/>
      <c r="C191" s="7"/>
      <c r="D191" s="8"/>
      <c r="E191" s="9"/>
      <c r="F191" s="16"/>
      <c r="G191" s="22"/>
    </row>
    <row r="192" spans="2:7" ht="12.75" outlineLevel="1">
      <c r="B192" s="18"/>
      <c r="C192" s="7"/>
      <c r="F192" s="16"/>
      <c r="G192" s="22"/>
    </row>
    <row r="193" spans="2:7" ht="12.75" outlineLevel="1">
      <c r="B193" s="18"/>
      <c r="C193" s="7"/>
      <c r="F193" s="16"/>
      <c r="G193" s="22"/>
    </row>
    <row r="194" spans="2:7" ht="12.75" outlineLevel="1">
      <c r="B194" s="18"/>
      <c r="C194" s="7"/>
      <c r="D194" s="8"/>
      <c r="E194" s="11"/>
      <c r="F194" s="16"/>
      <c r="G194" s="22"/>
    </row>
    <row r="195" spans="2:7" ht="12.75" outlineLevel="1">
      <c r="B195" s="18"/>
      <c r="C195" s="7"/>
      <c r="D195" s="8"/>
      <c r="E195" s="11"/>
      <c r="F195" s="16"/>
      <c r="G195" s="22"/>
    </row>
    <row r="196" spans="2:7" ht="12.75">
      <c r="B196" s="34"/>
      <c r="C196" s="7"/>
      <c r="D196" s="8"/>
      <c r="E196" s="9"/>
      <c r="F196" s="16"/>
      <c r="G196" s="22"/>
    </row>
    <row r="197" spans="2:7" ht="12.75">
      <c r="B197" s="34"/>
      <c r="C197" s="7"/>
      <c r="D197" s="8"/>
      <c r="E197" s="9"/>
      <c r="F197" s="16"/>
      <c r="G197" s="22"/>
    </row>
    <row r="198" spans="2:7" ht="12.75">
      <c r="B198" s="34"/>
      <c r="C198" s="7"/>
      <c r="D198" s="8"/>
      <c r="E198" s="9"/>
      <c r="F198" s="16"/>
      <c r="G198" s="22"/>
    </row>
    <row r="199" spans="2:7" ht="12.75">
      <c r="B199" s="34"/>
      <c r="C199" s="7"/>
      <c r="D199" s="8"/>
      <c r="E199" s="9"/>
      <c r="F199" s="16"/>
      <c r="G199" s="22"/>
    </row>
    <row r="200" spans="2:7" ht="12.75">
      <c r="B200" s="34"/>
      <c r="C200" s="7"/>
      <c r="D200" s="8"/>
      <c r="E200" s="9"/>
      <c r="F200" s="16"/>
      <c r="G200" s="22"/>
    </row>
    <row r="201" spans="2:7" ht="12.75">
      <c r="B201" s="34"/>
      <c r="C201" s="7"/>
      <c r="D201" s="8"/>
      <c r="E201" s="9"/>
      <c r="F201" s="16"/>
      <c r="G201" s="22"/>
    </row>
    <row r="202" spans="2:7" ht="12.75">
      <c r="B202" s="34"/>
      <c r="C202" s="7"/>
      <c r="D202" s="8"/>
      <c r="E202" s="9"/>
      <c r="F202" s="16"/>
      <c r="G202" s="22"/>
    </row>
    <row r="203" spans="2:7" ht="12.75" outlineLevel="1">
      <c r="B203" s="18"/>
      <c r="C203" s="7"/>
      <c r="F203" s="16"/>
      <c r="G203" s="22"/>
    </row>
    <row r="204" spans="2:7" ht="12.75" outlineLevel="1">
      <c r="B204" s="18"/>
      <c r="C204" s="7"/>
      <c r="F204" s="16"/>
      <c r="G204" s="22"/>
    </row>
    <row r="205" spans="2:7" ht="12.75">
      <c r="B205" s="34"/>
      <c r="C205" s="7"/>
      <c r="D205" s="8"/>
      <c r="E205" s="9"/>
      <c r="F205" s="16"/>
      <c r="G205" s="22"/>
    </row>
    <row r="206" spans="2:7" ht="12.75">
      <c r="B206" s="34"/>
      <c r="C206" s="7"/>
      <c r="D206" s="8"/>
      <c r="E206" s="9"/>
      <c r="F206" s="16"/>
      <c r="G206" s="22"/>
    </row>
    <row r="207" spans="6:7" ht="12.75">
      <c r="F207" s="23"/>
      <c r="G207" s="22"/>
    </row>
    <row r="208" spans="2:6" ht="12.75">
      <c r="B208" s="13"/>
      <c r="C208" s="15"/>
      <c r="D208" s="8"/>
      <c r="E208" s="9"/>
      <c r="F208" s="16"/>
    </row>
    <row r="209" spans="2:6" ht="12.75">
      <c r="B209" s="13"/>
      <c r="C209" s="15"/>
      <c r="D209" s="15"/>
      <c r="E209" s="15"/>
      <c r="F209" s="16"/>
    </row>
    <row r="210" spans="1:6" ht="12.75">
      <c r="A210" s="32"/>
      <c r="B210" s="13"/>
      <c r="C210" s="19"/>
      <c r="D210" s="31"/>
      <c r="E210" s="9"/>
      <c r="F210" s="16"/>
    </row>
    <row r="211" spans="2:5" ht="12.75">
      <c r="B211" s="37"/>
      <c r="C211" s="16"/>
      <c r="D211" s="16"/>
      <c r="E211" s="16"/>
    </row>
    <row r="212" spans="2:5" ht="12.75">
      <c r="B212" s="13"/>
      <c r="C212" s="15"/>
      <c r="D212" s="15"/>
      <c r="E212" s="15"/>
    </row>
    <row r="214" spans="3:5" ht="12.75">
      <c r="C214" s="19"/>
      <c r="D214" s="16"/>
      <c r="E214" s="16"/>
    </row>
    <row r="215" spans="3:5" ht="12.75">
      <c r="C215" s="15"/>
      <c r="D215" s="16"/>
      <c r="E215" s="16"/>
    </row>
    <row r="223" spans="3:5" ht="12.75">
      <c r="C223" s="15"/>
      <c r="D223" s="43"/>
      <c r="E223" s="16"/>
    </row>
    <row r="224" spans="2:4" ht="12.75">
      <c r="B224" s="44"/>
      <c r="D224" s="43"/>
    </row>
    <row r="225" spans="2:4" ht="12.75">
      <c r="B225" s="44"/>
      <c r="D225" s="43"/>
    </row>
    <row r="226" spans="2:4" ht="12.75">
      <c r="B226" s="44"/>
      <c r="D226" s="43"/>
    </row>
    <row r="227" spans="2:4" ht="12.75">
      <c r="B227" s="44"/>
      <c r="D227" s="43"/>
    </row>
    <row r="228" spans="2:4" ht="12.75">
      <c r="B228" s="44"/>
      <c r="D228" s="43"/>
    </row>
    <row r="229" spans="2:4" ht="12.75">
      <c r="B229" s="44"/>
      <c r="D229" s="43"/>
    </row>
    <row r="230" spans="2:4" ht="12.75">
      <c r="B230" s="44"/>
      <c r="D230" s="43"/>
    </row>
    <row r="231" spans="2:4" ht="12.75">
      <c r="B231" s="44"/>
      <c r="D231" s="43"/>
    </row>
    <row r="232" spans="2:4" ht="12.75">
      <c r="B232" s="44"/>
      <c r="D232" s="43"/>
    </row>
    <row r="233" spans="2:4" ht="12.75">
      <c r="B233" s="44"/>
      <c r="D233" s="43"/>
    </row>
    <row r="234" spans="2:4" ht="12.75">
      <c r="B234" s="44"/>
      <c r="D234" s="43"/>
    </row>
    <row r="235" spans="2:4" ht="12.75">
      <c r="B235" s="45"/>
      <c r="D235" s="43"/>
    </row>
    <row r="236" spans="2:4" ht="12.75">
      <c r="B236" s="44"/>
      <c r="D236" s="43"/>
    </row>
    <row r="237" spans="2:4" ht="12.75">
      <c r="B237" s="44"/>
      <c r="D237" s="43"/>
    </row>
    <row r="238" spans="2:4" ht="12.75">
      <c r="B238" s="44"/>
      <c r="D238" s="43"/>
    </row>
    <row r="239" spans="2:4" ht="12.75">
      <c r="B239" s="44"/>
      <c r="D239" s="43"/>
    </row>
    <row r="240" spans="2:4" ht="12.75">
      <c r="B240" s="44"/>
      <c r="D240" s="43"/>
    </row>
    <row r="241" spans="2:4" ht="12.75">
      <c r="B241" s="44"/>
      <c r="D241" s="43"/>
    </row>
    <row r="242" spans="2:4" ht="12.75">
      <c r="B242" s="44"/>
      <c r="D242" s="43"/>
    </row>
    <row r="243" spans="2:4" ht="12.75">
      <c r="B243" s="44"/>
      <c r="D243" s="43"/>
    </row>
    <row r="244" ht="12.75">
      <c r="C244" s="15"/>
    </row>
    <row r="245" spans="2:5" ht="12.75">
      <c r="B245" s="18"/>
      <c r="D245" s="7"/>
      <c r="E245" s="7"/>
    </row>
    <row r="246" spans="2:5" ht="12.75">
      <c r="B246" s="18"/>
      <c r="D246" s="19"/>
      <c r="E246" s="19"/>
    </row>
    <row r="247" spans="2:5" ht="12.75">
      <c r="B247" s="18"/>
      <c r="D247" s="7"/>
      <c r="E247" s="7"/>
    </row>
    <row r="248" spans="2:5" ht="12.75">
      <c r="B248" s="18"/>
      <c r="D248" s="7"/>
      <c r="E248" s="7"/>
    </row>
    <row r="249" spans="2:5" ht="12.75">
      <c r="B249" s="18"/>
      <c r="D249" s="7"/>
      <c r="E249" s="7"/>
    </row>
    <row r="250" spans="2:5" ht="12.75">
      <c r="B250" s="18"/>
      <c r="D250" s="7"/>
      <c r="E250" s="7"/>
    </row>
    <row r="251" spans="2:5" ht="12.75">
      <c r="B251" s="18"/>
      <c r="D251" s="7"/>
      <c r="E251" s="7"/>
    </row>
    <row r="252" spans="2:5" ht="12.75">
      <c r="B252" s="18"/>
      <c r="D252" s="7"/>
      <c r="E252" s="7"/>
    </row>
    <row r="253" spans="2:5" ht="12.75">
      <c r="B253" s="18"/>
      <c r="D253" s="7"/>
      <c r="E253" s="7"/>
    </row>
    <row r="254" spans="2:5" ht="12.75">
      <c r="B254" s="18"/>
      <c r="D254" s="7"/>
      <c r="E254" s="7"/>
    </row>
    <row r="255" spans="2:5" ht="12.75">
      <c r="B255" s="18"/>
      <c r="D255" s="7"/>
      <c r="E255" s="7"/>
    </row>
    <row r="256" spans="2:5" ht="12.75">
      <c r="B256" s="18"/>
      <c r="D256" s="7"/>
      <c r="E256" s="7"/>
    </row>
    <row r="257" spans="2:5" ht="12.75">
      <c r="B257" s="18"/>
      <c r="D257" s="7"/>
      <c r="E257" s="7"/>
    </row>
    <row r="258" spans="2:5" ht="12.75">
      <c r="B258" s="18"/>
      <c r="D258" s="7"/>
      <c r="E258" s="7"/>
    </row>
    <row r="259" spans="2:5" ht="12.75">
      <c r="B259" s="18"/>
      <c r="D259" s="7"/>
      <c r="E259" s="7"/>
    </row>
    <row r="260" spans="2:5" ht="12.75">
      <c r="B260" s="18"/>
      <c r="D260" s="7"/>
      <c r="E260" s="7"/>
    </row>
    <row r="261" spans="2:5" ht="12.75">
      <c r="B261" s="18"/>
      <c r="D261" s="7"/>
      <c r="E261" s="7"/>
    </row>
    <row r="262" spans="2:5" ht="12.75">
      <c r="B262" s="18"/>
      <c r="D262" s="7"/>
      <c r="E262" s="7"/>
    </row>
    <row r="263" spans="2:5" ht="12.75">
      <c r="B263" s="18"/>
      <c r="D263" s="7"/>
      <c r="E263" s="7"/>
    </row>
    <row r="264" spans="2:5" ht="12.75">
      <c r="B264" s="18"/>
      <c r="D264" s="7"/>
      <c r="E264" s="7"/>
    </row>
    <row r="265" spans="2:5" ht="12.75">
      <c r="B265" s="18"/>
      <c r="D265" s="7"/>
      <c r="E265" s="7"/>
    </row>
    <row r="266" spans="2:5" ht="12.75">
      <c r="B266" s="18"/>
      <c r="D266" s="7"/>
      <c r="E266" s="7"/>
    </row>
    <row r="267" spans="2:5" ht="12.75">
      <c r="B267" s="18"/>
      <c r="D267" s="7"/>
      <c r="E267" s="7"/>
    </row>
    <row r="268" spans="2:5" ht="12.75">
      <c r="B268" s="18"/>
      <c r="D268" s="7"/>
      <c r="E268" s="7"/>
    </row>
    <row r="269" spans="2:5" ht="12.75">
      <c r="B269" s="18"/>
      <c r="D269" s="7"/>
      <c r="E269" s="7"/>
    </row>
    <row r="270" spans="2:5" ht="12.75">
      <c r="B270" s="18"/>
      <c r="D270" s="7"/>
      <c r="E270" s="7"/>
    </row>
    <row r="271" spans="2:5" ht="12.75">
      <c r="B271" s="18"/>
      <c r="D271" s="7"/>
      <c r="E271" s="7"/>
    </row>
    <row r="272" spans="2:5" ht="12.75">
      <c r="B272" s="18"/>
      <c r="D272" s="7"/>
      <c r="E272" s="7"/>
    </row>
    <row r="273" spans="2:5" ht="12.75">
      <c r="B273" s="18"/>
      <c r="D273" s="7"/>
      <c r="E273" s="7"/>
    </row>
    <row r="274" spans="2:5" ht="12.75">
      <c r="B274" s="18"/>
      <c r="D274" s="7"/>
      <c r="E274" s="7"/>
    </row>
    <row r="275" spans="2:5" ht="12.75">
      <c r="B275" s="18"/>
      <c r="D275" s="7"/>
      <c r="E275" s="7"/>
    </row>
    <row r="276" spans="2:5" ht="12.75">
      <c r="B276" s="18"/>
      <c r="D276" s="7"/>
      <c r="E276" s="7"/>
    </row>
    <row r="277" spans="2:5" ht="12.75">
      <c r="B277" s="18"/>
      <c r="D277" s="7"/>
      <c r="E277" s="7"/>
    </row>
    <row r="278" spans="2:5" ht="12.75">
      <c r="B278" s="18"/>
      <c r="D278" s="7"/>
      <c r="E278" s="7"/>
    </row>
    <row r="279" spans="2:5" ht="12.75">
      <c r="B279" s="18"/>
      <c r="D279" s="7"/>
      <c r="E279" s="7"/>
    </row>
    <row r="280" spans="2:5" ht="12.75">
      <c r="B280" s="18"/>
      <c r="D280" s="7"/>
      <c r="E280" s="7"/>
    </row>
    <row r="281" spans="2:5" ht="12.75">
      <c r="B281" s="18"/>
      <c r="D281" s="7"/>
      <c r="E281" s="7"/>
    </row>
    <row r="282" spans="2:5" ht="12.75">
      <c r="B282" s="18"/>
      <c r="D282" s="7"/>
      <c r="E282" s="7"/>
    </row>
    <row r="283" spans="2:5" ht="12.75">
      <c r="B283" s="18"/>
      <c r="D283" s="7"/>
      <c r="E283" s="7"/>
    </row>
    <row r="284" spans="2:5" ht="12.75">
      <c r="B284" s="18"/>
      <c r="D284" s="7"/>
      <c r="E284" s="7"/>
    </row>
    <row r="285" spans="2:5" ht="12.75">
      <c r="B285" s="18"/>
      <c r="D285" s="7"/>
      <c r="E285" s="7"/>
    </row>
    <row r="286" spans="2:5" ht="12.75">
      <c r="B286" s="18"/>
      <c r="D286" s="7"/>
      <c r="E286" s="7"/>
    </row>
    <row r="287" spans="2:5" ht="12.75">
      <c r="B287" s="18"/>
      <c r="D287" s="7"/>
      <c r="E287" s="7"/>
    </row>
    <row r="288" spans="2:5" ht="12.75">
      <c r="B288" s="18"/>
      <c r="D288" s="7"/>
      <c r="E288" s="7"/>
    </row>
    <row r="289" spans="2:5" ht="12.75">
      <c r="B289" s="18"/>
      <c r="D289" s="7"/>
      <c r="E289" s="7"/>
    </row>
    <row r="290" spans="2:5" ht="12.75">
      <c r="B290" s="18"/>
      <c r="D290" s="7"/>
      <c r="E290" s="7"/>
    </row>
    <row r="291" spans="2:5" ht="12.75">
      <c r="B291" s="18"/>
      <c r="D291" s="7"/>
      <c r="E291" s="7"/>
    </row>
    <row r="292" spans="2:5" ht="12.75">
      <c r="B292" s="18"/>
      <c r="D292" s="7"/>
      <c r="E292" s="7"/>
    </row>
    <row r="293" spans="2:5" ht="12.75">
      <c r="B293" s="18"/>
      <c r="D293" s="7"/>
      <c r="E293" s="7"/>
    </row>
    <row r="294" spans="2:5" ht="12.75">
      <c r="B294" s="18"/>
      <c r="D294" s="7"/>
      <c r="E294" s="7"/>
    </row>
    <row r="295" spans="2:5" ht="12.75">
      <c r="B295" s="18"/>
      <c r="D295" s="7"/>
      <c r="E295" s="7"/>
    </row>
    <row r="296" spans="2:5" ht="12.75">
      <c r="B296" s="18"/>
      <c r="D296" s="7"/>
      <c r="E296" s="7"/>
    </row>
    <row r="297" spans="2:5" ht="12.75">
      <c r="B297" s="18"/>
      <c r="D297" s="7"/>
      <c r="E297" s="7"/>
    </row>
    <row r="298" spans="2:5" ht="12.75">
      <c r="B298" s="18"/>
      <c r="D298" s="7"/>
      <c r="E298" s="7"/>
    </row>
    <row r="299" spans="2:5" ht="12.75">
      <c r="B299" s="18"/>
      <c r="D299" s="7"/>
      <c r="E299" s="7"/>
    </row>
    <row r="300" spans="2:5" ht="12.75">
      <c r="B300" s="18"/>
      <c r="D300" s="7"/>
      <c r="E300" s="7"/>
    </row>
    <row r="301" spans="2:5" ht="12.75">
      <c r="B301" s="18"/>
      <c r="D301" s="7"/>
      <c r="E301" s="7"/>
    </row>
    <row r="302" spans="2:5" ht="12.75">
      <c r="B302" s="18"/>
      <c r="D302" s="7"/>
      <c r="E302" s="7"/>
    </row>
    <row r="303" spans="2:5" ht="12.75">
      <c r="B303" s="18"/>
      <c r="D303" s="7"/>
      <c r="E303" s="7"/>
    </row>
    <row r="304" spans="2:5" ht="12.75">
      <c r="B304" s="18"/>
      <c r="D304" s="7"/>
      <c r="E304" s="7"/>
    </row>
    <row r="305" spans="2:5" ht="12.75">
      <c r="B305" s="18"/>
      <c r="D305" s="7"/>
      <c r="E305" s="7"/>
    </row>
    <row r="306" spans="2:5" ht="12.75">
      <c r="B306" s="18"/>
      <c r="D306" s="7"/>
      <c r="E306" s="7"/>
    </row>
    <row r="307" spans="2:5" ht="12.75">
      <c r="B307" s="18"/>
      <c r="D307" s="7"/>
      <c r="E307" s="7"/>
    </row>
    <row r="308" spans="2:5" ht="12.75">
      <c r="B308" s="18"/>
      <c r="D308" s="7"/>
      <c r="E308" s="7"/>
    </row>
    <row r="309" spans="2:5" ht="12.75">
      <c r="B309" s="18"/>
      <c r="D309" s="7"/>
      <c r="E309" s="7"/>
    </row>
    <row r="310" spans="2:5" ht="12.75">
      <c r="B310" s="18"/>
      <c r="D310" s="7"/>
      <c r="E310" s="7"/>
    </row>
    <row r="311" spans="2:5" ht="12.75">
      <c r="B311" s="18"/>
      <c r="D311" s="7"/>
      <c r="E311" s="7"/>
    </row>
    <row r="312" spans="2:5" ht="12.75">
      <c r="B312" s="18"/>
      <c r="D312" s="7"/>
      <c r="E312" s="7"/>
    </row>
    <row r="313" ht="12.75">
      <c r="E313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88"/>
  <sheetViews>
    <sheetView workbookViewId="0" topLeftCell="A1">
      <selection activeCell="B78" sqref="B78"/>
    </sheetView>
  </sheetViews>
  <sheetFormatPr defaultColWidth="9.140625" defaultRowHeight="12.75"/>
  <cols>
    <col min="1" max="1" width="5.00390625" style="0" customWidth="1"/>
    <col min="2" max="2" width="57.00390625" style="0" customWidth="1"/>
    <col min="3" max="3" width="13.8515625" style="0" bestFit="1" customWidth="1"/>
    <col min="4" max="4" width="14.421875" style="0" bestFit="1" customWidth="1"/>
    <col min="5" max="5" width="18.57421875" style="0" bestFit="1" customWidth="1"/>
  </cols>
  <sheetData>
    <row r="2" spans="2:5" ht="12.75">
      <c r="B2" s="42"/>
      <c r="C2" s="42"/>
      <c r="D2" s="42"/>
      <c r="E2" s="42"/>
    </row>
    <row r="4" spans="2:6" ht="12.75">
      <c r="B4" s="26"/>
      <c r="C4" s="42"/>
      <c r="D4" s="42"/>
      <c r="E4" s="42"/>
      <c r="F4" s="42"/>
    </row>
    <row r="5" ht="12.75">
      <c r="B5" s="26"/>
    </row>
    <row r="6" spans="2:5" ht="12.75">
      <c r="B6" s="26"/>
      <c r="C6" s="41"/>
      <c r="D6" s="41"/>
      <c r="E6" s="41"/>
    </row>
    <row r="7" spans="3:5" ht="12.75">
      <c r="C7" s="22"/>
      <c r="D7" s="23"/>
      <c r="E7" s="24"/>
    </row>
    <row r="8" spans="3:5" ht="12.75">
      <c r="C8" s="22"/>
      <c r="D8" s="23"/>
      <c r="E8" s="22"/>
    </row>
    <row r="9" spans="3:5" ht="12.75">
      <c r="C9" s="22"/>
      <c r="D9" s="23"/>
      <c r="E9" s="24"/>
    </row>
    <row r="10" spans="3:5" ht="12.75">
      <c r="C10" s="22"/>
      <c r="D10" s="23"/>
      <c r="E10" s="24"/>
    </row>
    <row r="11" spans="3:5" ht="12.75">
      <c r="C11" s="22"/>
      <c r="D11" s="23"/>
      <c r="E11" s="24"/>
    </row>
    <row r="12" spans="3:5" ht="12.75">
      <c r="C12" s="22"/>
      <c r="D12" s="23"/>
      <c r="E12" s="24"/>
    </row>
    <row r="13" spans="3:5" ht="12.75">
      <c r="C13" s="22"/>
      <c r="D13" s="23"/>
      <c r="E13" s="24"/>
    </row>
    <row r="14" spans="3:5" ht="12.75">
      <c r="C14" s="22"/>
      <c r="D14" s="23"/>
      <c r="E14" s="24"/>
    </row>
    <row r="15" spans="3:5" ht="12.75">
      <c r="C15" s="22"/>
      <c r="D15" s="23"/>
      <c r="E15" s="24"/>
    </row>
    <row r="16" spans="3:5" ht="12.75">
      <c r="C16" s="22"/>
      <c r="D16" s="23"/>
      <c r="E16" s="22"/>
    </row>
    <row r="17" spans="3:5" ht="12.75">
      <c r="C17" s="22"/>
      <c r="D17" s="23"/>
      <c r="E17" s="24"/>
    </row>
    <row r="18" spans="3:5" ht="12.75">
      <c r="C18" s="22"/>
      <c r="D18" s="23"/>
      <c r="E18" s="22"/>
    </row>
    <row r="19" spans="3:5" ht="12.75">
      <c r="C19" s="22"/>
      <c r="D19" s="23"/>
      <c r="E19" s="24"/>
    </row>
    <row r="20" spans="3:5" ht="12.75">
      <c r="C20" s="22"/>
      <c r="D20" s="23"/>
      <c r="E20" s="24"/>
    </row>
    <row r="21" spans="3:5" ht="12.75">
      <c r="C21" s="22"/>
      <c r="D21" s="23"/>
      <c r="E21" s="24"/>
    </row>
    <row r="22" spans="3:5" ht="12.75">
      <c r="C22" s="22"/>
      <c r="D22" s="23"/>
      <c r="E22" s="24"/>
    </row>
    <row r="23" spans="3:5" ht="12.75">
      <c r="C23" s="22"/>
      <c r="D23" s="23"/>
      <c r="E23" s="24"/>
    </row>
    <row r="24" spans="3:5" ht="12.75">
      <c r="C24" s="22"/>
      <c r="D24" s="23"/>
      <c r="E24" s="24"/>
    </row>
    <row r="25" spans="3:5" ht="12.75">
      <c r="C25" s="22"/>
      <c r="D25" s="23"/>
      <c r="E25" s="24"/>
    </row>
    <row r="26" spans="3:5" ht="12.75">
      <c r="C26" s="22"/>
      <c r="D26" s="23"/>
      <c r="E26" s="22"/>
    </row>
    <row r="27" spans="3:5" ht="12.75">
      <c r="C27" s="22"/>
      <c r="D27" s="23"/>
      <c r="E27" s="24"/>
    </row>
    <row r="28" spans="3:5" ht="12.75">
      <c r="C28" s="22"/>
      <c r="D28" s="23"/>
      <c r="E28" s="22"/>
    </row>
    <row r="29" spans="3:5" ht="12.75">
      <c r="C29" s="22"/>
      <c r="D29" s="23"/>
      <c r="E29" s="24"/>
    </row>
    <row r="30" spans="3:5" ht="12.75">
      <c r="C30" s="22"/>
      <c r="D30" s="23"/>
      <c r="E30" s="22"/>
    </row>
    <row r="31" spans="3:5" ht="12.75">
      <c r="C31" s="22"/>
      <c r="D31" s="23"/>
      <c r="E31" s="24"/>
    </row>
    <row r="32" spans="3:5" ht="12.75">
      <c r="C32" s="22"/>
      <c r="D32" s="23"/>
      <c r="E32" s="24"/>
    </row>
    <row r="33" spans="3:5" ht="12.75">
      <c r="C33" s="22"/>
      <c r="D33" s="23"/>
      <c r="E33" s="24"/>
    </row>
    <row r="34" spans="3:5" ht="12.75">
      <c r="C34" s="22"/>
      <c r="D34" s="23"/>
      <c r="E34" s="22"/>
    </row>
    <row r="35" spans="3:5" ht="12.75">
      <c r="C35" s="22"/>
      <c r="D35" s="23"/>
      <c r="E35" s="24"/>
    </row>
    <row r="36" spans="3:5" ht="12.75">
      <c r="C36" s="22"/>
      <c r="D36" s="23"/>
      <c r="E36" s="24"/>
    </row>
    <row r="37" spans="3:5" ht="12.75">
      <c r="C37" s="22"/>
      <c r="D37" s="23"/>
      <c r="E37" s="24"/>
    </row>
    <row r="38" spans="3:5" ht="12.75">
      <c r="C38" s="55"/>
      <c r="D38" s="23"/>
      <c r="E38" s="22"/>
    </row>
    <row r="39" spans="3:5" ht="12.75">
      <c r="C39" s="22"/>
      <c r="D39" s="23"/>
      <c r="E39" s="24"/>
    </row>
    <row r="40" spans="3:5" ht="12.75">
      <c r="C40" s="22"/>
      <c r="D40" s="23"/>
      <c r="E40" s="22"/>
    </row>
    <row r="41" spans="3:5" ht="12.75">
      <c r="C41" s="22"/>
      <c r="D41" s="23"/>
      <c r="E41" s="24"/>
    </row>
    <row r="42" spans="3:5" ht="12.75">
      <c r="C42" s="22"/>
      <c r="D42" s="23"/>
      <c r="E42" s="24"/>
    </row>
    <row r="43" spans="3:5" ht="12.75">
      <c r="C43" s="22"/>
      <c r="D43" s="23"/>
      <c r="E43" s="24"/>
    </row>
    <row r="44" spans="3:5" ht="12.75">
      <c r="C44" s="22"/>
      <c r="D44" s="23"/>
      <c r="E44" s="24"/>
    </row>
    <row r="45" spans="3:5" ht="12.75">
      <c r="C45" s="22"/>
      <c r="D45" s="23"/>
      <c r="E45" s="24"/>
    </row>
    <row r="46" spans="3:5" ht="12.75">
      <c r="C46" s="22"/>
      <c r="D46" s="23"/>
      <c r="E46" s="24"/>
    </row>
    <row r="47" spans="3:5" ht="12.75">
      <c r="C47" s="22"/>
      <c r="D47" s="23"/>
      <c r="E47" s="24"/>
    </row>
    <row r="48" spans="3:5" ht="12.75">
      <c r="C48" s="22"/>
      <c r="D48" s="23"/>
      <c r="E48" s="22"/>
    </row>
    <row r="49" spans="3:5" ht="12.75">
      <c r="C49" s="22"/>
      <c r="D49" s="23"/>
      <c r="E49" s="24"/>
    </row>
    <row r="50" spans="3:5" ht="12.75">
      <c r="C50" s="22"/>
      <c r="D50" s="23"/>
      <c r="E50" s="24"/>
    </row>
    <row r="51" spans="3:5" ht="12.75">
      <c r="C51" s="22"/>
      <c r="D51" s="23"/>
      <c r="E51" s="22"/>
    </row>
    <row r="52" spans="3:5" ht="12.75">
      <c r="C52" s="22"/>
      <c r="D52" s="23"/>
      <c r="E52" s="24"/>
    </row>
    <row r="53" spans="3:5" ht="12.75">
      <c r="C53" s="22"/>
      <c r="D53" s="23"/>
      <c r="E53" s="22"/>
    </row>
    <row r="54" spans="3:5" ht="12.75">
      <c r="C54" s="22"/>
      <c r="D54" s="23"/>
      <c r="E54" s="24"/>
    </row>
    <row r="55" spans="3:5" ht="12.75">
      <c r="C55" s="22"/>
      <c r="D55" s="23"/>
      <c r="E55" s="24"/>
    </row>
    <row r="56" spans="3:5" ht="12.75">
      <c r="C56" s="22"/>
      <c r="D56" s="23"/>
      <c r="E56" s="22"/>
    </row>
    <row r="57" spans="3:5" ht="12.75">
      <c r="C57" s="22"/>
      <c r="D57" s="23"/>
      <c r="E57" s="24"/>
    </row>
    <row r="58" spans="3:5" ht="12.75">
      <c r="C58" s="22"/>
      <c r="D58" s="23"/>
      <c r="E58" s="22"/>
    </row>
    <row r="59" spans="3:5" ht="12.75">
      <c r="C59" s="22"/>
      <c r="D59" s="23"/>
      <c r="E59" s="24"/>
    </row>
    <row r="60" spans="3:5" ht="12.75">
      <c r="C60" s="22"/>
      <c r="D60" s="23"/>
      <c r="E60" s="24"/>
    </row>
    <row r="61" spans="3:5" ht="12.75">
      <c r="C61" s="22"/>
      <c r="D61" s="23"/>
      <c r="E61" s="22"/>
    </row>
    <row r="62" spans="3:5" ht="12.75">
      <c r="C62" s="22"/>
      <c r="D62" s="23"/>
      <c r="E62" s="24"/>
    </row>
    <row r="63" spans="3:5" ht="12.75">
      <c r="C63" s="22"/>
      <c r="D63" s="23"/>
      <c r="E63" s="22"/>
    </row>
    <row r="64" spans="3:5" ht="12.75">
      <c r="C64" s="22"/>
      <c r="D64" s="23"/>
      <c r="E64" s="22"/>
    </row>
    <row r="65" spans="3:5" ht="12.75">
      <c r="C65" s="22"/>
      <c r="D65" s="23"/>
      <c r="E65" s="24"/>
    </row>
    <row r="66" spans="3:5" ht="12.75">
      <c r="C66" s="22"/>
      <c r="D66" s="23"/>
      <c r="E66" s="24"/>
    </row>
    <row r="67" spans="3:5" ht="12.75">
      <c r="C67" s="22"/>
      <c r="D67" s="23"/>
      <c r="E67" s="24"/>
    </row>
    <row r="68" spans="3:5" ht="12.75">
      <c r="C68" s="22"/>
      <c r="D68" s="23"/>
      <c r="E68" s="24"/>
    </row>
    <row r="69" spans="3:5" ht="12.75">
      <c r="C69" s="22"/>
      <c r="D69" s="23"/>
      <c r="E69" s="24"/>
    </row>
    <row r="70" spans="3:5" ht="12.75">
      <c r="C70" s="22"/>
      <c r="D70" s="23"/>
      <c r="E70" s="24"/>
    </row>
    <row r="71" spans="3:5" ht="12.75">
      <c r="C71" s="22"/>
      <c r="D71" s="23"/>
      <c r="E71" s="24"/>
    </row>
    <row r="72" spans="3:5" ht="12.75">
      <c r="C72" s="22"/>
      <c r="D72" s="23"/>
      <c r="E72" s="22"/>
    </row>
    <row r="73" spans="3:5" ht="12.75">
      <c r="C73" s="22"/>
      <c r="D73" s="23"/>
      <c r="E73" s="24"/>
    </row>
    <row r="74" spans="3:5" ht="12.75">
      <c r="C74" s="22"/>
      <c r="D74" s="23"/>
      <c r="E74" s="24"/>
    </row>
    <row r="75" spans="3:5" ht="12.75">
      <c r="C75" s="22"/>
      <c r="D75" s="23"/>
      <c r="E75" s="24"/>
    </row>
    <row r="76" spans="3:5" ht="12.75">
      <c r="C76" s="22"/>
      <c r="D76" s="23"/>
      <c r="E76" s="24"/>
    </row>
    <row r="77" spans="3:5" ht="12.75">
      <c r="C77" s="22"/>
      <c r="D77" s="23"/>
      <c r="E77" s="24"/>
    </row>
    <row r="78" spans="3:5" ht="12.75">
      <c r="C78" s="22"/>
      <c r="D78" s="23"/>
      <c r="E78" s="24"/>
    </row>
    <row r="79" spans="3:5" ht="12.75">
      <c r="C79" s="22"/>
      <c r="D79" s="23"/>
      <c r="E79" s="22"/>
    </row>
    <row r="80" spans="3:5" ht="12.75">
      <c r="C80" s="22"/>
      <c r="D80" s="23"/>
      <c r="E80" s="24"/>
    </row>
    <row r="81" spans="3:5" ht="12.75">
      <c r="C81" s="22"/>
      <c r="D81" s="23"/>
      <c r="E81" s="24"/>
    </row>
    <row r="82" spans="3:5" ht="12.75">
      <c r="C82" s="22"/>
      <c r="D82" s="57"/>
      <c r="E82" s="56"/>
    </row>
    <row r="83" ht="12.75">
      <c r="B83" s="13"/>
    </row>
    <row r="84" ht="12.75">
      <c r="B84" s="13"/>
    </row>
    <row r="85" spans="1:2" ht="12.75">
      <c r="A85" s="25"/>
      <c r="B85" s="13"/>
    </row>
    <row r="86" ht="12.75">
      <c r="B86" s="37"/>
    </row>
    <row r="87" ht="12.75">
      <c r="B87" s="40"/>
    </row>
    <row r="88" ht="12.75">
      <c r="B88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2011-01-10T19:38:21Z</dcterms:created>
  <dcterms:modified xsi:type="dcterms:W3CDTF">2011-01-10T19:38:21Z</dcterms:modified>
  <cp:category/>
  <cp:version/>
  <cp:contentType/>
  <cp:contentStatus/>
</cp:coreProperties>
</file>