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8195" windowHeight="11820"/>
  </bookViews>
  <sheets>
    <sheet name="Rate Riders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I16" i="1" l="1"/>
  <c r="I15" i="1"/>
  <c r="I11" i="1"/>
  <c r="I12" i="1"/>
  <c r="I13" i="1"/>
  <c r="I14" i="1"/>
  <c r="I10" i="1"/>
  <c r="B15" i="1"/>
  <c r="C14" i="1" s="1"/>
  <c r="D14" i="1" s="1"/>
  <c r="F14" i="1" s="1"/>
  <c r="C10" i="1" l="1"/>
  <c r="C11" i="1"/>
  <c r="D11" i="1" s="1"/>
  <c r="F11" i="1" s="1"/>
  <c r="C12" i="1"/>
  <c r="D12" i="1" s="1"/>
  <c r="F12" i="1" s="1"/>
  <c r="C13" i="1"/>
  <c r="D13" i="1" s="1"/>
  <c r="F13" i="1" s="1"/>
  <c r="D10" i="1" l="1"/>
  <c r="C15" i="1"/>
  <c r="F10" i="1" l="1"/>
  <c r="D15" i="1"/>
</calcChain>
</file>

<file path=xl/sharedStrings.xml><?xml version="1.0" encoding="utf-8"?>
<sst xmlns="http://schemas.openxmlformats.org/spreadsheetml/2006/main" count="28" uniqueCount="24">
  <si>
    <t>Customer Class</t>
  </si>
  <si>
    <t>Residential</t>
  </si>
  <si>
    <t>GS&lt;50kW</t>
  </si>
  <si>
    <t>GS=&gt;50kW</t>
  </si>
  <si>
    <t>USL</t>
  </si>
  <si>
    <t>Street Lights</t>
  </si>
  <si>
    <t>Total</t>
  </si>
  <si>
    <t>Allocation</t>
  </si>
  <si>
    <t>LPP</t>
  </si>
  <si>
    <t>2009 Distribution</t>
  </si>
  <si>
    <t>Revenue</t>
  </si>
  <si>
    <t>% Distribution</t>
  </si>
  <si>
    <t>Customers /</t>
  </si>
  <si>
    <t>Connections</t>
  </si>
  <si>
    <t>Monthly</t>
  </si>
  <si>
    <t>Rate Rider</t>
  </si>
  <si>
    <t>Calculation of LPP Monthly Rate Rider</t>
  </si>
  <si>
    <t>BHI's share of LPP class action costs:</t>
  </si>
  <si>
    <t>Reconciliation:</t>
  </si>
  <si>
    <t>per Tariff Sheet</t>
  </si>
  <si>
    <t>Total:</t>
  </si>
  <si>
    <t>Variance:</t>
  </si>
  <si>
    <t>APPENDIX A</t>
  </si>
  <si>
    <t>N.B. BHI had 603 USL connections at 2009 year end. The 2009 Yearbook shows 26 connections - this is, in fact, the number of USL customers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</si>
</sst>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000%"/>
    <numFmt numFmtId="166" formatCode="_(&quot;$&quot;* #,##0.0000_);_(&quot;$&quot;* \(#,##0.0000\);_(&quot;$&quot;* &quot;-&quot;??_);_(@_)"/>
    <numFmt numFmtId="167" formatCode="_(&quot;$&quot;* #,##0.00000_);_(&quot;$&quot;* \(#,##0.00000\);_(&quot;$&quot;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4" xfId="0" applyFont="1" applyBorder="1"/>
    <xf numFmtId="0" fontId="1" fillId="0" borderId="5" xfId="0" applyFont="1" applyBorder="1"/>
    <xf numFmtId="0" fontId="0" fillId="0" borderId="5" xfId="0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9" fontId="0" fillId="0" borderId="2" xfId="3" applyFont="1" applyBorder="1"/>
    <xf numFmtId="0" fontId="1" fillId="0" borderId="3" xfId="0" applyFont="1" applyBorder="1"/>
    <xf numFmtId="44" fontId="0" fillId="0" borderId="4" xfId="2" applyFont="1" applyBorder="1"/>
    <xf numFmtId="44" fontId="0" fillId="0" borderId="5" xfId="2" applyFont="1" applyBorder="1"/>
    <xf numFmtId="43" fontId="0" fillId="0" borderId="2" xfId="1" applyFont="1" applyBorder="1"/>
    <xf numFmtId="164" fontId="0" fillId="0" borderId="0" xfId="1" applyNumberFormat="1" applyFont="1" applyBorder="1"/>
    <xf numFmtId="164" fontId="0" fillId="0" borderId="2" xfId="1" applyNumberFormat="1" applyFont="1" applyBorder="1"/>
    <xf numFmtId="0" fontId="1" fillId="0" borderId="0" xfId="0" applyFont="1"/>
    <xf numFmtId="0" fontId="0" fillId="0" borderId="0" xfId="0" applyFont="1"/>
    <xf numFmtId="44" fontId="0" fillId="0" borderId="0" xfId="2" applyFont="1"/>
    <xf numFmtId="165" fontId="0" fillId="0" borderId="0" xfId="3" applyNumberFormat="1" applyFont="1" applyBorder="1"/>
    <xf numFmtId="165" fontId="0" fillId="0" borderId="2" xfId="3" applyNumberFormat="1" applyFont="1" applyBorder="1"/>
    <xf numFmtId="166" fontId="0" fillId="0" borderId="4" xfId="2" applyNumberFormat="1" applyFont="1" applyBorder="1"/>
    <xf numFmtId="166" fontId="0" fillId="0" borderId="5" xfId="2" applyNumberFormat="1" applyFont="1" applyBorder="1"/>
    <xf numFmtId="0" fontId="1" fillId="0" borderId="6" xfId="0" applyFont="1" applyFill="1" applyBorder="1" applyAlignment="1">
      <alignment horizontal="center"/>
    </xf>
    <xf numFmtId="44" fontId="0" fillId="0" borderId="7" xfId="2" applyFont="1" applyBorder="1"/>
    <xf numFmtId="44" fontId="0" fillId="0" borderId="8" xfId="2" applyFont="1" applyBorder="1"/>
    <xf numFmtId="0" fontId="1" fillId="0" borderId="8" xfId="0" applyFont="1" applyFill="1" applyBorder="1" applyAlignment="1">
      <alignment horizontal="center"/>
    </xf>
    <xf numFmtId="166" fontId="0" fillId="0" borderId="3" xfId="2" applyNumberFormat="1" applyFont="1" applyBorder="1"/>
    <xf numFmtId="0" fontId="1" fillId="0" borderId="3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167" fontId="0" fillId="0" borderId="4" xfId="2" applyNumberFormat="1" applyFont="1" applyBorder="1"/>
    <xf numFmtId="167" fontId="0" fillId="0" borderId="5" xfId="2" applyNumberFormat="1" applyFont="1" applyBorder="1"/>
    <xf numFmtId="0" fontId="0" fillId="0" borderId="0" xfId="0" applyFont="1" applyFill="1" applyBorder="1"/>
    <xf numFmtId="0" fontId="4" fillId="0" borderId="0" xfId="0" applyFont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19"/>
  <sheetViews>
    <sheetView tabSelected="1" workbookViewId="0">
      <selection activeCell="B23" sqref="B23"/>
    </sheetView>
  </sheetViews>
  <sheetFormatPr defaultRowHeight="15" x14ac:dyDescent="0.25"/>
  <cols>
    <col min="1" max="1" width="17.140625" customWidth="1"/>
    <col min="2" max="2" width="17.42578125" customWidth="1"/>
    <col min="3" max="3" width="15.28515625" customWidth="1"/>
    <col min="4" max="4" width="16" customWidth="1"/>
    <col min="5" max="5" width="12" customWidth="1"/>
    <col min="6" max="6" width="13.140625" customWidth="1"/>
    <col min="8" max="8" width="14.28515625" customWidth="1"/>
    <col min="9" max="9" width="12.42578125" customWidth="1"/>
    <col min="10" max="10" width="1.85546875" customWidth="1"/>
  </cols>
  <sheetData>
    <row r="2" spans="1:9" ht="18.75" x14ac:dyDescent="0.3">
      <c r="A2" s="33" t="s">
        <v>22</v>
      </c>
    </row>
    <row r="4" spans="1:9" ht="18.75" x14ac:dyDescent="0.3">
      <c r="A4" s="1" t="s">
        <v>16</v>
      </c>
      <c r="B4" s="1"/>
    </row>
    <row r="5" spans="1:9" ht="18.75" x14ac:dyDescent="0.3">
      <c r="A5" s="1"/>
      <c r="B5" s="1"/>
    </row>
    <row r="6" spans="1:9" x14ac:dyDescent="0.25">
      <c r="A6" s="17" t="s">
        <v>17</v>
      </c>
      <c r="B6" s="17"/>
      <c r="C6" s="18">
        <v>229874.32</v>
      </c>
    </row>
    <row r="7" spans="1:9" ht="15.75" thickBot="1" x14ac:dyDescent="0.3">
      <c r="H7" s="16" t="s">
        <v>18</v>
      </c>
    </row>
    <row r="8" spans="1:9" x14ac:dyDescent="0.25">
      <c r="A8" s="10" t="s">
        <v>0</v>
      </c>
      <c r="B8" s="7" t="s">
        <v>9</v>
      </c>
      <c r="C8" s="2" t="s">
        <v>11</v>
      </c>
      <c r="D8" s="7" t="s">
        <v>8</v>
      </c>
      <c r="E8" s="2" t="s">
        <v>12</v>
      </c>
      <c r="F8" s="7" t="s">
        <v>14</v>
      </c>
      <c r="H8" s="28" t="s">
        <v>15</v>
      </c>
      <c r="I8" s="23" t="s">
        <v>15</v>
      </c>
    </row>
    <row r="9" spans="1:9" ht="15.75" thickBot="1" x14ac:dyDescent="0.3">
      <c r="A9" s="5"/>
      <c r="B9" s="8" t="s">
        <v>10</v>
      </c>
      <c r="C9" s="6" t="s">
        <v>10</v>
      </c>
      <c r="D9" s="8" t="s">
        <v>7</v>
      </c>
      <c r="E9" s="6" t="s">
        <v>13</v>
      </c>
      <c r="F9" s="8" t="s">
        <v>15</v>
      </c>
      <c r="H9" s="29" t="s">
        <v>19</v>
      </c>
      <c r="I9" s="26" t="s">
        <v>10</v>
      </c>
    </row>
    <row r="10" spans="1:9" x14ac:dyDescent="0.25">
      <c r="A10" s="3" t="s">
        <v>1</v>
      </c>
      <c r="B10" s="11">
        <v>16289521</v>
      </c>
      <c r="C10" s="19">
        <f>B10/B15</f>
        <v>0.61706732648723284</v>
      </c>
      <c r="D10" s="11">
        <f>C10*C6</f>
        <v>141847.93207047065</v>
      </c>
      <c r="E10" s="14">
        <v>57580</v>
      </c>
      <c r="F10" s="30">
        <f>D10/E10/12</f>
        <v>0.20529109075846741</v>
      </c>
      <c r="H10" s="27">
        <v>0.20530000000000001</v>
      </c>
      <c r="I10" s="24">
        <f>H10*12*E10</f>
        <v>141854.08799999999</v>
      </c>
    </row>
    <row r="11" spans="1:9" x14ac:dyDescent="0.25">
      <c r="A11" s="3" t="s">
        <v>2</v>
      </c>
      <c r="B11" s="11">
        <v>3756965</v>
      </c>
      <c r="C11" s="19">
        <f>B11/B15</f>
        <v>0.14231850944273355</v>
      </c>
      <c r="D11" s="11">
        <f>C11*C6</f>
        <v>32715.370581561954</v>
      </c>
      <c r="E11" s="14">
        <v>4974</v>
      </c>
      <c r="F11" s="30">
        <f t="shared" ref="F11:F14" si="0">D11/E11/12</f>
        <v>0.5481063292715781</v>
      </c>
      <c r="H11" s="21">
        <v>0.54810000000000003</v>
      </c>
      <c r="I11" s="24">
        <f t="shared" ref="I11:I14" si="1">H11*12*E11</f>
        <v>32714.992800000004</v>
      </c>
    </row>
    <row r="12" spans="1:9" x14ac:dyDescent="0.25">
      <c r="A12" s="3" t="s">
        <v>3</v>
      </c>
      <c r="B12" s="11">
        <v>6186875</v>
      </c>
      <c r="C12" s="19">
        <f>B12/B15</f>
        <v>0.234366524071561</v>
      </c>
      <c r="D12" s="11">
        <f>C12*C6</f>
        <v>53874.845351713717</v>
      </c>
      <c r="E12" s="14">
        <v>980</v>
      </c>
      <c r="F12" s="30">
        <f t="shared" si="0"/>
        <v>4.5811943326287174</v>
      </c>
      <c r="H12" s="21">
        <v>4.5811999999999999</v>
      </c>
      <c r="I12" s="24">
        <f t="shared" si="1"/>
        <v>53874.912000000004</v>
      </c>
    </row>
    <row r="13" spans="1:9" x14ac:dyDescent="0.25">
      <c r="A13" s="3" t="s">
        <v>4</v>
      </c>
      <c r="B13" s="11">
        <v>124733</v>
      </c>
      <c r="C13" s="19">
        <f>B13/B15</f>
        <v>4.7250412602514221E-3</v>
      </c>
      <c r="D13" s="11">
        <f>C13*C6</f>
        <v>1086.1656466722386</v>
      </c>
      <c r="E13" s="14">
        <v>603</v>
      </c>
      <c r="F13" s="30">
        <f t="shared" si="0"/>
        <v>0.15010581076177978</v>
      </c>
      <c r="H13" s="21">
        <v>0.15010000000000001</v>
      </c>
      <c r="I13" s="24">
        <f t="shared" si="1"/>
        <v>1086.1236000000001</v>
      </c>
    </row>
    <row r="14" spans="1:9" ht="15.75" thickBot="1" x14ac:dyDescent="0.3">
      <c r="A14" s="4" t="s">
        <v>5</v>
      </c>
      <c r="B14" s="12">
        <v>40194</v>
      </c>
      <c r="C14" s="20">
        <f>B14/B15</f>
        <v>1.522598738221206E-3</v>
      </c>
      <c r="D14" s="12">
        <f>C14*C6</f>
        <v>350.00634958145775</v>
      </c>
      <c r="E14" s="15">
        <v>14457</v>
      </c>
      <c r="F14" s="31">
        <f t="shared" si="0"/>
        <v>2.0175137164318191E-3</v>
      </c>
      <c r="H14" s="22">
        <v>2E-3</v>
      </c>
      <c r="I14" s="25">
        <f t="shared" si="1"/>
        <v>346.96800000000002</v>
      </c>
    </row>
    <row r="15" spans="1:9" ht="15.75" thickBot="1" x14ac:dyDescent="0.3">
      <c r="A15" s="4" t="s">
        <v>6</v>
      </c>
      <c r="B15" s="12">
        <f>SUM(B10:B14)</f>
        <v>26398288</v>
      </c>
      <c r="C15" s="9">
        <f>SUM(C10:C14)</f>
        <v>1</v>
      </c>
      <c r="D15" s="12">
        <f>SUM(D10:D14)</f>
        <v>229874.32000000004</v>
      </c>
      <c r="E15" s="13"/>
      <c r="F15" s="12"/>
      <c r="H15" t="s">
        <v>20</v>
      </c>
      <c r="I15" s="18">
        <f>SUM(I10:I14)</f>
        <v>229877.08439999999</v>
      </c>
    </row>
    <row r="16" spans="1:9" x14ac:dyDescent="0.25">
      <c r="H16" t="s">
        <v>21</v>
      </c>
      <c r="I16" s="18">
        <f>C6-I15</f>
        <v>-2.7643999999854714</v>
      </c>
    </row>
    <row r="19" spans="1:8" x14ac:dyDescent="0.25">
      <c r="A19" s="32" t="s">
        <v>23</v>
      </c>
      <c r="B19" s="17"/>
      <c r="C19" s="17"/>
      <c r="D19" s="17"/>
      <c r="E19" s="17"/>
      <c r="F19" s="17"/>
      <c r="G19" s="17"/>
      <c r="H19" s="17"/>
    </row>
  </sheetData>
  <pageMargins left="0.7" right="0.7" top="0.75" bottom="0.75" header="0.3" footer="0.3"/>
  <pageSetup scale="9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Rate Riders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Shields</dc:creator>
  <cp:lastModifiedBy>Shields</cp:lastModifiedBy>
  <cp:lastPrinted>2011-02-25T17:51:08Z</cp:lastPrinted>
  <dcterms:created xsi:type="dcterms:W3CDTF">2011-02-24T17:47:45Z</dcterms:created>
  <dcterms:modified xsi:type="dcterms:W3CDTF">2011-02-25T19:24:23Z</dcterms:modified>
</cp:coreProperties>
</file>