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6455" windowHeight="85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2" i="1"/>
  <c r="D23"/>
  <c r="D26"/>
  <c r="C21"/>
  <c r="C22"/>
  <c r="C23"/>
  <c r="C26"/>
  <c r="B22"/>
  <c r="B23"/>
  <c r="B24"/>
  <c r="B25"/>
  <c r="D25" s="1"/>
  <c r="B26"/>
  <c r="H10"/>
  <c r="H11"/>
  <c r="H12"/>
  <c r="C24" s="1"/>
  <c r="H13"/>
  <c r="C25" s="1"/>
  <c r="H14"/>
  <c r="E9"/>
  <c r="E10"/>
  <c r="E11"/>
  <c r="E12"/>
  <c r="E13"/>
  <c r="E14"/>
  <c r="C9"/>
  <c r="C10"/>
  <c r="C11"/>
  <c r="C12"/>
  <c r="C13"/>
  <c r="C14"/>
  <c r="B15"/>
  <c r="B21"/>
  <c r="B20"/>
  <c r="G15"/>
  <c r="F15"/>
  <c r="D24" l="1"/>
  <c r="C8"/>
  <c r="H9" l="1"/>
  <c r="D21" s="1"/>
  <c r="C15"/>
  <c r="E8"/>
  <c r="H8" s="1"/>
  <c r="C20" s="1"/>
  <c r="E15" l="1"/>
  <c r="D20"/>
  <c r="D27" s="1"/>
</calcChain>
</file>

<file path=xl/sharedStrings.xml><?xml version="1.0" encoding="utf-8"?>
<sst xmlns="http://schemas.openxmlformats.org/spreadsheetml/2006/main" count="42" uniqueCount="29">
  <si>
    <t>Residential</t>
  </si>
  <si>
    <t>GS&lt;50kW</t>
  </si>
  <si>
    <t>Street Lighting</t>
  </si>
  <si>
    <t>Sentinel Lighting</t>
  </si>
  <si>
    <t>UMSL</t>
  </si>
  <si>
    <t xml:space="preserve">Monthly </t>
  </si>
  <si>
    <t>Rate Rider</t>
  </si>
  <si>
    <t>Total Recovered</t>
  </si>
  <si>
    <t>Monthly Fixed</t>
  </si>
  <si>
    <t xml:space="preserve">Recovery </t>
  </si>
  <si>
    <t>Amount</t>
  </si>
  <si>
    <t xml:space="preserve">Annual </t>
  </si>
  <si>
    <t>Recovery</t>
  </si>
  <si>
    <t>Recoverable</t>
  </si>
  <si>
    <t xml:space="preserve">Customer </t>
  </si>
  <si>
    <t>Count</t>
  </si>
  <si>
    <t>(per 2009 RRR)</t>
  </si>
  <si>
    <t>Distribution</t>
  </si>
  <si>
    <t>Revenue</t>
  </si>
  <si>
    <t xml:space="preserve">Total </t>
  </si>
  <si>
    <t>per Class</t>
  </si>
  <si>
    <t xml:space="preserve">% of </t>
  </si>
  <si>
    <t>Dist'n Rev</t>
  </si>
  <si>
    <t>Essex Powerlines Corporation</t>
  </si>
  <si>
    <t>EB-2010-0295</t>
  </si>
  <si>
    <t>LPP Class Action</t>
  </si>
  <si>
    <t>GS&gt;50kW 50 to 2,999</t>
  </si>
  <si>
    <t>GS&gt;50kW 3,000 to 4,999</t>
  </si>
  <si>
    <t>(with Street/Sentinel Light count adjustment)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</si>
</sst>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&quot;$&quot;* #,##0.000_);_(&quot;$&quot;* \(#,##0.000\);_(&quot;$&quot;* &quot;-&quot;??_);_(@_)"/>
  </numFmts>
  <fonts count="4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43" fontId="0" fillId="0" borderId="0" xfId="0" applyNumberFormat="1"/>
    <xf numFmtId="164" fontId="0" fillId="0" borderId="0" xfId="1" applyNumberFormat="1" applyFont="1"/>
    <xf numFmtId="44" fontId="0" fillId="0" borderId="0" xfId="2" applyFont="1"/>
    <xf numFmtId="44" fontId="0" fillId="0" borderId="1" xfId="2" applyFont="1" applyBorder="1"/>
    <xf numFmtId="164" fontId="0" fillId="0" borderId="1" xfId="1" applyNumberFormat="1" applyFont="1" applyBorder="1"/>
    <xf numFmtId="44" fontId="0" fillId="0" borderId="2" xfId="2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2" applyFont="1" applyBorder="1"/>
    <xf numFmtId="10" fontId="0" fillId="0" borderId="0" xfId="3" applyNumberFormat="1" applyFont="1"/>
    <xf numFmtId="10" fontId="0" fillId="0" borderId="1" xfId="3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165" fontId="2" fillId="0" borderId="0" xfId="0" applyNumberFormat="1" applyFont="1"/>
    <xf numFmtId="166" fontId="0" fillId="0" borderId="0" xfId="2" applyNumberFormat="1" applyFont="1"/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"/>
  <sheetViews>
    <sheetView tabSelected="1" topLeftCell="A4" workbookViewId="0">
      <selection activeCell="G8" sqref="G8"/>
    </sheetView>
  </sheetViews>
  <sheetFormatPr defaultRowHeight="15"/>
  <cols>
    <col min="1" max="1" width="21" bestFit="1" customWidth="1"/>
    <col min="2" max="2" width="10" bestFit="1" customWidth="1"/>
    <col min="3" max="6" width="11.5546875" bestFit="1" customWidth="1"/>
    <col min="7" max="7" width="12.21875" bestFit="1" customWidth="1"/>
    <col min="8" max="8" width="9.109375" bestFit="1" customWidth="1"/>
    <col min="9" max="9" width="9.33203125" bestFit="1" customWidth="1"/>
    <col min="10" max="10" width="12.44140625" bestFit="1" customWidth="1"/>
  </cols>
  <sheetData>
    <row r="1" spans="1:10">
      <c r="A1" s="19" t="s">
        <v>23</v>
      </c>
      <c r="B1" s="19"/>
      <c r="C1" s="19"/>
      <c r="D1" s="19"/>
      <c r="E1" s="19"/>
      <c r="F1" s="19"/>
      <c r="G1" s="19"/>
      <c r="H1" s="19"/>
      <c r="I1" s="19"/>
    </row>
    <row r="2" spans="1:10">
      <c r="A2" s="19" t="s">
        <v>24</v>
      </c>
      <c r="B2" s="19"/>
      <c r="C2" s="19"/>
      <c r="D2" s="19"/>
      <c r="E2" s="19"/>
      <c r="F2" s="19"/>
      <c r="G2" s="19"/>
      <c r="H2" s="19"/>
      <c r="I2" s="19"/>
    </row>
    <row r="3" spans="1:10">
      <c r="A3" s="19" t="s">
        <v>25</v>
      </c>
      <c r="B3" s="19"/>
      <c r="C3" s="19"/>
      <c r="D3" s="19"/>
      <c r="E3" s="19"/>
      <c r="F3" s="19"/>
      <c r="G3" s="19"/>
      <c r="H3" s="19"/>
      <c r="I3" s="19"/>
    </row>
    <row r="4" spans="1:10">
      <c r="A4" s="8"/>
      <c r="B4" s="8"/>
      <c r="C4" s="8"/>
      <c r="D4" s="8"/>
      <c r="E4" s="8"/>
      <c r="F4" s="8"/>
      <c r="G4" s="13"/>
      <c r="H4" s="8"/>
    </row>
    <row r="5" spans="1:10" s="8" customFormat="1" ht="15.75">
      <c r="B5" s="8" t="s">
        <v>17</v>
      </c>
      <c r="C5" s="8" t="s">
        <v>21</v>
      </c>
      <c r="D5" s="8" t="s">
        <v>9</v>
      </c>
      <c r="E5" s="8" t="s">
        <v>13</v>
      </c>
      <c r="F5" s="8" t="s">
        <v>14</v>
      </c>
      <c r="G5" s="13" t="s">
        <v>14</v>
      </c>
      <c r="H5" s="14" t="s">
        <v>5</v>
      </c>
    </row>
    <row r="6" spans="1:10" s="8" customFormat="1" ht="15.75">
      <c r="B6" s="8" t="s">
        <v>18</v>
      </c>
      <c r="C6" s="8" t="s">
        <v>22</v>
      </c>
      <c r="D6" s="8" t="s">
        <v>10</v>
      </c>
      <c r="E6" s="8" t="s">
        <v>20</v>
      </c>
      <c r="F6" s="8" t="s">
        <v>15</v>
      </c>
      <c r="G6" s="13" t="s">
        <v>15</v>
      </c>
      <c r="H6" s="14" t="s">
        <v>6</v>
      </c>
    </row>
    <row r="7" spans="1:10" ht="34.5">
      <c r="B7" s="9" t="s">
        <v>16</v>
      </c>
      <c r="C7" s="9"/>
      <c r="F7" s="9" t="s">
        <v>16</v>
      </c>
      <c r="G7" s="16" t="s">
        <v>28</v>
      </c>
      <c r="H7" s="15"/>
    </row>
    <row r="8" spans="1:10" ht="15.75">
      <c r="A8" t="s">
        <v>0</v>
      </c>
      <c r="B8" s="3">
        <v>6786808.8499999996</v>
      </c>
      <c r="C8" s="11">
        <f>B8/$B$15</f>
        <v>0.71051420646324115</v>
      </c>
      <c r="D8" s="1"/>
      <c r="E8" s="2">
        <f>$D$15*C8</f>
        <v>53727.578002632596</v>
      </c>
      <c r="F8" s="3">
        <v>25817</v>
      </c>
      <c r="G8" s="3">
        <v>25817</v>
      </c>
      <c r="H8" s="17">
        <f>E8/G8/12</f>
        <v>0.17342441673649336</v>
      </c>
    </row>
    <row r="9" spans="1:10" ht="15.75">
      <c r="A9" t="s">
        <v>1</v>
      </c>
      <c r="B9" s="3">
        <v>592847.5</v>
      </c>
      <c r="C9" s="11">
        <f t="shared" ref="C9:C14" si="0">B9/$B$15</f>
        <v>6.2065483252297049E-2</v>
      </c>
      <c r="D9" s="1"/>
      <c r="E9" s="2">
        <f t="shared" ref="E9:E14" si="1">$D$15*C9</f>
        <v>4693.2602647142085</v>
      </c>
      <c r="F9" s="3">
        <v>2015</v>
      </c>
      <c r="G9" s="3">
        <v>2015</v>
      </c>
      <c r="H9" s="17">
        <f t="shared" ref="H9:H14" si="2">E9/G9/12</f>
        <v>0.19409678514119968</v>
      </c>
    </row>
    <row r="10" spans="1:10" ht="15.75">
      <c r="A10" t="s">
        <v>26</v>
      </c>
      <c r="B10" s="3">
        <v>1898240</v>
      </c>
      <c r="C10" s="11">
        <f t="shared" si="0"/>
        <v>0.19872763725720416</v>
      </c>
      <c r="D10" s="1"/>
      <c r="E10" s="2">
        <f t="shared" si="1"/>
        <v>15027.362626798795</v>
      </c>
      <c r="F10" s="3">
        <v>220</v>
      </c>
      <c r="G10" s="3">
        <v>220</v>
      </c>
      <c r="H10" s="17">
        <f t="shared" si="2"/>
        <v>5.6921828131813612</v>
      </c>
    </row>
    <row r="11" spans="1:10" ht="15.75">
      <c r="A11" t="s">
        <v>27</v>
      </c>
      <c r="B11" s="3">
        <v>114754</v>
      </c>
      <c r="C11" s="11">
        <f t="shared" si="0"/>
        <v>1.2013650163210767E-2</v>
      </c>
      <c r="D11" s="1"/>
      <c r="E11" s="2">
        <f t="shared" si="1"/>
        <v>908.44675640365222</v>
      </c>
      <c r="F11" s="3">
        <v>2</v>
      </c>
      <c r="G11" s="3">
        <v>2</v>
      </c>
      <c r="H11" s="17">
        <f t="shared" si="2"/>
        <v>37.851948183485511</v>
      </c>
      <c r="J11" s="3"/>
    </row>
    <row r="12" spans="1:10" ht="15.75">
      <c r="A12" t="s">
        <v>2</v>
      </c>
      <c r="B12" s="3">
        <v>89266.53</v>
      </c>
      <c r="C12" s="11">
        <f t="shared" si="0"/>
        <v>9.3453549567227186E-3</v>
      </c>
      <c r="D12" s="1"/>
      <c r="E12" s="2">
        <f t="shared" si="1"/>
        <v>706.67592967486382</v>
      </c>
      <c r="F12" s="3">
        <v>7674</v>
      </c>
      <c r="G12" s="3">
        <v>2643</v>
      </c>
      <c r="H12" s="17">
        <f t="shared" si="2"/>
        <v>2.2281369960741069E-2</v>
      </c>
    </row>
    <row r="13" spans="1:10" ht="15.75">
      <c r="A13" t="s">
        <v>3</v>
      </c>
      <c r="B13" s="3">
        <v>7296.3</v>
      </c>
      <c r="C13" s="11">
        <f t="shared" si="0"/>
        <v>7.6385307427919488E-4</v>
      </c>
      <c r="D13" s="1"/>
      <c r="E13" s="2">
        <f t="shared" si="1"/>
        <v>57.760950108475249</v>
      </c>
      <c r="F13" s="3">
        <v>393</v>
      </c>
      <c r="G13" s="3">
        <v>168</v>
      </c>
      <c r="H13" s="17">
        <f t="shared" si="2"/>
        <v>2.8651264934759547E-2</v>
      </c>
    </row>
    <row r="14" spans="1:10" ht="15.75">
      <c r="A14" t="s">
        <v>4</v>
      </c>
      <c r="B14" s="3">
        <v>62754.66</v>
      </c>
      <c r="C14" s="11">
        <f t="shared" si="0"/>
        <v>6.5698148330449154E-3</v>
      </c>
      <c r="D14" s="1"/>
      <c r="E14" s="2">
        <f t="shared" si="1"/>
        <v>496.79546966741049</v>
      </c>
      <c r="F14" s="3">
        <v>148</v>
      </c>
      <c r="G14" s="3">
        <v>148</v>
      </c>
      <c r="H14" s="17">
        <f t="shared" si="2"/>
        <v>0.27972717886678516</v>
      </c>
    </row>
    <row r="15" spans="1:10">
      <c r="A15" t="s">
        <v>19</v>
      </c>
      <c r="B15" s="6">
        <f>SUM(B8:B14)</f>
        <v>9551967.8399999999</v>
      </c>
      <c r="C15" s="12">
        <f>SUM(C8:C14)</f>
        <v>0.99999999999999989</v>
      </c>
      <c r="D15" s="5">
        <v>75617.88</v>
      </c>
      <c r="E15" s="5">
        <f>SUM(E8:E14)</f>
        <v>75617.88</v>
      </c>
      <c r="F15" s="6">
        <f>SUM(F8:F14)</f>
        <v>36269</v>
      </c>
      <c r="G15" s="6">
        <f>SUM(G8:G14)</f>
        <v>31013</v>
      </c>
      <c r="H15" s="10"/>
    </row>
    <row r="18" spans="1:4">
      <c r="B18" s="8" t="s">
        <v>14</v>
      </c>
      <c r="C18" s="8" t="s">
        <v>8</v>
      </c>
      <c r="D18" s="8" t="s">
        <v>11</v>
      </c>
    </row>
    <row r="19" spans="1:4">
      <c r="B19" s="8" t="s">
        <v>15</v>
      </c>
      <c r="C19" s="8" t="s">
        <v>6</v>
      </c>
      <c r="D19" s="8" t="s">
        <v>12</v>
      </c>
    </row>
    <row r="20" spans="1:4">
      <c r="A20" t="s">
        <v>0</v>
      </c>
      <c r="B20" s="3">
        <f t="shared" ref="B20:C26" si="3">G8</f>
        <v>25817</v>
      </c>
      <c r="C20" s="18">
        <f t="shared" si="3"/>
        <v>0.17342441673649336</v>
      </c>
      <c r="D20" s="4">
        <f t="shared" ref="D20:D26" si="4">B20*C20*12</f>
        <v>53727.578002632596</v>
      </c>
    </row>
    <row r="21" spans="1:4">
      <c r="A21" t="s">
        <v>1</v>
      </c>
      <c r="B21" s="3">
        <f t="shared" si="3"/>
        <v>2015</v>
      </c>
      <c r="C21" s="18">
        <f t="shared" si="3"/>
        <v>0.19409678514119968</v>
      </c>
      <c r="D21" s="4">
        <f t="shared" si="4"/>
        <v>4693.2602647142085</v>
      </c>
    </row>
    <row r="22" spans="1:4">
      <c r="A22" t="s">
        <v>26</v>
      </c>
      <c r="B22" s="3">
        <f t="shared" si="3"/>
        <v>220</v>
      </c>
      <c r="C22" s="18">
        <f t="shared" si="3"/>
        <v>5.6921828131813612</v>
      </c>
      <c r="D22" s="4">
        <f t="shared" si="4"/>
        <v>15027.362626798793</v>
      </c>
    </row>
    <row r="23" spans="1:4">
      <c r="A23" t="s">
        <v>27</v>
      </c>
      <c r="B23" s="3">
        <f t="shared" si="3"/>
        <v>2</v>
      </c>
      <c r="C23" s="18">
        <f t="shared" si="3"/>
        <v>37.851948183485511</v>
      </c>
      <c r="D23" s="4">
        <f t="shared" si="4"/>
        <v>908.44675640365222</v>
      </c>
    </row>
    <row r="24" spans="1:4">
      <c r="A24" t="s">
        <v>2</v>
      </c>
      <c r="B24" s="3">
        <f t="shared" si="3"/>
        <v>2643</v>
      </c>
      <c r="C24" s="18">
        <f t="shared" si="3"/>
        <v>2.2281369960741069E-2</v>
      </c>
      <c r="D24" s="4">
        <f t="shared" si="4"/>
        <v>706.67592967486371</v>
      </c>
    </row>
    <row r="25" spans="1:4">
      <c r="A25" t="s">
        <v>3</v>
      </c>
      <c r="B25" s="3">
        <f t="shared" si="3"/>
        <v>168</v>
      </c>
      <c r="C25" s="18">
        <f t="shared" si="3"/>
        <v>2.8651264934759547E-2</v>
      </c>
      <c r="D25" s="4">
        <f t="shared" si="4"/>
        <v>57.760950108475242</v>
      </c>
    </row>
    <row r="26" spans="1:4">
      <c r="A26" t="s">
        <v>4</v>
      </c>
      <c r="B26" s="3">
        <f t="shared" si="3"/>
        <v>148</v>
      </c>
      <c r="C26" s="18">
        <f t="shared" si="3"/>
        <v>0.27972717886678516</v>
      </c>
      <c r="D26" s="4">
        <f t="shared" si="4"/>
        <v>496.79546966741049</v>
      </c>
    </row>
    <row r="27" spans="1:4" ht="15.75" thickBot="1">
      <c r="A27" t="s">
        <v>7</v>
      </c>
      <c r="C27" s="1"/>
      <c r="D27" s="7">
        <f>SUM(D20:D26)</f>
        <v>75617.87999999999</v>
      </c>
    </row>
    <row r="28" spans="1:4" ht="15.75" thickTop="1"/>
  </sheetData>
  <mergeCells count="3">
    <mergeCell ref="A1:I1"/>
    <mergeCell ref="A2:I2"/>
    <mergeCell ref="A3:I3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ESSEX POWER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Michelle Soucie</cp:lastModifiedBy>
  <cp:lastPrinted>2011-02-28T14:07:40Z</cp:lastPrinted>
  <dcterms:created xsi:type="dcterms:W3CDTF">2011-02-26T20:03:45Z</dcterms:created>
  <dcterms:modified xsi:type="dcterms:W3CDTF">2011-02-28T14:09:26Z</dcterms:modified>
</cp:coreProperties>
</file>