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95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I7" i="1" l="1"/>
  <c r="G7" i="1"/>
  <c r="E18" i="1" l="1"/>
  <c r="G10" i="1" s="1"/>
  <c r="G9" i="1" l="1"/>
  <c r="I9" i="1" s="1"/>
  <c r="M9" i="1" s="1"/>
  <c r="O9" i="1" s="1"/>
  <c r="R9" i="1" s="1"/>
  <c r="G12" i="1"/>
  <c r="I12" i="1" s="1"/>
  <c r="M12" i="1" s="1"/>
  <c r="O12" i="1" s="1"/>
  <c r="R12" i="1" s="1"/>
  <c r="G8" i="1"/>
  <c r="I8" i="1" s="1"/>
  <c r="M8" i="1" s="1"/>
  <c r="O8" i="1" s="1"/>
  <c r="R8" i="1" s="1"/>
  <c r="G11" i="1"/>
  <c r="I11" i="1" s="1"/>
  <c r="M11" i="1" s="1"/>
  <c r="O11" i="1" s="1"/>
  <c r="R11" i="1" s="1"/>
  <c r="G18" i="1"/>
  <c r="I10" i="1"/>
  <c r="M10" i="1" s="1"/>
  <c r="O10" i="1" s="1"/>
  <c r="R10" i="1" s="1"/>
  <c r="M7" i="1"/>
  <c r="O7" i="1" s="1"/>
  <c r="R7" i="1" s="1"/>
  <c r="R18" i="1" l="1"/>
</calcChain>
</file>

<file path=xl/sharedStrings.xml><?xml version="1.0" encoding="utf-8"?>
<sst xmlns="http://schemas.openxmlformats.org/spreadsheetml/2006/main" count="17" uniqueCount="16">
  <si>
    <t>2009 RRR Filing Data</t>
  </si>
  <si>
    <t>Distribution Revenue</t>
  </si>
  <si>
    <t xml:space="preserve">Residential </t>
  </si>
  <si>
    <t>&lt;50kW</t>
  </si>
  <si>
    <t>&gt;50kW</t>
  </si>
  <si>
    <t>Total</t>
  </si>
  <si>
    <t>Revenue Proportion</t>
  </si>
  <si>
    <t>Unmetered Scattered Load</t>
  </si>
  <si>
    <t>Customers/Connections</t>
  </si>
  <si>
    <t>Senitnel Lights</t>
  </si>
  <si>
    <t>Street Lights</t>
  </si>
  <si>
    <t>Reasonableness Check</t>
  </si>
  <si>
    <t>Appendix A Recovery Amount</t>
  </si>
  <si>
    <t>Monthly Fixed Charge Rate Rider</t>
  </si>
  <si>
    <t>Annual charge per cust/conn</t>
  </si>
  <si>
    <t>Parry Sound Power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</si>
</sst>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(* #,##0_);_(* \(#,##0\);_(* &quot;-&quot;??_);_(@_)"/>
    <numFmt numFmtId="168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166" fontId="0" fillId="2" borderId="0" xfId="2" applyNumberFormat="1" applyFont="1" applyFill="1" applyBorder="1"/>
    <xf numFmtId="9" fontId="0" fillId="0" borderId="0" xfId="3" applyFont="1" applyBorder="1"/>
    <xf numFmtId="16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/>
    <xf numFmtId="166" fontId="0" fillId="0" borderId="0" xfId="2" applyNumberFormat="1" applyFont="1" applyBorder="1"/>
    <xf numFmtId="0" fontId="0" fillId="0" borderId="9" xfId="0" applyBorder="1"/>
    <xf numFmtId="167" fontId="0" fillId="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166" fontId="2" fillId="0" borderId="1" xfId="2" applyNumberFormat="1" applyFont="1" applyBorder="1"/>
    <xf numFmtId="9" fontId="2" fillId="0" borderId="1" xfId="3" applyFont="1" applyBorder="1"/>
    <xf numFmtId="166" fontId="2" fillId="2" borderId="1" xfId="2" applyNumberFormat="1" applyFont="1" applyFill="1" applyBorder="1"/>
    <xf numFmtId="164" fontId="0" fillId="2" borderId="1" xfId="0" applyNumberFormat="1" applyFill="1" applyBorder="1"/>
    <xf numFmtId="0" fontId="2" fillId="2" borderId="0" xfId="0" applyFont="1" applyFill="1" applyBorder="1"/>
    <xf numFmtId="168" fontId="0" fillId="0" borderId="0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9"/>
  <sheetViews>
    <sheetView tabSelected="1" topLeftCell="B1" workbookViewId="0">
      <selection activeCell="G14" sqref="G14"/>
    </sheetView>
  </sheetViews>
  <sheetFormatPr defaultRowHeight="15" x14ac:dyDescent="0.25"/>
  <cols>
    <col min="1" max="1" width="2.42578125" customWidth="1"/>
    <col min="2" max="2" width="4" customWidth="1"/>
    <col min="3" max="3" width="25" bestFit="1" customWidth="1"/>
    <col min="5" max="5" width="20.140625" bestFit="1" customWidth="1"/>
    <col min="6" max="6" width="2" customWidth="1"/>
    <col min="7" max="7" width="17.5703125" customWidth="1"/>
    <col min="8" max="8" width="2.5703125" customWidth="1"/>
    <col min="9" max="9" width="17.7109375" customWidth="1"/>
    <col min="10" max="10" width="2.42578125" customWidth="1"/>
    <col min="11" max="11" width="22.7109375" bestFit="1" customWidth="1"/>
    <col min="12" max="12" width="2.140625" customWidth="1"/>
    <col min="13" max="13" width="14.42578125" customWidth="1"/>
    <col min="14" max="14" width="1.7109375" customWidth="1"/>
    <col min="15" max="15" width="17.140625" customWidth="1"/>
    <col min="16" max="17" width="2.7109375" customWidth="1"/>
    <col min="18" max="18" width="17" customWidth="1"/>
  </cols>
  <sheetData>
    <row r="1" spans="2:18" ht="15.75" thickBot="1" x14ac:dyDescent="0.3"/>
    <row r="2" spans="2:18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7"/>
    </row>
    <row r="3" spans="2:18" x14ac:dyDescent="0.25">
      <c r="B3" s="6"/>
      <c r="C3" s="28" t="s">
        <v>15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</row>
    <row r="4" spans="2:18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7"/>
    </row>
    <row r="5" spans="2:18" ht="30" x14ac:dyDescent="0.25">
      <c r="B5" s="6"/>
      <c r="C5" s="7"/>
      <c r="D5" s="7"/>
      <c r="E5" s="22" t="s">
        <v>0</v>
      </c>
      <c r="F5" s="9"/>
      <c r="G5" s="22" t="s">
        <v>6</v>
      </c>
      <c r="H5" s="9"/>
      <c r="I5" s="22" t="s">
        <v>12</v>
      </c>
      <c r="J5" s="9"/>
      <c r="K5" s="22" t="s">
        <v>0</v>
      </c>
      <c r="L5" s="9"/>
      <c r="M5" s="22" t="s">
        <v>14</v>
      </c>
      <c r="N5" s="9"/>
      <c r="O5" s="21" t="s">
        <v>13</v>
      </c>
      <c r="P5" s="8"/>
      <c r="Q5" s="7"/>
      <c r="R5" s="2" t="s">
        <v>11</v>
      </c>
    </row>
    <row r="6" spans="2:18" x14ac:dyDescent="0.25">
      <c r="B6" s="6"/>
      <c r="C6" s="7"/>
      <c r="D6" s="7"/>
      <c r="E6" s="20" t="s">
        <v>1</v>
      </c>
      <c r="F6" s="9"/>
      <c r="G6" s="9"/>
      <c r="H6" s="9"/>
      <c r="I6" s="9"/>
      <c r="J6" s="9"/>
      <c r="K6" s="20" t="s">
        <v>8</v>
      </c>
      <c r="L6" s="9"/>
      <c r="M6" s="9"/>
      <c r="N6" s="9"/>
      <c r="O6" s="15"/>
      <c r="P6" s="8"/>
      <c r="Q6" s="7"/>
    </row>
    <row r="7" spans="2:18" x14ac:dyDescent="0.25">
      <c r="B7" s="6"/>
      <c r="C7" s="23" t="s">
        <v>2</v>
      </c>
      <c r="D7" s="7"/>
      <c r="E7" s="10">
        <v>937164.24</v>
      </c>
      <c r="F7" s="7"/>
      <c r="G7" s="29">
        <f>E7/$E$18</f>
        <v>0.55861671020093306</v>
      </c>
      <c r="H7" s="7"/>
      <c r="I7" s="12">
        <f>G7*$I$18</f>
        <v>6935.081216799932</v>
      </c>
      <c r="J7" s="7"/>
      <c r="K7" s="19">
        <v>6052</v>
      </c>
      <c r="L7" s="7"/>
      <c r="M7" s="12">
        <f>I7/K7</f>
        <v>1.1459156009253026</v>
      </c>
      <c r="N7" s="7"/>
      <c r="O7" s="16">
        <f>M7/12</f>
        <v>9.5492966743775221E-2</v>
      </c>
      <c r="P7" s="8"/>
      <c r="Q7" s="7"/>
      <c r="R7" s="1">
        <f>O7*K7*12</f>
        <v>6935.081216799932</v>
      </c>
    </row>
    <row r="8" spans="2:18" x14ac:dyDescent="0.25">
      <c r="B8" s="6"/>
      <c r="C8" s="23" t="s">
        <v>3</v>
      </c>
      <c r="D8" s="7"/>
      <c r="E8" s="10">
        <v>303332.65999999997</v>
      </c>
      <c r="F8" s="7"/>
      <c r="G8" s="29">
        <f t="shared" ref="G8:G12" si="0">E8/$E$18</f>
        <v>0.18080789406315603</v>
      </c>
      <c r="H8" s="7"/>
      <c r="I8" s="12">
        <f t="shared" ref="I8:I12" si="1">G8*$I$18</f>
        <v>2244.6829947416259</v>
      </c>
      <c r="J8" s="7"/>
      <c r="K8" s="19">
        <v>729</v>
      </c>
      <c r="L8" s="7"/>
      <c r="M8" s="12">
        <f t="shared" ref="M8:M12" si="2">I8/K8</f>
        <v>3.079126193061215</v>
      </c>
      <c r="N8" s="7"/>
      <c r="O8" s="16">
        <f t="shared" ref="O8:O12" si="3">M8/12</f>
        <v>0.25659384942176794</v>
      </c>
      <c r="P8" s="8"/>
      <c r="Q8" s="7"/>
      <c r="R8" s="1">
        <f t="shared" ref="R8:R12" si="4">O8*K8*12</f>
        <v>2244.6829947416259</v>
      </c>
    </row>
    <row r="9" spans="2:18" x14ac:dyDescent="0.25">
      <c r="B9" s="6"/>
      <c r="C9" s="23" t="s">
        <v>4</v>
      </c>
      <c r="D9" s="7"/>
      <c r="E9" s="10">
        <v>418864.43</v>
      </c>
      <c r="F9" s="7"/>
      <c r="G9" s="29">
        <f t="shared" si="0"/>
        <v>0.24967306681141505</v>
      </c>
      <c r="H9" s="7"/>
      <c r="I9" s="12">
        <f t="shared" si="1"/>
        <v>3099.6262094663466</v>
      </c>
      <c r="J9" s="7"/>
      <c r="K9" s="19">
        <v>112</v>
      </c>
      <c r="L9" s="7"/>
      <c r="M9" s="12">
        <f t="shared" si="2"/>
        <v>27.675234013092382</v>
      </c>
      <c r="N9" s="7"/>
      <c r="O9" s="16">
        <f t="shared" si="3"/>
        <v>2.3062695010910317</v>
      </c>
      <c r="P9" s="8"/>
      <c r="Q9" s="7"/>
      <c r="R9" s="1">
        <f t="shared" si="4"/>
        <v>3099.6262094663471</v>
      </c>
    </row>
    <row r="10" spans="2:18" x14ac:dyDescent="0.25">
      <c r="B10" s="6"/>
      <c r="C10" s="23" t="s">
        <v>9</v>
      </c>
      <c r="D10" s="7"/>
      <c r="E10" s="10">
        <v>517.46</v>
      </c>
      <c r="F10" s="7"/>
      <c r="G10" s="29">
        <f t="shared" si="0"/>
        <v>3.0844305674806245E-4</v>
      </c>
      <c r="H10" s="7"/>
      <c r="I10" s="12">
        <f t="shared" si="1"/>
        <v>3.8292403543324407</v>
      </c>
      <c r="J10" s="7"/>
      <c r="K10" s="19">
        <v>10</v>
      </c>
      <c r="L10" s="7"/>
      <c r="M10" s="12">
        <f t="shared" si="2"/>
        <v>0.38292403543324405</v>
      </c>
      <c r="N10" s="7"/>
      <c r="O10" s="16">
        <f t="shared" si="3"/>
        <v>3.1910336286103673E-2</v>
      </c>
      <c r="P10" s="8"/>
      <c r="Q10" s="7"/>
      <c r="R10" s="1">
        <f t="shared" si="4"/>
        <v>3.8292403543324411</v>
      </c>
    </row>
    <row r="11" spans="2:18" x14ac:dyDescent="0.25">
      <c r="B11" s="6"/>
      <c r="C11" s="23" t="s">
        <v>10</v>
      </c>
      <c r="D11" s="7"/>
      <c r="E11" s="10">
        <v>13562.36</v>
      </c>
      <c r="F11" s="7"/>
      <c r="G11" s="29">
        <f t="shared" si="0"/>
        <v>8.0841336047571839E-3</v>
      </c>
      <c r="H11" s="7"/>
      <c r="I11" s="12">
        <f t="shared" si="1"/>
        <v>100.36241682832321</v>
      </c>
      <c r="J11" s="7"/>
      <c r="K11" s="19">
        <v>1525</v>
      </c>
      <c r="L11" s="7"/>
      <c r="M11" s="12">
        <f t="shared" si="2"/>
        <v>6.5811420871031603E-2</v>
      </c>
      <c r="N11" s="7"/>
      <c r="O11" s="16">
        <f t="shared" si="3"/>
        <v>5.484285072585967E-3</v>
      </c>
      <c r="P11" s="8"/>
      <c r="Q11" s="7"/>
      <c r="R11" s="1">
        <f t="shared" si="4"/>
        <v>100.36241682832321</v>
      </c>
    </row>
    <row r="12" spans="2:18" x14ac:dyDescent="0.25">
      <c r="B12" s="6"/>
      <c r="C12" s="23" t="s">
        <v>7</v>
      </c>
      <c r="D12" s="7"/>
      <c r="E12" s="10">
        <v>4210.49</v>
      </c>
      <c r="F12" s="7"/>
      <c r="G12" s="29">
        <f t="shared" si="0"/>
        <v>2.5097522629906649E-3</v>
      </c>
      <c r="H12" s="7"/>
      <c r="I12" s="12">
        <f t="shared" si="1"/>
        <v>31.157921809440726</v>
      </c>
      <c r="J12" s="7"/>
      <c r="K12" s="19">
        <v>12</v>
      </c>
      <c r="L12" s="7"/>
      <c r="M12" s="12">
        <f t="shared" si="2"/>
        <v>2.5964934841200606</v>
      </c>
      <c r="N12" s="7"/>
      <c r="O12" s="16">
        <f t="shared" si="3"/>
        <v>0.21637445701000504</v>
      </c>
      <c r="P12" s="8"/>
      <c r="Q12" s="7"/>
      <c r="R12" s="1">
        <f t="shared" si="4"/>
        <v>31.15792180944073</v>
      </c>
    </row>
    <row r="13" spans="2:18" x14ac:dyDescent="0.25">
      <c r="B13" s="6"/>
      <c r="C13" s="7"/>
      <c r="D13" s="7"/>
      <c r="E13" s="17"/>
      <c r="F13" s="7"/>
      <c r="G13" s="11"/>
      <c r="H13" s="7"/>
      <c r="I13" s="7"/>
      <c r="J13" s="7"/>
      <c r="K13" s="7"/>
      <c r="L13" s="7"/>
      <c r="M13" s="7"/>
      <c r="N13" s="7"/>
      <c r="O13" s="7"/>
      <c r="P13" s="8"/>
      <c r="Q13" s="7"/>
    </row>
    <row r="14" spans="2:18" x14ac:dyDescent="0.25">
      <c r="B14" s="6"/>
      <c r="C14" s="7"/>
      <c r="D14" s="7"/>
      <c r="E14" s="17"/>
      <c r="F14" s="7"/>
      <c r="G14" s="11"/>
      <c r="H14" s="7"/>
      <c r="I14" s="7"/>
      <c r="J14" s="7"/>
      <c r="K14" s="7"/>
      <c r="L14" s="7"/>
      <c r="M14" s="7"/>
      <c r="N14" s="7"/>
      <c r="O14" s="7"/>
      <c r="P14" s="8"/>
      <c r="Q14" s="7"/>
    </row>
    <row r="15" spans="2:18" x14ac:dyDescent="0.25">
      <c r="B15" s="6"/>
      <c r="C15" s="7"/>
      <c r="D15" s="7"/>
      <c r="E15" s="17"/>
      <c r="F15" s="7"/>
      <c r="G15" s="11"/>
      <c r="H15" s="7"/>
      <c r="I15" s="7"/>
      <c r="J15" s="7"/>
      <c r="K15" s="7"/>
      <c r="L15" s="7"/>
      <c r="M15" s="7"/>
      <c r="N15" s="7"/>
      <c r="O15" s="7"/>
      <c r="P15" s="8"/>
      <c r="Q15" s="7"/>
    </row>
    <row r="16" spans="2:18" x14ac:dyDescent="0.25">
      <c r="B16" s="6"/>
      <c r="C16" s="7"/>
      <c r="D16" s="7"/>
      <c r="E16" s="17"/>
      <c r="F16" s="7"/>
      <c r="G16" s="11"/>
      <c r="H16" s="7"/>
      <c r="I16" s="7"/>
      <c r="J16" s="7"/>
      <c r="K16" s="7"/>
      <c r="L16" s="7"/>
      <c r="M16" s="7"/>
      <c r="N16" s="7"/>
      <c r="O16" s="7"/>
      <c r="P16" s="8"/>
      <c r="Q16" s="7"/>
    </row>
    <row r="17" spans="2:18" x14ac:dyDescent="0.25">
      <c r="B17" s="6"/>
      <c r="C17" s="7"/>
      <c r="D17" s="7"/>
      <c r="E17" s="17"/>
      <c r="F17" s="7"/>
      <c r="G17" s="11"/>
      <c r="H17" s="7"/>
      <c r="I17" s="7"/>
      <c r="J17" s="7"/>
      <c r="K17" s="7"/>
      <c r="L17" s="7"/>
      <c r="M17" s="7"/>
      <c r="N17" s="7"/>
      <c r="O17" s="7"/>
      <c r="P17" s="8"/>
      <c r="Q17" s="7"/>
    </row>
    <row r="18" spans="2:18" ht="15.75" thickBot="1" x14ac:dyDescent="0.3">
      <c r="B18" s="6"/>
      <c r="C18" s="23" t="s">
        <v>5</v>
      </c>
      <c r="D18" s="23"/>
      <c r="E18" s="24">
        <f>SUM(E7:E12)</f>
        <v>1677651.64</v>
      </c>
      <c r="F18" s="23"/>
      <c r="G18" s="25">
        <f>E18/$E$18</f>
        <v>1</v>
      </c>
      <c r="H18" s="23"/>
      <c r="I18" s="26">
        <v>12414.74</v>
      </c>
      <c r="J18" s="23"/>
      <c r="K18" s="23"/>
      <c r="L18" s="23"/>
      <c r="M18" s="23"/>
      <c r="N18" s="23"/>
      <c r="O18" s="23"/>
      <c r="P18" s="8"/>
      <c r="Q18" s="7"/>
      <c r="R18" s="27">
        <f>R7+R8+R9+R11+R12</f>
        <v>12410.910759645671</v>
      </c>
    </row>
    <row r="19" spans="2:18" ht="16.5" thickTop="1" thickBot="1" x14ac:dyDescent="0.3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8"/>
      <c r="Q19" s="7"/>
    </row>
  </sheetData>
  <pageMargins left="0.27" right="0.22" top="0.75" bottom="0.75" header="0.3" footer="0.3"/>
  <pageSetup scale="7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Proctor</dc:creator>
  <cp:lastModifiedBy>Miles Thompson</cp:lastModifiedBy>
  <cp:lastPrinted>2011-02-23T21:09:06Z</cp:lastPrinted>
  <dcterms:created xsi:type="dcterms:W3CDTF">2011-02-23T02:08:44Z</dcterms:created>
  <dcterms:modified xsi:type="dcterms:W3CDTF">2011-02-28T21:55:10Z</dcterms:modified>
</cp:coreProperties>
</file>