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8060" windowHeight="8070"/>
  </bookViews>
  <sheets>
    <sheet name="LPP Allocation" sheetId="1" r:id="rId1"/>
  </sheets>
  <calcPr calcId="144525"/>
</workbook>
</file>

<file path=xl/calcChain.xml><?xml version="1.0" encoding="utf-8"?>
<calcChain xmlns="http://schemas.openxmlformats.org/spreadsheetml/2006/main">
  <c r="B23" i="1" l="1"/>
  <c r="D23" i="1"/>
  <c r="D10" i="1"/>
  <c r="D12" i="1"/>
  <c r="D19" i="1"/>
  <c r="H19" i="1"/>
  <c r="H12" i="1"/>
  <c r="H10" i="1"/>
  <c r="H15" i="1"/>
  <c r="J21" i="1" l="1"/>
  <c r="K21" i="1" s="1"/>
  <c r="M21" i="1" s="1"/>
  <c r="J10" i="1"/>
  <c r="J16" i="1"/>
  <c r="K16" i="1" s="1"/>
  <c r="L16" i="1" s="1"/>
  <c r="J17" i="1"/>
  <c r="J12" i="1"/>
  <c r="J19" i="1"/>
  <c r="K19" i="1" s="1"/>
  <c r="L19" i="1" s="1"/>
  <c r="J15" i="1"/>
  <c r="K17" i="1"/>
  <c r="L17" i="1" s="1"/>
  <c r="J23" i="1" l="1"/>
  <c r="K15" i="1"/>
  <c r="L15" i="1" s="1"/>
  <c r="K10" i="1"/>
  <c r="L10" i="1" s="1"/>
  <c r="K12" i="1"/>
  <c r="L12" i="1" l="1"/>
</calcChain>
</file>

<file path=xl/sharedStrings.xml><?xml version="1.0" encoding="utf-8"?>
<sst xmlns="http://schemas.openxmlformats.org/spreadsheetml/2006/main" count="40" uniqueCount="30">
  <si>
    <t>Residential</t>
  </si>
  <si>
    <t>Distribution Revenue</t>
  </si>
  <si>
    <t>General Service &lt; 50kW</t>
  </si>
  <si>
    <t>Number of Customers/ Connections</t>
  </si>
  <si>
    <t>General Service &gt; 50kW, Larger User (&gt;5000kW) Customers and Sub Transmission</t>
  </si>
  <si>
    <t>Late Payment Recovery Amount</t>
  </si>
  <si>
    <t>Late Payment Recovery Amount Allocated by Distribution Revenue</t>
  </si>
  <si>
    <t>Scattered Unmetered Loads Customers</t>
  </si>
  <si>
    <t>General Service 50 to 999kW</t>
  </si>
  <si>
    <t>General Service 1,000 to 4,999kW</t>
  </si>
  <si>
    <t>Large Use</t>
  </si>
  <si>
    <t>Allocated Below</t>
  </si>
  <si>
    <t>Distribution Revenue By Billing Class</t>
  </si>
  <si>
    <t>Cambridge and North Dumfries Hydro Inc. - Allocation of Late Payment Recovery Amount</t>
  </si>
  <si>
    <t>Number of Customers/ Connections By Billing Class</t>
  </si>
  <si>
    <t>* 2009 Yearbook of Electricity Distributors - Reported Figures</t>
  </si>
  <si>
    <t>*</t>
  </si>
  <si>
    <t>A</t>
  </si>
  <si>
    <t>B</t>
  </si>
  <si>
    <t>C</t>
  </si>
  <si>
    <t>D</t>
  </si>
  <si>
    <t>E</t>
  </si>
  <si>
    <t>F</t>
  </si>
  <si>
    <t>G = B/E*F</t>
  </si>
  <si>
    <t>H = G/D</t>
  </si>
  <si>
    <t>I = H/12</t>
  </si>
  <si>
    <t>Street Lighting</t>
  </si>
  <si>
    <t>Annual Per Customer/ Connection</t>
  </si>
  <si>
    <t>Rate Rider - Per Month Per Customer</t>
  </si>
  <si>
    <t>Rate Rider - Per Month Per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</si>
</sst>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System"/>
    </font>
    <font>
      <sz val="10"/>
      <name val="Arial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43" fontId="5" fillId="0" borderId="0" applyFont="0" applyFill="0" applyBorder="0" applyAlignment="0" applyProtection="0">
      <alignment vertical="top" wrapText="1"/>
      <protection locked="0"/>
    </xf>
    <xf numFmtId="44" fontId="5" fillId="0" borderId="0" applyFont="0" applyFill="0" applyBorder="0" applyAlignment="0" applyProtection="0">
      <alignment vertical="top" wrapText="1"/>
      <protection locked="0"/>
    </xf>
  </cellStyleXfs>
  <cellXfs count="8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0" fontId="7" fillId="0" borderId="0" xfId="0" applyFont="1" applyAlignment="1">
      <alignment wrapText="1"/>
    </xf>
    <xf numFmtId="44" fontId="7" fillId="0" borderId="0" xfId="2" applyFont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/>
    <xf numFmtId="0" fontId="2" fillId="0" borderId="4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2" borderId="0" xfId="1" applyNumberFormat="1" applyFont="1" applyFill="1" applyBorder="1"/>
    <xf numFmtId="164" fontId="0" fillId="0" borderId="8" xfId="1" applyNumberFormat="1" applyFont="1" applyBorder="1"/>
    <xf numFmtId="165" fontId="3" fillId="0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Border="1"/>
    <xf numFmtId="44" fontId="0" fillId="0" borderId="0" xfId="2" applyNumberFormat="1" applyFont="1" applyBorder="1"/>
    <xf numFmtId="44" fontId="0" fillId="0" borderId="8" xfId="2" applyNumberFormat="1" applyFont="1" applyBorder="1"/>
    <xf numFmtId="165" fontId="0" fillId="0" borderId="0" xfId="1" applyNumberFormat="1" applyFont="1" applyBorder="1" applyAlignment="1">
      <alignment horizontal="center"/>
    </xf>
    <xf numFmtId="165" fontId="0" fillId="0" borderId="8" xfId="1" applyNumberFormat="1" applyFont="1" applyBorder="1"/>
    <xf numFmtId="43" fontId="0" fillId="0" borderId="0" xfId="1" applyNumberFormat="1" applyFont="1" applyBorder="1"/>
    <xf numFmtId="43" fontId="0" fillId="0" borderId="0" xfId="1" applyFont="1" applyBorder="1"/>
    <xf numFmtId="43" fontId="0" fillId="0" borderId="8" xfId="1" applyFont="1" applyBorder="1"/>
    <xf numFmtId="165" fontId="4" fillId="0" borderId="0" xfId="1" applyNumberFormat="1" applyFont="1" applyFill="1" applyBorder="1" applyAlignment="1">
      <alignment horizontal="center"/>
    </xf>
    <xf numFmtId="165" fontId="4" fillId="0" borderId="8" xfId="1" applyNumberFormat="1" applyFont="1" applyFill="1" applyBorder="1" applyAlignment="1">
      <alignment horizontal="center"/>
    </xf>
    <xf numFmtId="0" fontId="0" fillId="0" borderId="0" xfId="0" applyBorder="1"/>
    <xf numFmtId="165" fontId="4" fillId="2" borderId="0" xfId="1" applyNumberFormat="1" applyFont="1" applyFill="1" applyBorder="1"/>
    <xf numFmtId="165" fontId="0" fillId="2" borderId="2" xfId="1" applyNumberFormat="1" applyFont="1" applyFill="1" applyBorder="1"/>
    <xf numFmtId="44" fontId="0" fillId="0" borderId="9" xfId="2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6" fontId="0" fillId="0" borderId="7" xfId="2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4" fillId="0" borderId="8" xfId="1" applyNumberFormat="1" applyFont="1" applyBorder="1"/>
    <xf numFmtId="165" fontId="0" fillId="0" borderId="9" xfId="1" applyNumberFormat="1" applyFont="1" applyBorder="1"/>
    <xf numFmtId="0" fontId="0" fillId="0" borderId="3" xfId="0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44" fontId="9" fillId="0" borderId="0" xfId="2" applyFont="1" applyAlignment="1">
      <alignment horizontal="center"/>
    </xf>
    <xf numFmtId="0" fontId="9" fillId="0" borderId="5" xfId="0" quotePrefix="1" applyFont="1" applyBorder="1" applyAlignment="1">
      <alignment horizontal="center" wrapText="1"/>
    </xf>
    <xf numFmtId="44" fontId="7" fillId="0" borderId="1" xfId="2" applyNumberFormat="1" applyFont="1" applyBorder="1" applyAlignment="1">
      <alignment horizontal="center"/>
    </xf>
    <xf numFmtId="43" fontId="3" fillId="0" borderId="8" xfId="1" applyNumberFormat="1" applyFont="1" applyBorder="1"/>
    <xf numFmtId="0" fontId="9" fillId="2" borderId="5" xfId="0" applyFont="1" applyFill="1" applyBorder="1" applyAlignment="1">
      <alignment horizontal="center" wrapText="1"/>
    </xf>
    <xf numFmtId="164" fontId="0" fillId="2" borderId="0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6" fontId="0" fillId="0" borderId="8" xfId="2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6" fontId="0" fillId="0" borderId="9" xfId="2" applyNumberFormat="1" applyFont="1" applyBorder="1" applyAlignment="1">
      <alignment horizontal="center"/>
    </xf>
    <xf numFmtId="166" fontId="9" fillId="0" borderId="9" xfId="2" applyNumberFormat="1" applyFont="1" applyBorder="1" applyAlignment="1">
      <alignment horizontal="center"/>
    </xf>
    <xf numFmtId="0" fontId="9" fillId="0" borderId="12" xfId="0" quotePrefix="1" applyFont="1" applyBorder="1" applyAlignment="1">
      <alignment horizontal="center" wrapText="1"/>
    </xf>
    <xf numFmtId="164" fontId="0" fillId="0" borderId="13" xfId="1" applyNumberFormat="1" applyFont="1" applyBorder="1"/>
    <xf numFmtId="44" fontId="0" fillId="0" borderId="13" xfId="2" applyNumberFormat="1" applyFont="1" applyBorder="1"/>
    <xf numFmtId="165" fontId="0" fillId="0" borderId="13" xfId="1" applyNumberFormat="1" applyFont="1" applyBorder="1"/>
    <xf numFmtId="43" fontId="0" fillId="0" borderId="13" xfId="1" applyFont="1" applyBorder="1"/>
    <xf numFmtId="165" fontId="4" fillId="0" borderId="13" xfId="1" applyNumberFormat="1" applyFont="1" applyFill="1" applyBorder="1" applyAlignment="1">
      <alignment horizontal="center"/>
    </xf>
    <xf numFmtId="43" fontId="3" fillId="0" borderId="13" xfId="1" applyFont="1" applyBorder="1"/>
    <xf numFmtId="44" fontId="0" fillId="0" borderId="3" xfId="2" applyNumberFormat="1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43" fontId="3" fillId="0" borderId="0" xfId="1" applyFont="1" applyBorder="1"/>
    <xf numFmtId="43" fontId="3" fillId="0" borderId="8" xfId="1" applyFont="1" applyBorder="1"/>
    <xf numFmtId="0" fontId="0" fillId="0" borderId="13" xfId="0" applyBorder="1"/>
    <xf numFmtId="0" fontId="8" fillId="0" borderId="0" xfId="0" applyFont="1" applyAlignment="1">
      <alignment horizontal="center"/>
    </xf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0"/>
  <sheetViews>
    <sheetView tabSelected="1" workbookViewId="0">
      <selection activeCell="F4" sqref="F4"/>
    </sheetView>
  </sheetViews>
  <sheetFormatPr defaultRowHeight="15" x14ac:dyDescent="0.25"/>
  <cols>
    <col min="1" max="1" width="32.28515625" style="1" customWidth="1"/>
    <col min="2" max="2" width="18.7109375" style="3" customWidth="1"/>
    <col min="3" max="3" width="2.7109375" style="3" customWidth="1"/>
    <col min="4" max="4" width="18.7109375" style="3" customWidth="1"/>
    <col min="5" max="5" width="2.7109375" style="3" customWidth="1"/>
    <col min="6" max="6" width="18.7109375" customWidth="1"/>
    <col min="7" max="7" width="2.7109375" style="3" customWidth="1"/>
    <col min="8" max="8" width="18.7109375" customWidth="1"/>
    <col min="9" max="9" width="2.7109375" customWidth="1"/>
    <col min="10" max="13" width="18.7109375" customWidth="1"/>
  </cols>
  <sheetData>
    <row r="1" spans="1:18" ht="21" x14ac:dyDescent="0.35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4" spans="1:18" x14ac:dyDescent="0.25">
      <c r="A4" s="10" t="s">
        <v>5</v>
      </c>
      <c r="B4" s="11">
        <v>194554.99</v>
      </c>
      <c r="C4" s="47" t="s">
        <v>22</v>
      </c>
      <c r="D4" s="11"/>
      <c r="E4" s="11"/>
      <c r="G4" s="11"/>
    </row>
    <row r="7" spans="1:18" s="2" customFormat="1" ht="45" customHeight="1" x14ac:dyDescent="0.25">
      <c r="A7" s="14"/>
      <c r="B7" s="44" t="s">
        <v>17</v>
      </c>
      <c r="C7" s="46"/>
      <c r="D7" s="45" t="s">
        <v>18</v>
      </c>
      <c r="E7" s="51"/>
      <c r="F7" s="45" t="s">
        <v>19</v>
      </c>
      <c r="G7" s="46"/>
      <c r="H7" s="46" t="s">
        <v>20</v>
      </c>
      <c r="I7" s="15"/>
      <c r="J7" s="48" t="s">
        <v>23</v>
      </c>
      <c r="K7" s="64" t="s">
        <v>24</v>
      </c>
      <c r="L7" s="46" t="s">
        <v>25</v>
      </c>
      <c r="M7" s="46" t="s">
        <v>25</v>
      </c>
    </row>
    <row r="8" spans="1:18" s="2" customFormat="1" ht="75" x14ac:dyDescent="0.25">
      <c r="A8" s="72"/>
      <c r="B8" s="72" t="s">
        <v>1</v>
      </c>
      <c r="C8" s="73"/>
      <c r="D8" s="74" t="s">
        <v>12</v>
      </c>
      <c r="E8" s="75"/>
      <c r="F8" s="74" t="s">
        <v>3</v>
      </c>
      <c r="G8" s="73"/>
      <c r="H8" s="74" t="s">
        <v>14</v>
      </c>
      <c r="I8" s="75"/>
      <c r="J8" s="74" t="s">
        <v>6</v>
      </c>
      <c r="K8" s="76" t="s">
        <v>27</v>
      </c>
      <c r="L8" s="73" t="s">
        <v>28</v>
      </c>
      <c r="M8" s="73" t="s">
        <v>29</v>
      </c>
    </row>
    <row r="9" spans="1:18" x14ac:dyDescent="0.25">
      <c r="A9" s="16"/>
      <c r="B9" s="36"/>
      <c r="C9" s="56"/>
      <c r="D9" s="17"/>
      <c r="E9" s="52"/>
      <c r="F9" s="18"/>
      <c r="G9" s="56"/>
      <c r="H9" s="20"/>
      <c r="I9" s="19"/>
      <c r="J9" s="18"/>
      <c r="K9" s="65"/>
      <c r="L9" s="20"/>
      <c r="M9" s="20"/>
      <c r="N9" s="5"/>
      <c r="O9" s="5"/>
      <c r="P9" s="5"/>
      <c r="Q9" s="5"/>
      <c r="R9" s="5"/>
    </row>
    <row r="10" spans="1:18" x14ac:dyDescent="0.25">
      <c r="A10" s="16" t="s">
        <v>0</v>
      </c>
      <c r="B10" s="37">
        <v>9579085</v>
      </c>
      <c r="C10" s="57" t="s">
        <v>16</v>
      </c>
      <c r="D10" s="21">
        <f>B10</f>
        <v>9579085</v>
      </c>
      <c r="E10" s="53"/>
      <c r="F10" s="12">
        <v>44805</v>
      </c>
      <c r="G10" s="57" t="s">
        <v>16</v>
      </c>
      <c r="H10" s="26">
        <f>F10</f>
        <v>44805</v>
      </c>
      <c r="I10" s="22"/>
      <c r="J10" s="23">
        <f>D10/D$23*B$4</f>
        <v>95033.905187147044</v>
      </c>
      <c r="K10" s="66">
        <f>J10/F10</f>
        <v>2.1210558015209697</v>
      </c>
      <c r="L10" s="24">
        <f>K10/12</f>
        <v>0.17675465012674749</v>
      </c>
      <c r="M10" s="24"/>
      <c r="N10" s="7"/>
      <c r="O10" s="7"/>
      <c r="P10" s="5"/>
      <c r="Q10" s="5"/>
      <c r="R10" s="5"/>
    </row>
    <row r="11" spans="1:18" x14ac:dyDescent="0.25">
      <c r="A11" s="16"/>
      <c r="B11" s="38"/>
      <c r="C11" s="58"/>
      <c r="D11" s="21"/>
      <c r="E11" s="53"/>
      <c r="F11" s="12"/>
      <c r="G11" s="58"/>
      <c r="H11" s="26"/>
      <c r="I11" s="22"/>
      <c r="J11" s="12"/>
      <c r="K11" s="67"/>
      <c r="L11" s="26"/>
      <c r="M11" s="26"/>
      <c r="N11" s="7"/>
      <c r="O11" s="7"/>
      <c r="P11" s="5"/>
      <c r="Q11" s="5"/>
      <c r="R11" s="5"/>
    </row>
    <row r="12" spans="1:18" x14ac:dyDescent="0.25">
      <c r="A12" s="16" t="s">
        <v>2</v>
      </c>
      <c r="B12" s="39">
        <v>2654337</v>
      </c>
      <c r="C12" s="59" t="s">
        <v>16</v>
      </c>
      <c r="D12" s="21">
        <f>B12</f>
        <v>2654337</v>
      </c>
      <c r="E12" s="53"/>
      <c r="F12" s="12">
        <v>4620</v>
      </c>
      <c r="G12" s="59" t="s">
        <v>16</v>
      </c>
      <c r="H12" s="26">
        <f>F12</f>
        <v>4620</v>
      </c>
      <c r="I12" s="22"/>
      <c r="J12" s="28">
        <f>D12/D$23*B$4</f>
        <v>26333.622761749826</v>
      </c>
      <c r="K12" s="68">
        <f>J12/F12</f>
        <v>5.6999183466990964</v>
      </c>
      <c r="L12" s="29">
        <f>K12/12</f>
        <v>0.47499319555825803</v>
      </c>
      <c r="M12" s="29"/>
      <c r="N12" s="7"/>
      <c r="O12" s="7"/>
      <c r="P12" s="5"/>
      <c r="Q12" s="5"/>
      <c r="R12" s="5"/>
    </row>
    <row r="13" spans="1:18" x14ac:dyDescent="0.25">
      <c r="A13" s="16"/>
      <c r="B13" s="39"/>
      <c r="C13" s="59"/>
      <c r="D13" s="21"/>
      <c r="E13" s="53"/>
      <c r="F13" s="12"/>
      <c r="G13" s="59"/>
      <c r="H13" s="26"/>
      <c r="I13" s="22"/>
      <c r="J13" s="27"/>
      <c r="K13" s="67"/>
      <c r="L13" s="26"/>
      <c r="M13" s="26"/>
      <c r="N13" s="7"/>
      <c r="O13" s="7"/>
      <c r="P13" s="5"/>
      <c r="Q13" s="5"/>
      <c r="R13" s="5"/>
    </row>
    <row r="14" spans="1:18" ht="45" x14ac:dyDescent="0.25">
      <c r="A14" s="16" t="s">
        <v>4</v>
      </c>
      <c r="B14" s="39">
        <v>7224560</v>
      </c>
      <c r="C14" s="59" t="s">
        <v>16</v>
      </c>
      <c r="D14" s="30" t="s">
        <v>11</v>
      </c>
      <c r="E14" s="54"/>
      <c r="F14" s="12">
        <v>711</v>
      </c>
      <c r="G14" s="59" t="s">
        <v>16</v>
      </c>
      <c r="H14" s="31" t="s">
        <v>11</v>
      </c>
      <c r="I14" s="22"/>
      <c r="J14" s="30"/>
      <c r="K14" s="69"/>
      <c r="L14" s="31"/>
      <c r="M14" s="31"/>
      <c r="N14" s="7"/>
      <c r="O14" s="7"/>
      <c r="P14" s="5"/>
      <c r="Q14" s="5"/>
      <c r="R14" s="5"/>
    </row>
    <row r="15" spans="1:18" x14ac:dyDescent="0.25">
      <c r="A15" s="77" t="s">
        <v>8</v>
      </c>
      <c r="B15" s="40"/>
      <c r="C15" s="60"/>
      <c r="D15" s="30">
        <v>5177368</v>
      </c>
      <c r="E15" s="54"/>
      <c r="F15" s="32"/>
      <c r="G15" s="60"/>
      <c r="H15" s="41">
        <f>709-25</f>
        <v>684</v>
      </c>
      <c r="I15" s="33"/>
      <c r="J15" s="78">
        <f t="shared" ref="J15:J17" si="0">D15/D$23*B$4</f>
        <v>51364.56139923272</v>
      </c>
      <c r="K15" s="70">
        <f>J15/H15</f>
        <v>75.09438801057415</v>
      </c>
      <c r="L15" s="79">
        <f t="shared" ref="L15:L17" si="1">K15/12</f>
        <v>6.2578656675478461</v>
      </c>
      <c r="M15" s="79"/>
      <c r="N15" s="7"/>
      <c r="O15" s="7"/>
      <c r="P15" s="5"/>
      <c r="Q15" s="5"/>
      <c r="R15" s="5"/>
    </row>
    <row r="16" spans="1:18" x14ac:dyDescent="0.25">
      <c r="A16" s="77" t="s">
        <v>9</v>
      </c>
      <c r="B16" s="40"/>
      <c r="C16" s="60"/>
      <c r="D16" s="30">
        <v>1440567</v>
      </c>
      <c r="E16" s="54"/>
      <c r="F16" s="32"/>
      <c r="G16" s="60"/>
      <c r="H16" s="41">
        <v>25</v>
      </c>
      <c r="I16" s="33"/>
      <c r="J16" s="78">
        <f t="shared" si="0"/>
        <v>14291.835566103948</v>
      </c>
      <c r="K16" s="70">
        <f>J16/H16</f>
        <v>571.67342264415788</v>
      </c>
      <c r="L16" s="79">
        <f t="shared" si="1"/>
        <v>47.639451887013159</v>
      </c>
      <c r="M16" s="79"/>
      <c r="N16" s="7"/>
      <c r="O16" s="7"/>
      <c r="P16" s="5"/>
      <c r="Q16" s="5"/>
      <c r="R16" s="5"/>
    </row>
    <row r="17" spans="1:18" x14ac:dyDescent="0.25">
      <c r="A17" s="77" t="s">
        <v>10</v>
      </c>
      <c r="B17" s="40"/>
      <c r="C17" s="60"/>
      <c r="D17" s="30">
        <v>606625</v>
      </c>
      <c r="E17" s="54"/>
      <c r="F17" s="32"/>
      <c r="G17" s="60"/>
      <c r="H17" s="41">
        <v>2</v>
      </c>
      <c r="I17" s="33"/>
      <c r="J17" s="78">
        <f t="shared" si="0"/>
        <v>6018.314143172659</v>
      </c>
      <c r="K17" s="70">
        <f>J17/H17</f>
        <v>3009.1570715863295</v>
      </c>
      <c r="L17" s="79">
        <f t="shared" si="1"/>
        <v>250.76308929886079</v>
      </c>
      <c r="M17" s="79"/>
      <c r="N17" s="7"/>
      <c r="O17" s="7"/>
      <c r="P17" s="5"/>
      <c r="Q17" s="5"/>
      <c r="R17" s="5"/>
    </row>
    <row r="18" spans="1:18" x14ac:dyDescent="0.25">
      <c r="A18" s="16"/>
      <c r="B18" s="39"/>
      <c r="C18" s="59"/>
      <c r="D18" s="30"/>
      <c r="E18" s="54"/>
      <c r="F18" s="12"/>
      <c r="G18" s="59"/>
      <c r="H18" s="26"/>
      <c r="I18" s="22"/>
      <c r="J18" s="27"/>
      <c r="K18" s="67"/>
      <c r="L18" s="26"/>
      <c r="M18" s="26"/>
      <c r="N18" s="7"/>
      <c r="O18" s="7"/>
      <c r="P18" s="5"/>
      <c r="Q18" s="5"/>
      <c r="R18" s="5"/>
    </row>
    <row r="19" spans="1:18" ht="30" x14ac:dyDescent="0.25">
      <c r="A19" s="16" t="s">
        <v>7</v>
      </c>
      <c r="B19" s="39">
        <v>66931</v>
      </c>
      <c r="C19" s="59" t="s">
        <v>16</v>
      </c>
      <c r="D19" s="21">
        <f>B19</f>
        <v>66931</v>
      </c>
      <c r="E19" s="53"/>
      <c r="F19" s="12">
        <v>65</v>
      </c>
      <c r="G19" s="59" t="s">
        <v>16</v>
      </c>
      <c r="H19" s="26">
        <f>F19</f>
        <v>65</v>
      </c>
      <c r="I19" s="22"/>
      <c r="J19" s="28">
        <f>D19/D$23*B$4</f>
        <v>664.02107383752605</v>
      </c>
      <c r="K19" s="68">
        <f>J19/F19</f>
        <v>10.215708828269632</v>
      </c>
      <c r="L19" s="29">
        <f>K19/12</f>
        <v>0.85130906902246928</v>
      </c>
      <c r="M19" s="29"/>
      <c r="N19" s="7"/>
      <c r="O19" s="7"/>
      <c r="P19" s="5"/>
      <c r="Q19" s="5"/>
      <c r="R19" s="5"/>
    </row>
    <row r="20" spans="1:18" x14ac:dyDescent="0.25">
      <c r="A20" s="16"/>
      <c r="B20" s="39"/>
      <c r="C20" s="59"/>
      <c r="D20" s="21"/>
      <c r="E20" s="53"/>
      <c r="F20" s="12"/>
      <c r="G20" s="59"/>
      <c r="H20" s="26"/>
      <c r="I20" s="22"/>
      <c r="J20" s="27"/>
      <c r="K20" s="68"/>
      <c r="L20" s="29"/>
      <c r="M20" s="29"/>
      <c r="N20" s="7"/>
      <c r="O20" s="7"/>
      <c r="P20" s="5"/>
      <c r="Q20" s="5"/>
      <c r="R20" s="5"/>
    </row>
    <row r="21" spans="1:18" x14ac:dyDescent="0.25">
      <c r="A21" s="16" t="s">
        <v>26</v>
      </c>
      <c r="B21" s="39"/>
      <c r="C21" s="59"/>
      <c r="D21" s="21">
        <v>85549</v>
      </c>
      <c r="E21" s="53"/>
      <c r="F21" s="12"/>
      <c r="G21" s="59"/>
      <c r="H21" s="26">
        <v>12526</v>
      </c>
      <c r="I21" s="22"/>
      <c r="J21" s="28">
        <f>D21/D$23*B$4</f>
        <v>848.72986875627907</v>
      </c>
      <c r="K21" s="70">
        <f>J21/H21</f>
        <v>6.7757453996190251E-2</v>
      </c>
      <c r="L21" s="80"/>
      <c r="M21" s="50">
        <f>K21/12</f>
        <v>5.6464544996825206E-3</v>
      </c>
      <c r="N21" s="7"/>
      <c r="O21" s="7"/>
      <c r="P21" s="5"/>
      <c r="Q21" s="5"/>
      <c r="R21" s="5"/>
    </row>
    <row r="22" spans="1:18" x14ac:dyDescent="0.25">
      <c r="A22" s="16"/>
      <c r="B22" s="38"/>
      <c r="C22" s="61"/>
      <c r="D22" s="25"/>
      <c r="E22" s="55"/>
      <c r="F22" s="12"/>
      <c r="G22" s="61"/>
      <c r="H22" s="26"/>
      <c r="I22" s="22"/>
      <c r="J22" s="12"/>
      <c r="K22" s="67"/>
      <c r="L22" s="26"/>
      <c r="M22" s="26"/>
      <c r="N22" s="7"/>
      <c r="O22" s="7"/>
      <c r="P22" s="5"/>
      <c r="Q22" s="5"/>
      <c r="R22" s="5"/>
    </row>
    <row r="23" spans="1:18" x14ac:dyDescent="0.25">
      <c r="A23" s="43"/>
      <c r="B23" s="8">
        <f>SUM(B10:B22)</f>
        <v>19524913</v>
      </c>
      <c r="C23" s="62" t="s">
        <v>16</v>
      </c>
      <c r="D23" s="8">
        <f>SUM(D10:D22)</f>
        <v>19610462</v>
      </c>
      <c r="E23" s="63" t="s">
        <v>21</v>
      </c>
      <c r="F23" s="9"/>
      <c r="G23" s="8"/>
      <c r="H23" s="42"/>
      <c r="I23" s="34"/>
      <c r="J23" s="49">
        <f>SUM(J10:J22)</f>
        <v>194554.99000000002</v>
      </c>
      <c r="K23" s="71"/>
      <c r="L23" s="35"/>
      <c r="M23" s="35"/>
      <c r="N23" s="7"/>
      <c r="O23" s="7"/>
      <c r="P23" s="5"/>
      <c r="Q23" s="5"/>
      <c r="R23" s="5"/>
    </row>
    <row r="24" spans="1:18" x14ac:dyDescent="0.25">
      <c r="B24" s="6"/>
      <c r="C24" s="6"/>
      <c r="D24" s="6"/>
      <c r="E24" s="6"/>
      <c r="F24" s="7"/>
      <c r="G24" s="6"/>
      <c r="H24" s="7"/>
      <c r="I24" s="7"/>
      <c r="J24" s="7"/>
      <c r="K24" s="7"/>
      <c r="L24" s="7"/>
      <c r="M24" s="7"/>
      <c r="N24" s="7"/>
      <c r="O24" s="7"/>
      <c r="P24" s="5"/>
      <c r="Q24" s="5"/>
      <c r="R24" s="5"/>
    </row>
    <row r="25" spans="1:18" x14ac:dyDescent="0.25">
      <c r="B25" s="6"/>
      <c r="C25" s="6"/>
      <c r="D25" s="6"/>
      <c r="E25" s="6"/>
      <c r="F25" s="7"/>
      <c r="G25" s="6"/>
      <c r="H25" s="7"/>
      <c r="I25" s="7"/>
      <c r="J25" s="7"/>
      <c r="K25" s="7"/>
      <c r="L25" s="7"/>
      <c r="M25" s="7"/>
      <c r="N25" s="7"/>
      <c r="O25" s="7"/>
      <c r="P25" s="5"/>
      <c r="Q25" s="5"/>
      <c r="R25" s="5"/>
    </row>
    <row r="26" spans="1:18" x14ac:dyDescent="0.25">
      <c r="A26" s="13" t="s">
        <v>15</v>
      </c>
      <c r="B26" s="6"/>
      <c r="C26" s="6"/>
      <c r="D26" s="6"/>
      <c r="E26" s="6"/>
      <c r="F26" s="7"/>
      <c r="G26" s="6"/>
      <c r="H26" s="7"/>
      <c r="I26" s="7"/>
      <c r="J26" s="7"/>
      <c r="K26" s="7"/>
      <c r="L26" s="7"/>
      <c r="M26" s="7"/>
      <c r="N26" s="7"/>
      <c r="O26" s="7"/>
      <c r="P26" s="5"/>
      <c r="Q26" s="5"/>
      <c r="R26" s="5"/>
    </row>
    <row r="27" spans="1:18" x14ac:dyDescent="0.25">
      <c r="B27" s="6"/>
      <c r="C27" s="6"/>
      <c r="D27" s="6"/>
      <c r="E27" s="6"/>
      <c r="F27" s="7"/>
      <c r="G27" s="6"/>
      <c r="H27" s="7"/>
      <c r="I27" s="7"/>
      <c r="J27" s="7"/>
      <c r="K27" s="7"/>
      <c r="L27" s="7"/>
      <c r="M27" s="7"/>
      <c r="N27" s="7"/>
      <c r="O27" s="7"/>
      <c r="P27" s="5"/>
      <c r="Q27" s="5"/>
      <c r="R27" s="5"/>
    </row>
    <row r="28" spans="1:18" x14ac:dyDescent="0.25">
      <c r="B28" s="6"/>
      <c r="C28" s="6"/>
      <c r="D28" s="6"/>
      <c r="E28" s="6"/>
      <c r="F28" s="7"/>
      <c r="G28" s="6"/>
      <c r="H28" s="7"/>
      <c r="I28" s="7"/>
      <c r="J28" s="7"/>
      <c r="K28" s="7"/>
      <c r="L28" s="7"/>
      <c r="M28" s="7"/>
      <c r="N28" s="7"/>
      <c r="O28" s="7"/>
      <c r="P28" s="5"/>
      <c r="Q28" s="5"/>
      <c r="R28" s="5"/>
    </row>
    <row r="29" spans="1:18" x14ac:dyDescent="0.25">
      <c r="B29" s="6"/>
      <c r="C29" s="6"/>
      <c r="D29" s="6"/>
      <c r="E29" s="6"/>
      <c r="F29" s="7"/>
      <c r="G29" s="6"/>
      <c r="H29" s="7"/>
      <c r="I29" s="7"/>
      <c r="J29" s="7"/>
      <c r="K29" s="7"/>
      <c r="L29" s="7"/>
      <c r="M29" s="7"/>
      <c r="N29" s="7"/>
      <c r="O29" s="7"/>
      <c r="P29" s="5"/>
      <c r="Q29" s="5"/>
      <c r="R29" s="5"/>
    </row>
    <row r="30" spans="1:18" x14ac:dyDescent="0.25">
      <c r="B30" s="6"/>
      <c r="C30" s="6"/>
      <c r="D30" s="6"/>
      <c r="E30" s="6"/>
      <c r="F30" s="7"/>
      <c r="G30" s="6"/>
      <c r="H30" s="7"/>
      <c r="I30" s="7"/>
      <c r="J30" s="7"/>
      <c r="K30" s="7"/>
      <c r="L30" s="7"/>
      <c r="M30" s="7"/>
      <c r="N30" s="7"/>
      <c r="O30" s="7"/>
      <c r="P30" s="5"/>
      <c r="Q30" s="5"/>
      <c r="R30" s="5"/>
    </row>
    <row r="31" spans="1:18" x14ac:dyDescent="0.25">
      <c r="B31" s="6"/>
      <c r="C31" s="6"/>
      <c r="D31" s="6"/>
      <c r="E31" s="6"/>
      <c r="F31" s="7"/>
      <c r="G31" s="6"/>
      <c r="H31" s="7"/>
      <c r="I31" s="7"/>
      <c r="J31" s="7"/>
      <c r="K31" s="7"/>
      <c r="L31" s="7"/>
      <c r="M31" s="7"/>
      <c r="N31" s="7"/>
      <c r="O31" s="7"/>
      <c r="P31" s="5"/>
      <c r="Q31" s="5"/>
      <c r="R31" s="5"/>
    </row>
    <row r="32" spans="1:18" x14ac:dyDescent="0.25">
      <c r="B32" s="6"/>
      <c r="C32" s="6"/>
      <c r="D32" s="6"/>
      <c r="E32" s="6"/>
      <c r="F32" s="7"/>
      <c r="G32" s="6"/>
      <c r="H32" s="7"/>
      <c r="I32" s="7"/>
      <c r="J32" s="7"/>
      <c r="K32" s="7"/>
      <c r="L32" s="7"/>
      <c r="M32" s="7"/>
      <c r="N32" s="7"/>
      <c r="O32" s="7"/>
      <c r="P32" s="5"/>
      <c r="Q32" s="5"/>
      <c r="R32" s="5"/>
    </row>
    <row r="33" spans="2:18" x14ac:dyDescent="0.25">
      <c r="B33" s="6"/>
      <c r="C33" s="6"/>
      <c r="D33" s="6"/>
      <c r="E33" s="6"/>
      <c r="F33" s="7"/>
      <c r="G33" s="6"/>
      <c r="H33" s="7"/>
      <c r="I33" s="7"/>
      <c r="J33" s="7"/>
      <c r="K33" s="7"/>
      <c r="L33" s="7"/>
      <c r="M33" s="7"/>
      <c r="N33" s="7"/>
      <c r="O33" s="7"/>
      <c r="P33" s="5"/>
      <c r="Q33" s="5"/>
      <c r="R33" s="5"/>
    </row>
    <row r="34" spans="2:18" x14ac:dyDescent="0.25">
      <c r="B34" s="6"/>
      <c r="C34" s="6"/>
      <c r="D34" s="6"/>
      <c r="E34" s="6"/>
      <c r="F34" s="7"/>
      <c r="G34" s="6"/>
      <c r="H34" s="7"/>
      <c r="I34" s="7"/>
      <c r="J34" s="7"/>
      <c r="K34" s="7"/>
      <c r="L34" s="7"/>
      <c r="M34" s="7"/>
      <c r="N34" s="7"/>
      <c r="O34" s="7"/>
      <c r="P34" s="5"/>
      <c r="Q34" s="5"/>
      <c r="R34" s="5"/>
    </row>
    <row r="35" spans="2:18" x14ac:dyDescent="0.25">
      <c r="B35" s="4"/>
      <c r="C35" s="4"/>
      <c r="D35" s="4"/>
      <c r="E35" s="4"/>
      <c r="F35" s="7"/>
      <c r="G35" s="4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x14ac:dyDescent="0.25">
      <c r="B36" s="4"/>
      <c r="C36" s="4"/>
      <c r="D36" s="4"/>
      <c r="E36" s="4"/>
      <c r="F36" s="5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 x14ac:dyDescent="0.25">
      <c r="B37" s="4"/>
      <c r="C37" s="4"/>
      <c r="D37" s="4"/>
      <c r="E37" s="4"/>
      <c r="F37" s="5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x14ac:dyDescent="0.25">
      <c r="B38" s="4"/>
      <c r="C38" s="4"/>
      <c r="D38" s="4"/>
      <c r="E38" s="4"/>
      <c r="F38" s="5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x14ac:dyDescent="0.25">
      <c r="B39" s="4"/>
      <c r="C39" s="4"/>
      <c r="D39" s="4"/>
      <c r="E39" s="4"/>
      <c r="F39" s="5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x14ac:dyDescent="0.25">
      <c r="B40" s="4"/>
      <c r="C40" s="4"/>
      <c r="D40" s="4"/>
      <c r="E40" s="4"/>
      <c r="F40" s="5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x14ac:dyDescent="0.25">
      <c r="B41" s="4"/>
      <c r="C41" s="4"/>
      <c r="D41" s="4"/>
      <c r="E41" s="4"/>
      <c r="F41" s="5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x14ac:dyDescent="0.25">
      <c r="B42" s="4"/>
      <c r="C42" s="4"/>
      <c r="D42" s="4"/>
      <c r="E42" s="4"/>
      <c r="F42" s="5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2:18" x14ac:dyDescent="0.25">
      <c r="B43" s="4"/>
      <c r="C43" s="4"/>
      <c r="D43" s="4"/>
      <c r="E43" s="4"/>
      <c r="F43" s="5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2:18" x14ac:dyDescent="0.25">
      <c r="B44" s="4"/>
      <c r="C44" s="4"/>
      <c r="D44" s="4"/>
      <c r="E44" s="4"/>
      <c r="F44" s="5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2:18" x14ac:dyDescent="0.25">
      <c r="B45" s="4"/>
      <c r="C45" s="4"/>
      <c r="D45" s="4"/>
      <c r="E45" s="4"/>
      <c r="F45" s="5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2:18" x14ac:dyDescent="0.25">
      <c r="B46" s="4"/>
      <c r="C46" s="4"/>
      <c r="D46" s="4"/>
      <c r="E46" s="4"/>
      <c r="F46" s="5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18" x14ac:dyDescent="0.25">
      <c r="B47" s="4"/>
      <c r="C47" s="4"/>
      <c r="D47" s="4"/>
      <c r="E47" s="4"/>
      <c r="F47" s="5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2:18" x14ac:dyDescent="0.25">
      <c r="B48" s="4"/>
      <c r="C48" s="4"/>
      <c r="D48" s="4"/>
      <c r="E48" s="4"/>
      <c r="F48" s="5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2:18" x14ac:dyDescent="0.25">
      <c r="B49" s="4"/>
      <c r="C49" s="4"/>
      <c r="D49" s="4"/>
      <c r="E49" s="4"/>
      <c r="F49" s="5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2:18" x14ac:dyDescent="0.25">
      <c r="B50" s="4"/>
      <c r="C50" s="4"/>
      <c r="D50" s="4"/>
      <c r="E50" s="4"/>
      <c r="F50" s="5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18" x14ac:dyDescent="0.25">
      <c r="B51" s="4"/>
      <c r="C51" s="4"/>
      <c r="D51" s="4"/>
      <c r="E51" s="4"/>
      <c r="F51" s="5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18" x14ac:dyDescent="0.25">
      <c r="B52" s="4"/>
      <c r="C52" s="4"/>
      <c r="D52" s="4"/>
      <c r="E52" s="4"/>
      <c r="F52" s="5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18" x14ac:dyDescent="0.25">
      <c r="B53" s="4"/>
      <c r="C53" s="4"/>
      <c r="D53" s="4"/>
      <c r="E53" s="4"/>
      <c r="F53" s="5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x14ac:dyDescent="0.25">
      <c r="B54" s="4"/>
      <c r="C54" s="4"/>
      <c r="D54" s="4"/>
      <c r="E54" s="4"/>
      <c r="F54" s="5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x14ac:dyDescent="0.25">
      <c r="B55" s="4"/>
      <c r="C55" s="4"/>
      <c r="D55" s="4"/>
      <c r="E55" s="4"/>
      <c r="F55" s="5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18" x14ac:dyDescent="0.25">
      <c r="B56" s="4"/>
      <c r="C56" s="4"/>
      <c r="D56" s="4"/>
      <c r="E56" s="4"/>
      <c r="F56" s="5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18" x14ac:dyDescent="0.25">
      <c r="B57" s="4"/>
      <c r="C57" s="4"/>
      <c r="D57" s="4"/>
      <c r="E57" s="4"/>
      <c r="F57" s="5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2:18" x14ac:dyDescent="0.25">
      <c r="B58" s="4"/>
      <c r="C58" s="4"/>
      <c r="D58" s="4"/>
      <c r="E58" s="4"/>
      <c r="F58" s="5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2:18" x14ac:dyDescent="0.25">
      <c r="B59" s="4"/>
      <c r="C59" s="4"/>
      <c r="D59" s="4"/>
      <c r="E59" s="4"/>
      <c r="F59" s="5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2:18" x14ac:dyDescent="0.25">
      <c r="B60" s="4"/>
      <c r="C60" s="4"/>
      <c r="D60" s="4"/>
      <c r="E60" s="4"/>
      <c r="F60" s="5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2:18" x14ac:dyDescent="0.25">
      <c r="B61" s="4"/>
      <c r="C61" s="4"/>
      <c r="D61" s="4"/>
      <c r="E61" s="4"/>
      <c r="F61" s="5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2:18" x14ac:dyDescent="0.25">
      <c r="B62" s="4"/>
      <c r="C62" s="4"/>
      <c r="D62" s="4"/>
      <c r="E62" s="4"/>
      <c r="F62" s="5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2:18" x14ac:dyDescent="0.25">
      <c r="B63" s="4"/>
      <c r="C63" s="4"/>
      <c r="D63" s="4"/>
      <c r="E63" s="4"/>
      <c r="F63" s="5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2:18" x14ac:dyDescent="0.25">
      <c r="B64" s="4"/>
      <c r="C64" s="4"/>
      <c r="D64" s="4"/>
      <c r="E64" s="4"/>
      <c r="F64" s="5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2:18" x14ac:dyDescent="0.25">
      <c r="B65" s="4"/>
      <c r="C65" s="4"/>
      <c r="D65" s="4"/>
      <c r="E65" s="4"/>
      <c r="F65" s="5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2:18" x14ac:dyDescent="0.25">
      <c r="B66" s="4"/>
      <c r="C66" s="4"/>
      <c r="D66" s="4"/>
      <c r="E66" s="4"/>
      <c r="F66" s="5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2:18" x14ac:dyDescent="0.25">
      <c r="B67" s="4"/>
      <c r="C67" s="4"/>
      <c r="D67" s="4"/>
      <c r="E67" s="4"/>
      <c r="F67" s="5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2:18" x14ac:dyDescent="0.25">
      <c r="B68" s="4"/>
      <c r="C68" s="4"/>
      <c r="D68" s="4"/>
      <c r="E68" s="4"/>
      <c r="F68" s="5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2:18" x14ac:dyDescent="0.25">
      <c r="B69" s="4"/>
      <c r="C69" s="4"/>
      <c r="D69" s="4"/>
      <c r="E69" s="4"/>
      <c r="F69" s="5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2:18" x14ac:dyDescent="0.25">
      <c r="B70" s="4"/>
      <c r="C70" s="4"/>
      <c r="D70" s="4"/>
      <c r="E70" s="4"/>
      <c r="F70" s="5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2:18" x14ac:dyDescent="0.25">
      <c r="B71" s="4"/>
      <c r="C71" s="4"/>
      <c r="D71" s="4"/>
      <c r="E71" s="4"/>
      <c r="F71" s="5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2:18" x14ac:dyDescent="0.25">
      <c r="B72" s="4"/>
      <c r="C72" s="4"/>
      <c r="D72" s="4"/>
      <c r="E72" s="4"/>
      <c r="F72" s="5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2:18" x14ac:dyDescent="0.25">
      <c r="B73" s="4"/>
      <c r="C73" s="4"/>
      <c r="D73" s="4"/>
      <c r="E73" s="4"/>
      <c r="F73" s="5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2:18" x14ac:dyDescent="0.25">
      <c r="B74" s="4"/>
      <c r="C74" s="4"/>
      <c r="D74" s="4"/>
      <c r="E74" s="4"/>
      <c r="F74" s="5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2:18" x14ac:dyDescent="0.25">
      <c r="B75" s="4"/>
      <c r="C75" s="4"/>
      <c r="D75" s="4"/>
      <c r="E75" s="4"/>
      <c r="F75" s="5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2:18" x14ac:dyDescent="0.25">
      <c r="B76" s="4"/>
      <c r="C76" s="4"/>
      <c r="D76" s="4"/>
      <c r="E76" s="4"/>
      <c r="F76" s="5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2:18" x14ac:dyDescent="0.25">
      <c r="B77" s="4"/>
      <c r="C77" s="4"/>
      <c r="D77" s="4"/>
      <c r="E77" s="4"/>
      <c r="F77" s="5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2:18" x14ac:dyDescent="0.25">
      <c r="B78" s="4"/>
      <c r="C78" s="4"/>
      <c r="D78" s="4"/>
      <c r="E78" s="4"/>
      <c r="F78" s="5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2:18" x14ac:dyDescent="0.25">
      <c r="B79" s="4"/>
      <c r="C79" s="4"/>
      <c r="D79" s="4"/>
      <c r="E79" s="4"/>
      <c r="F79" s="5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2:18" x14ac:dyDescent="0.25">
      <c r="B80" s="4"/>
      <c r="C80" s="4"/>
      <c r="D80" s="4"/>
      <c r="E80" s="4"/>
      <c r="F80" s="5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2:18" x14ac:dyDescent="0.25">
      <c r="B81" s="4"/>
      <c r="C81" s="4"/>
      <c r="D81" s="4"/>
      <c r="E81" s="4"/>
      <c r="F81" s="5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2:18" x14ac:dyDescent="0.25">
      <c r="B82" s="4"/>
      <c r="C82" s="4"/>
      <c r="D82" s="4"/>
      <c r="E82" s="4"/>
      <c r="F82" s="5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18" x14ac:dyDescent="0.25">
      <c r="B83" s="4"/>
      <c r="C83" s="4"/>
      <c r="D83" s="4"/>
      <c r="E83" s="4"/>
      <c r="F83" s="5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2:18" x14ac:dyDescent="0.25">
      <c r="B84" s="4"/>
      <c r="C84" s="4"/>
      <c r="D84" s="4"/>
      <c r="E84" s="4"/>
      <c r="F84" s="5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2:18" x14ac:dyDescent="0.25">
      <c r="B85" s="4"/>
      <c r="C85" s="4"/>
      <c r="D85" s="4"/>
      <c r="E85" s="4"/>
      <c r="F85" s="5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2:18" x14ac:dyDescent="0.25">
      <c r="B86" s="4"/>
      <c r="C86" s="4"/>
      <c r="D86" s="4"/>
      <c r="E86" s="4"/>
      <c r="F86" s="5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2:18" x14ac:dyDescent="0.25">
      <c r="B87" s="4"/>
      <c r="C87" s="4"/>
      <c r="D87" s="4"/>
      <c r="E87" s="4"/>
      <c r="F87" s="5"/>
      <c r="G87" s="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2:18" x14ac:dyDescent="0.25">
      <c r="B88" s="4"/>
      <c r="C88" s="4"/>
      <c r="D88" s="4"/>
      <c r="E88" s="4"/>
      <c r="F88" s="5"/>
      <c r="G88" s="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2:18" x14ac:dyDescent="0.25">
      <c r="B89" s="4"/>
      <c r="C89" s="4"/>
      <c r="D89" s="4"/>
      <c r="E89" s="4"/>
      <c r="F89" s="5"/>
      <c r="G89" s="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2:18" x14ac:dyDescent="0.25">
      <c r="B90" s="4"/>
      <c r="C90" s="4"/>
      <c r="D90" s="4"/>
      <c r="E90" s="4"/>
      <c r="F90" s="5"/>
      <c r="G90" s="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2:18" x14ac:dyDescent="0.25">
      <c r="B91" s="4"/>
      <c r="C91" s="4"/>
      <c r="D91" s="4"/>
      <c r="E91" s="4"/>
      <c r="F91" s="5"/>
      <c r="G91" s="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2:18" x14ac:dyDescent="0.25">
      <c r="B92" s="4"/>
      <c r="C92" s="4"/>
      <c r="D92" s="4"/>
      <c r="E92" s="4"/>
      <c r="F92" s="5"/>
      <c r="G92" s="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2:18" x14ac:dyDescent="0.25">
      <c r="B93" s="4"/>
      <c r="C93" s="4"/>
      <c r="D93" s="4"/>
      <c r="E93" s="4"/>
      <c r="F93" s="5"/>
      <c r="G93" s="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2:18" x14ac:dyDescent="0.25">
      <c r="B94" s="4"/>
      <c r="C94" s="4"/>
      <c r="D94" s="4"/>
      <c r="E94" s="4"/>
      <c r="F94" s="5"/>
      <c r="G94" s="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2:18" x14ac:dyDescent="0.25">
      <c r="B95" s="4"/>
      <c r="C95" s="4"/>
      <c r="D95" s="4"/>
      <c r="E95" s="4"/>
      <c r="F95" s="5"/>
      <c r="G95" s="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25">
      <c r="B96" s="4"/>
      <c r="C96" s="4"/>
      <c r="D96" s="4"/>
      <c r="E96" s="4"/>
      <c r="F96" s="5"/>
      <c r="G96" s="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2:18" x14ac:dyDescent="0.25">
      <c r="B97" s="4"/>
      <c r="C97" s="4"/>
      <c r="D97" s="4"/>
      <c r="E97" s="4"/>
      <c r="F97" s="5"/>
      <c r="G97" s="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2:18" x14ac:dyDescent="0.25">
      <c r="B98" s="4"/>
      <c r="C98" s="4"/>
      <c r="D98" s="4"/>
      <c r="E98" s="4"/>
      <c r="F98" s="5"/>
      <c r="G98" s="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2:18" x14ac:dyDescent="0.25">
      <c r="B99" s="4"/>
      <c r="C99" s="4"/>
      <c r="D99" s="4"/>
      <c r="E99" s="4"/>
      <c r="F99" s="5"/>
      <c r="G99" s="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2:18" x14ac:dyDescent="0.25">
      <c r="B100" s="4"/>
      <c r="C100" s="4"/>
      <c r="D100" s="4"/>
      <c r="E100" s="4"/>
      <c r="F100" s="5"/>
      <c r="G100" s="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2:18" x14ac:dyDescent="0.25">
      <c r="B101" s="4"/>
      <c r="C101" s="4"/>
      <c r="D101" s="4"/>
      <c r="E101" s="4"/>
      <c r="F101" s="5"/>
      <c r="G101" s="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2:18" x14ac:dyDescent="0.25">
      <c r="B102" s="4"/>
      <c r="C102" s="4"/>
      <c r="D102" s="4"/>
      <c r="E102" s="4"/>
      <c r="F102" s="5"/>
      <c r="G102" s="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2:18" x14ac:dyDescent="0.25">
      <c r="B103" s="4"/>
      <c r="C103" s="4"/>
      <c r="D103" s="4"/>
      <c r="E103" s="4"/>
      <c r="F103" s="5"/>
      <c r="G103" s="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2:18" x14ac:dyDescent="0.25">
      <c r="B104" s="4"/>
      <c r="C104" s="4"/>
      <c r="D104" s="4"/>
      <c r="E104" s="4"/>
      <c r="F104" s="5"/>
      <c r="G104" s="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2:18" x14ac:dyDescent="0.25">
      <c r="B105" s="4"/>
      <c r="C105" s="4"/>
      <c r="D105" s="4"/>
      <c r="E105" s="4"/>
      <c r="F105" s="5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2:18" x14ac:dyDescent="0.25">
      <c r="B106" s="4"/>
      <c r="C106" s="4"/>
      <c r="D106" s="4"/>
      <c r="E106" s="4"/>
      <c r="F106" s="5"/>
      <c r="G106" s="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2:18" x14ac:dyDescent="0.25">
      <c r="B107" s="4"/>
      <c r="C107" s="4"/>
      <c r="D107" s="4"/>
      <c r="E107" s="4"/>
      <c r="F107" s="5"/>
      <c r="G107" s="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2:18" x14ac:dyDescent="0.25">
      <c r="B108" s="4"/>
      <c r="C108" s="4"/>
      <c r="D108" s="4"/>
      <c r="E108" s="4"/>
      <c r="F108" s="5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2:18" x14ac:dyDescent="0.25">
      <c r="B109" s="4"/>
      <c r="C109" s="4"/>
      <c r="D109" s="4"/>
      <c r="E109" s="4"/>
      <c r="F109" s="5"/>
      <c r="G109" s="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2:18" x14ac:dyDescent="0.25">
      <c r="B110" s="4"/>
      <c r="C110" s="4"/>
      <c r="D110" s="4"/>
      <c r="E110" s="4"/>
      <c r="F110" s="5"/>
      <c r="G110" s="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2:18" x14ac:dyDescent="0.25">
      <c r="B111" s="4"/>
      <c r="C111" s="4"/>
      <c r="D111" s="4"/>
      <c r="E111" s="4"/>
      <c r="F111" s="5"/>
      <c r="G111" s="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2:18" x14ac:dyDescent="0.25">
      <c r="B112" s="4"/>
      <c r="C112" s="4"/>
      <c r="D112" s="4"/>
      <c r="E112" s="4"/>
      <c r="F112" s="5"/>
      <c r="G112" s="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2:18" x14ac:dyDescent="0.25">
      <c r="B113" s="4"/>
      <c r="C113" s="4"/>
      <c r="D113" s="4"/>
      <c r="E113" s="4"/>
      <c r="F113" s="5"/>
      <c r="G113" s="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2:18" x14ac:dyDescent="0.25">
      <c r="B114" s="4"/>
      <c r="C114" s="4"/>
      <c r="D114" s="4"/>
      <c r="E114" s="4"/>
      <c r="F114" s="5"/>
      <c r="G114" s="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2:18" x14ac:dyDescent="0.25">
      <c r="B115" s="4"/>
      <c r="C115" s="4"/>
      <c r="D115" s="4"/>
      <c r="E115" s="4"/>
      <c r="F115" s="5"/>
      <c r="G115" s="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2:18" x14ac:dyDescent="0.25">
      <c r="B116" s="4"/>
      <c r="C116" s="4"/>
      <c r="D116" s="4"/>
      <c r="E116" s="4"/>
      <c r="F116" s="5"/>
      <c r="G116" s="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2:18" x14ac:dyDescent="0.25">
      <c r="B117" s="4"/>
      <c r="C117" s="4"/>
      <c r="D117" s="4"/>
      <c r="E117" s="4"/>
      <c r="F117" s="5"/>
      <c r="G117" s="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2:18" x14ac:dyDescent="0.25">
      <c r="B118" s="4"/>
      <c r="C118" s="4"/>
      <c r="D118" s="4"/>
      <c r="E118" s="4"/>
      <c r="F118" s="5"/>
      <c r="G118" s="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2:18" x14ac:dyDescent="0.25">
      <c r="B119" s="4"/>
      <c r="C119" s="4"/>
      <c r="D119" s="4"/>
      <c r="E119" s="4"/>
      <c r="F119" s="5"/>
      <c r="G119" s="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2:18" x14ac:dyDescent="0.25">
      <c r="B120" s="4"/>
      <c r="C120" s="4"/>
      <c r="D120" s="4"/>
      <c r="E120" s="4"/>
      <c r="F120" s="5"/>
      <c r="G120" s="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2:18" x14ac:dyDescent="0.25">
      <c r="B121" s="4"/>
      <c r="C121" s="4"/>
      <c r="D121" s="4"/>
      <c r="E121" s="4"/>
      <c r="F121" s="5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2:18" x14ac:dyDescent="0.25">
      <c r="B122" s="4"/>
      <c r="C122" s="4"/>
      <c r="D122" s="4"/>
      <c r="E122" s="4"/>
      <c r="F122" s="5"/>
      <c r="G122" s="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2:18" x14ac:dyDescent="0.25">
      <c r="B123" s="4"/>
      <c r="C123" s="4"/>
      <c r="D123" s="4"/>
      <c r="E123" s="4"/>
      <c r="F123" s="5"/>
      <c r="G123" s="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2:18" x14ac:dyDescent="0.25">
      <c r="B124" s="4"/>
      <c r="C124" s="4"/>
      <c r="D124" s="4"/>
      <c r="E124" s="4"/>
      <c r="F124" s="5"/>
      <c r="G124" s="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B125" s="4"/>
      <c r="C125" s="4"/>
      <c r="D125" s="4"/>
      <c r="E125" s="4"/>
      <c r="F125" s="5"/>
      <c r="G125" s="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B126" s="4"/>
      <c r="C126" s="4"/>
      <c r="D126" s="4"/>
      <c r="E126" s="4"/>
      <c r="F126" s="5"/>
      <c r="G126" s="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B127" s="4"/>
      <c r="C127" s="4"/>
      <c r="D127" s="4"/>
      <c r="E127" s="4"/>
      <c r="F127" s="5"/>
      <c r="G127" s="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B128" s="4"/>
      <c r="C128" s="4"/>
      <c r="D128" s="4"/>
      <c r="E128" s="4"/>
      <c r="F128" s="5"/>
      <c r="G128" s="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2:18" x14ac:dyDescent="0.25">
      <c r="B129" s="4"/>
      <c r="C129" s="4"/>
      <c r="D129" s="4"/>
      <c r="E129" s="4"/>
      <c r="F129" s="5"/>
      <c r="G129" s="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2:18" x14ac:dyDescent="0.25">
      <c r="B130" s="4"/>
      <c r="C130" s="4"/>
      <c r="D130" s="4"/>
      <c r="E130" s="4"/>
      <c r="F130" s="5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2:18" x14ac:dyDescent="0.25">
      <c r="B131" s="4"/>
      <c r="C131" s="4"/>
      <c r="D131" s="4"/>
      <c r="E131" s="4"/>
      <c r="F131" s="5"/>
      <c r="G131" s="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2:18" x14ac:dyDescent="0.25">
      <c r="B132" s="4"/>
      <c r="C132" s="4"/>
      <c r="D132" s="4"/>
      <c r="E132" s="4"/>
      <c r="F132" s="5"/>
      <c r="G132" s="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2:18" x14ac:dyDescent="0.25">
      <c r="B133" s="4"/>
      <c r="C133" s="4"/>
      <c r="D133" s="4"/>
      <c r="E133" s="4"/>
      <c r="F133" s="5"/>
      <c r="G133" s="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2:18" x14ac:dyDescent="0.25">
      <c r="B134" s="4"/>
      <c r="C134" s="4"/>
      <c r="D134" s="4"/>
      <c r="E134" s="4"/>
      <c r="F134" s="5"/>
      <c r="G134" s="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2:18" x14ac:dyDescent="0.25">
      <c r="B135" s="4"/>
      <c r="C135" s="4"/>
      <c r="D135" s="4"/>
      <c r="E135" s="4"/>
      <c r="F135" s="5"/>
      <c r="G135" s="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2:18" x14ac:dyDescent="0.25">
      <c r="B136" s="4"/>
      <c r="C136" s="4"/>
      <c r="D136" s="4"/>
      <c r="E136" s="4"/>
      <c r="F136" s="5"/>
      <c r="G136" s="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2:18" x14ac:dyDescent="0.25">
      <c r="B137" s="4"/>
      <c r="C137" s="4"/>
      <c r="D137" s="4"/>
      <c r="E137" s="4"/>
      <c r="F137" s="5"/>
      <c r="G137" s="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2:18" x14ac:dyDescent="0.25">
      <c r="B138" s="4"/>
      <c r="C138" s="4"/>
      <c r="D138" s="4"/>
      <c r="E138" s="4"/>
      <c r="F138" s="5"/>
      <c r="G138" s="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2:18" x14ac:dyDescent="0.25">
      <c r="B139" s="4"/>
      <c r="C139" s="4"/>
      <c r="D139" s="4"/>
      <c r="E139" s="4"/>
      <c r="F139" s="5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2:18" x14ac:dyDescent="0.25">
      <c r="B140" s="4"/>
      <c r="C140" s="4"/>
      <c r="D140" s="4"/>
      <c r="E140" s="4"/>
      <c r="F140" s="5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2:18" x14ac:dyDescent="0.25">
      <c r="B141" s="4"/>
      <c r="C141" s="4"/>
      <c r="D141" s="4"/>
      <c r="E141" s="4"/>
      <c r="F141" s="5"/>
      <c r="G141" s="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2:18" x14ac:dyDescent="0.25">
      <c r="B142" s="4"/>
      <c r="C142" s="4"/>
      <c r="D142" s="4"/>
      <c r="E142" s="4"/>
      <c r="F142" s="5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2:18" x14ac:dyDescent="0.25">
      <c r="B143" s="4"/>
      <c r="C143" s="4"/>
      <c r="D143" s="4"/>
      <c r="E143" s="4"/>
      <c r="F143" s="5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2:18" x14ac:dyDescent="0.25">
      <c r="B144" s="4"/>
      <c r="C144" s="4"/>
      <c r="D144" s="4"/>
      <c r="E144" s="4"/>
      <c r="F144" s="5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2:18" x14ac:dyDescent="0.25">
      <c r="B145" s="4"/>
      <c r="C145" s="4"/>
      <c r="D145" s="4"/>
      <c r="E145" s="4"/>
      <c r="F145" s="5"/>
      <c r="G145" s="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2:18" x14ac:dyDescent="0.25">
      <c r="B146" s="4"/>
      <c r="C146" s="4"/>
      <c r="D146" s="4"/>
      <c r="E146" s="4"/>
      <c r="F146" s="5"/>
      <c r="G146" s="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2:18" x14ac:dyDescent="0.25">
      <c r="B147" s="4"/>
      <c r="C147" s="4"/>
      <c r="D147" s="4"/>
      <c r="E147" s="4"/>
      <c r="F147" s="5"/>
      <c r="G147" s="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2:18" x14ac:dyDescent="0.25">
      <c r="B148" s="4"/>
      <c r="C148" s="4"/>
      <c r="D148" s="4"/>
      <c r="E148" s="4"/>
      <c r="F148" s="5"/>
      <c r="G148" s="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2:18" x14ac:dyDescent="0.25">
      <c r="B149" s="4"/>
      <c r="C149" s="4"/>
      <c r="D149" s="4"/>
      <c r="E149" s="4"/>
      <c r="F149" s="5"/>
      <c r="G149" s="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2:18" x14ac:dyDescent="0.25">
      <c r="B150" s="4"/>
      <c r="C150" s="4"/>
      <c r="D150" s="4"/>
      <c r="E150" s="4"/>
      <c r="F150" s="5"/>
      <c r="G150" s="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</sheetData>
  <mergeCells count="1">
    <mergeCell ref="A1:L1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LPP Allocation</vt:lpstr>
    </vt:vector>
  </TitlesOfParts>
  <Company>Cambridge and North Dumfries Hydro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Ferraro</dc:creator>
  <cp:lastModifiedBy>Dean Ferraro</cp:lastModifiedBy>
  <cp:lastPrinted>2011-02-25T16:19:15Z</cp:lastPrinted>
  <dcterms:created xsi:type="dcterms:W3CDTF">2011-02-24T14:40:51Z</dcterms:created>
  <dcterms:modified xsi:type="dcterms:W3CDTF">2011-03-02T15:47:29Z</dcterms:modified>
</cp:coreProperties>
</file>