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7400" windowHeight="799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E19" i="1"/>
  <c r="G7"/>
  <c r="I7"/>
  <c r="M7"/>
  <c r="O7"/>
  <c r="R7"/>
  <c r="G8"/>
  <c r="I8"/>
  <c r="M8"/>
  <c r="O8"/>
  <c r="R8"/>
  <c r="G9"/>
  <c r="I9"/>
  <c r="M9"/>
  <c r="O9"/>
  <c r="R9"/>
  <c r="G11"/>
  <c r="I11"/>
  <c r="M11"/>
  <c r="O11"/>
  <c r="R11"/>
  <c r="G12"/>
  <c r="I12"/>
  <c r="M12"/>
  <c r="O12"/>
  <c r="R12"/>
  <c r="G13"/>
  <c r="I13"/>
  <c r="M13"/>
  <c r="O13"/>
  <c r="R13"/>
  <c r="G10"/>
  <c r="I10"/>
  <c r="M10"/>
  <c r="O10"/>
  <c r="R10"/>
  <c r="R19"/>
  <c r="G19"/>
</calcChain>
</file>

<file path=xl/sharedStrings.xml><?xml version="1.0" encoding="utf-8"?>
<sst xmlns="http://schemas.openxmlformats.org/spreadsheetml/2006/main" count="19" uniqueCount="19">
  <si>
    <t>2009 RRR Filing Data</t>
  </si>
  <si>
    <t>Distribution Revenue</t>
  </si>
  <si>
    <t xml:space="preserve">Residential </t>
  </si>
  <si>
    <t>Total</t>
  </si>
  <si>
    <t>Revenue Proportion</t>
  </si>
  <si>
    <t>Unmetered Scattered Load</t>
  </si>
  <si>
    <t>Customers/Connections</t>
  </si>
  <si>
    <t>Senitnel Lights</t>
  </si>
  <si>
    <t>Street Lights</t>
  </si>
  <si>
    <t>Reasonableness Check</t>
  </si>
  <si>
    <t>Appendix A Recovery Amount</t>
  </si>
  <si>
    <t>Monthly Fixed Charge Rate Rider</t>
  </si>
  <si>
    <t>Annual charge per cust/conn</t>
  </si>
  <si>
    <t>General Servicer &lt;50kW</t>
  </si>
  <si>
    <t>2009 RRR Filing Data  2.1.5</t>
  </si>
  <si>
    <t xml:space="preserve">Wellington North Power Inc. - OEB Licence ED-2002-0511 </t>
  </si>
  <si>
    <t>General Service &gt;1000-4999kW</t>
  </si>
  <si>
    <t>General Service &gt;50kW-999kW</t>
  </si>
  <si>
    <t>Revised - Version 3</t>
  </si>
</sst>
</file>

<file path=xl/styles.xml><?xml version="1.0" encoding="utf-8"?>
<styleSheet xmlns="http://schemas.openxmlformats.org/spreadsheetml/2006/main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  <numFmt numFmtId="168" formatCode="&quot;$&quot;#,##0.0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166" fontId="0" fillId="2" borderId="0" xfId="2" applyNumberFormat="1" applyFont="1" applyFill="1" applyBorder="1"/>
    <xf numFmtId="9" fontId="0" fillId="0" borderId="0" xfId="3" applyFont="1" applyBorder="1"/>
    <xf numFmtId="164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/>
    <xf numFmtId="166" fontId="0" fillId="0" borderId="0" xfId="2" applyNumberFormat="1" applyFont="1" applyBorder="1"/>
    <xf numFmtId="0" fontId="0" fillId="0" borderId="8" xfId="0" applyBorder="1"/>
    <xf numFmtId="167" fontId="0" fillId="2" borderId="0" xfId="1" applyNumberFormat="1" applyFont="1" applyFill="1" applyBorder="1"/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166" fontId="2" fillId="0" borderId="9" xfId="2" applyNumberFormat="1" applyFont="1" applyBorder="1"/>
    <xf numFmtId="9" fontId="2" fillId="0" borderId="9" xfId="3" applyFont="1" applyBorder="1"/>
    <xf numFmtId="164" fontId="0" fillId="2" borderId="9" xfId="0" applyNumberFormat="1" applyFill="1" applyBorder="1"/>
    <xf numFmtId="0" fontId="2" fillId="2" borderId="0" xfId="0" applyFont="1" applyFill="1" applyBorder="1"/>
    <xf numFmtId="0" fontId="0" fillId="2" borderId="0" xfId="0" applyFill="1" applyBorder="1"/>
    <xf numFmtId="0" fontId="2" fillId="0" borderId="2" xfId="0" applyFont="1" applyFill="1" applyBorder="1"/>
    <xf numFmtId="168" fontId="2" fillId="2" borderId="9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20"/>
  <sheetViews>
    <sheetView tabSelected="1" topLeftCell="D1" workbookViewId="0">
      <selection activeCell="E8" sqref="E8"/>
    </sheetView>
  </sheetViews>
  <sheetFormatPr defaultRowHeight="15"/>
  <cols>
    <col min="1" max="1" width="2.42578125" customWidth="1"/>
    <col min="2" max="2" width="4" customWidth="1"/>
    <col min="3" max="3" width="27.5703125" customWidth="1"/>
    <col min="5" max="5" width="20.140625" bestFit="1" customWidth="1"/>
    <col min="6" max="6" width="2" customWidth="1"/>
    <col min="7" max="7" width="17.5703125" customWidth="1"/>
    <col min="8" max="8" width="2.5703125" customWidth="1"/>
    <col min="9" max="9" width="17.7109375" customWidth="1"/>
    <col min="10" max="10" width="2.42578125" customWidth="1"/>
    <col min="11" max="11" width="22.7109375" bestFit="1" customWidth="1"/>
    <col min="12" max="12" width="2.140625" customWidth="1"/>
    <col min="13" max="13" width="14.42578125" customWidth="1"/>
    <col min="14" max="14" width="1.7109375" customWidth="1"/>
    <col min="15" max="15" width="17.140625" customWidth="1"/>
    <col min="16" max="17" width="2.7109375" customWidth="1"/>
    <col min="18" max="18" width="17" customWidth="1"/>
  </cols>
  <sheetData>
    <row r="1" spans="2:18" ht="15.75" thickBot="1"/>
    <row r="2" spans="2:18">
      <c r="B2" s="3"/>
      <c r="C2" s="29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7"/>
    </row>
    <row r="3" spans="2:18">
      <c r="B3" s="6"/>
      <c r="C3" s="27" t="s">
        <v>15</v>
      </c>
      <c r="D3" s="28"/>
      <c r="E3" s="28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7"/>
    </row>
    <row r="4" spans="2:18">
      <c r="B4" s="6"/>
      <c r="C4" s="23" t="s">
        <v>18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7"/>
    </row>
    <row r="5" spans="2:18" ht="30">
      <c r="B5" s="6"/>
      <c r="C5" s="7"/>
      <c r="D5" s="7"/>
      <c r="E5" s="22" t="s">
        <v>14</v>
      </c>
      <c r="F5" s="9"/>
      <c r="G5" s="22" t="s">
        <v>4</v>
      </c>
      <c r="H5" s="9"/>
      <c r="I5" s="22" t="s">
        <v>10</v>
      </c>
      <c r="J5" s="9"/>
      <c r="K5" s="22" t="s">
        <v>0</v>
      </c>
      <c r="L5" s="9"/>
      <c r="M5" s="22" t="s">
        <v>12</v>
      </c>
      <c r="N5" s="9"/>
      <c r="O5" s="21" t="s">
        <v>11</v>
      </c>
      <c r="P5" s="8"/>
      <c r="Q5" s="7"/>
      <c r="R5" s="2" t="s">
        <v>9</v>
      </c>
    </row>
    <row r="6" spans="2:18">
      <c r="B6" s="6"/>
      <c r="C6" s="7"/>
      <c r="D6" s="7"/>
      <c r="E6" s="20" t="s">
        <v>1</v>
      </c>
      <c r="F6" s="9"/>
      <c r="G6" s="9"/>
      <c r="H6" s="9"/>
      <c r="I6" s="9"/>
      <c r="J6" s="9"/>
      <c r="K6" s="20" t="s">
        <v>6</v>
      </c>
      <c r="L6" s="9"/>
      <c r="M6" s="9"/>
      <c r="N6" s="9"/>
      <c r="O6" s="15"/>
      <c r="P6" s="8"/>
      <c r="Q6" s="7"/>
    </row>
    <row r="7" spans="2:18">
      <c r="B7" s="6"/>
      <c r="C7" s="23" t="s">
        <v>2</v>
      </c>
      <c r="D7" s="7"/>
      <c r="E7" s="10">
        <v>865937.11</v>
      </c>
      <c r="F7" s="7"/>
      <c r="G7" s="11">
        <f t="shared" ref="G7:G13" si="0">E7/$E$19</f>
        <v>0.48307615311999796</v>
      </c>
      <c r="H7" s="7"/>
      <c r="I7" s="12">
        <f t="shared" ref="I7:I13" si="1">G7*$I$19</f>
        <v>5563.8730704133577</v>
      </c>
      <c r="J7" s="7"/>
      <c r="K7" s="19">
        <v>3056</v>
      </c>
      <c r="L7" s="7"/>
      <c r="M7" s="12">
        <f t="shared" ref="M7:M13" si="2">I7/K7</f>
        <v>1.8206390937216486</v>
      </c>
      <c r="N7" s="7"/>
      <c r="O7" s="16">
        <f t="shared" ref="O7:O13" si="3">M7/12</f>
        <v>0.15171992447680405</v>
      </c>
      <c r="P7" s="8"/>
      <c r="Q7" s="7"/>
      <c r="R7" s="1">
        <f t="shared" ref="R7:R13" si="4">O7*K7*12</f>
        <v>5563.8730704133577</v>
      </c>
    </row>
    <row r="8" spans="2:18">
      <c r="B8" s="6"/>
      <c r="C8" s="23" t="s">
        <v>13</v>
      </c>
      <c r="D8" s="7"/>
      <c r="E8" s="10">
        <v>297891.38</v>
      </c>
      <c r="F8" s="7"/>
      <c r="G8" s="11">
        <f t="shared" si="0"/>
        <v>0.16618322535918054</v>
      </c>
      <c r="H8" s="7"/>
      <c r="I8" s="12">
        <f t="shared" si="1"/>
        <v>1914.0302545646441</v>
      </c>
      <c r="J8" s="7"/>
      <c r="K8" s="19">
        <v>480</v>
      </c>
      <c r="L8" s="7"/>
      <c r="M8" s="12">
        <f t="shared" si="2"/>
        <v>3.9875630303430087</v>
      </c>
      <c r="N8" s="7"/>
      <c r="O8" s="16">
        <f t="shared" si="3"/>
        <v>0.33229691919525073</v>
      </c>
      <c r="P8" s="8"/>
      <c r="Q8" s="7"/>
      <c r="R8" s="1">
        <f t="shared" si="4"/>
        <v>1914.0302545646441</v>
      </c>
    </row>
    <row r="9" spans="2:18">
      <c r="B9" s="6"/>
      <c r="C9" s="23" t="s">
        <v>17</v>
      </c>
      <c r="D9" s="7"/>
      <c r="E9" s="10">
        <v>393679</v>
      </c>
      <c r="F9" s="7"/>
      <c r="G9" s="11">
        <f t="shared" si="0"/>
        <v>0.21961980227886027</v>
      </c>
      <c r="H9" s="7"/>
      <c r="I9" s="12">
        <f t="shared" si="1"/>
        <v>2529.4908385289782</v>
      </c>
      <c r="J9" s="7"/>
      <c r="K9" s="19">
        <v>44</v>
      </c>
      <c r="L9" s="7"/>
      <c r="M9" s="12">
        <f t="shared" si="2"/>
        <v>57.488428148385871</v>
      </c>
      <c r="N9" s="7"/>
      <c r="O9" s="16">
        <f t="shared" si="3"/>
        <v>4.7907023456988229</v>
      </c>
      <c r="P9" s="8"/>
      <c r="Q9" s="7"/>
      <c r="R9" s="1">
        <f t="shared" si="4"/>
        <v>2529.4908385289787</v>
      </c>
    </row>
    <row r="10" spans="2:18">
      <c r="B10" s="6"/>
      <c r="C10" s="23" t="s">
        <v>16</v>
      </c>
      <c r="D10" s="7"/>
      <c r="E10" s="10">
        <v>166098.32</v>
      </c>
      <c r="F10" s="7"/>
      <c r="G10" s="11">
        <f t="shared" si="0"/>
        <v>9.2660467531290383E-2</v>
      </c>
      <c r="H10" s="7"/>
      <c r="I10" s="12">
        <f t="shared" si="1"/>
        <v>1067.2252742337148</v>
      </c>
      <c r="J10" s="7"/>
      <c r="K10" s="19">
        <v>5</v>
      </c>
      <c r="L10" s="7"/>
      <c r="M10" s="12">
        <f t="shared" si="2"/>
        <v>213.44505484674295</v>
      </c>
      <c r="N10" s="7"/>
      <c r="O10" s="16">
        <f t="shared" si="3"/>
        <v>17.787087903895245</v>
      </c>
      <c r="P10" s="8"/>
      <c r="Q10" s="7"/>
      <c r="R10" s="1">
        <f t="shared" si="4"/>
        <v>1067.2252742337146</v>
      </c>
    </row>
    <row r="11" spans="2:18">
      <c r="B11" s="6"/>
      <c r="C11" s="23" t="s">
        <v>7</v>
      </c>
      <c r="D11" s="7"/>
      <c r="E11" s="10">
        <v>9501.9</v>
      </c>
      <c r="F11" s="7"/>
      <c r="G11" s="11">
        <f t="shared" si="0"/>
        <v>5.3007790592678357E-3</v>
      </c>
      <c r="H11" s="7"/>
      <c r="I11" s="12">
        <f t="shared" si="1"/>
        <v>61.052199885232632</v>
      </c>
      <c r="J11" s="7"/>
      <c r="K11" s="19">
        <v>33</v>
      </c>
      <c r="L11" s="7"/>
      <c r="M11" s="12">
        <f t="shared" si="2"/>
        <v>1.8500666631888676</v>
      </c>
      <c r="N11" s="7"/>
      <c r="O11" s="16">
        <f t="shared" si="3"/>
        <v>0.15417222193240562</v>
      </c>
      <c r="P11" s="8"/>
      <c r="Q11" s="7"/>
      <c r="R11" s="1">
        <f t="shared" si="4"/>
        <v>61.052199885232625</v>
      </c>
    </row>
    <row r="12" spans="2:18">
      <c r="B12" s="6"/>
      <c r="C12" s="23" t="s">
        <v>8</v>
      </c>
      <c r="D12" s="7"/>
      <c r="E12" s="10">
        <v>59222.19</v>
      </c>
      <c r="F12" s="7"/>
      <c r="G12" s="11">
        <f t="shared" si="0"/>
        <v>3.3037997094894814E-2</v>
      </c>
      <c r="H12" s="7"/>
      <c r="I12" s="12">
        <f t="shared" si="1"/>
        <v>380.51810496018959</v>
      </c>
      <c r="J12" s="7"/>
      <c r="K12" s="19">
        <v>931</v>
      </c>
      <c r="L12" s="7"/>
      <c r="M12" s="12">
        <f t="shared" si="2"/>
        <v>0.40871976902276003</v>
      </c>
      <c r="N12" s="7"/>
      <c r="O12" s="16">
        <f t="shared" si="3"/>
        <v>3.4059980751896667E-2</v>
      </c>
      <c r="P12" s="8"/>
      <c r="Q12" s="7"/>
      <c r="R12" s="1">
        <f t="shared" si="4"/>
        <v>380.51810496018959</v>
      </c>
    </row>
    <row r="13" spans="2:18">
      <c r="B13" s="6"/>
      <c r="C13" s="23" t="s">
        <v>5</v>
      </c>
      <c r="D13" s="7"/>
      <c r="E13" s="10">
        <v>217.93</v>
      </c>
      <c r="F13" s="7"/>
      <c r="G13" s="11">
        <f t="shared" si="0"/>
        <v>1.2157555650830251E-4</v>
      </c>
      <c r="H13" s="7"/>
      <c r="I13" s="12">
        <f t="shared" si="1"/>
        <v>1.4002574138844599</v>
      </c>
      <c r="J13" s="7"/>
      <c r="K13" s="19">
        <v>3</v>
      </c>
      <c r="L13" s="7"/>
      <c r="M13" s="12">
        <f t="shared" si="2"/>
        <v>0.46675247129481995</v>
      </c>
      <c r="N13" s="7"/>
      <c r="O13" s="16">
        <f t="shared" si="3"/>
        <v>3.8896039274568327E-2</v>
      </c>
      <c r="P13" s="8"/>
      <c r="Q13" s="7"/>
      <c r="R13" s="1">
        <f t="shared" si="4"/>
        <v>1.4002574138844597</v>
      </c>
    </row>
    <row r="14" spans="2:18">
      <c r="B14" s="6"/>
      <c r="C14" s="7"/>
      <c r="D14" s="7"/>
      <c r="E14" s="17"/>
      <c r="F14" s="7"/>
      <c r="G14" s="11"/>
      <c r="H14" s="7"/>
      <c r="I14" s="7"/>
      <c r="J14" s="7"/>
      <c r="K14" s="7"/>
      <c r="L14" s="7"/>
      <c r="M14" s="7"/>
      <c r="N14" s="7"/>
      <c r="O14" s="7"/>
      <c r="P14" s="8"/>
      <c r="Q14" s="7"/>
    </row>
    <row r="15" spans="2:18">
      <c r="B15" s="6"/>
      <c r="C15" s="7"/>
      <c r="D15" s="7"/>
      <c r="E15" s="17"/>
      <c r="F15" s="7"/>
      <c r="G15" s="11"/>
      <c r="H15" s="7"/>
      <c r="I15" s="7"/>
      <c r="J15" s="7"/>
      <c r="K15" s="7"/>
      <c r="L15" s="7"/>
      <c r="M15" s="7"/>
      <c r="N15" s="7"/>
      <c r="O15" s="7"/>
      <c r="P15" s="8"/>
      <c r="Q15" s="7"/>
    </row>
    <row r="16" spans="2:18">
      <c r="B16" s="6"/>
      <c r="C16" s="7"/>
      <c r="D16" s="7"/>
      <c r="E16" s="17"/>
      <c r="F16" s="7"/>
      <c r="G16" s="11"/>
      <c r="H16" s="7"/>
      <c r="I16" s="7"/>
      <c r="J16" s="7"/>
      <c r="K16" s="7"/>
      <c r="L16" s="7"/>
      <c r="M16" s="7"/>
      <c r="N16" s="7"/>
      <c r="O16" s="7"/>
      <c r="P16" s="8"/>
      <c r="Q16" s="7"/>
    </row>
    <row r="17" spans="2:18">
      <c r="B17" s="6"/>
      <c r="C17" s="7"/>
      <c r="D17" s="7"/>
      <c r="E17" s="17"/>
      <c r="F17" s="7"/>
      <c r="G17" s="11"/>
      <c r="H17" s="7"/>
      <c r="I17" s="7"/>
      <c r="J17" s="7"/>
      <c r="K17" s="7"/>
      <c r="L17" s="7"/>
      <c r="M17" s="7"/>
      <c r="N17" s="7"/>
      <c r="O17" s="7"/>
      <c r="P17" s="8"/>
      <c r="Q17" s="7"/>
    </row>
    <row r="18" spans="2:18">
      <c r="B18" s="6"/>
      <c r="C18" s="7"/>
      <c r="D18" s="7"/>
      <c r="E18" s="17"/>
      <c r="F18" s="7"/>
      <c r="G18" s="11"/>
      <c r="H18" s="7"/>
      <c r="I18" s="7"/>
      <c r="J18" s="7"/>
      <c r="K18" s="7"/>
      <c r="L18" s="7"/>
      <c r="M18" s="7"/>
      <c r="N18" s="7"/>
      <c r="O18" s="7"/>
      <c r="P18" s="8"/>
      <c r="Q18" s="7"/>
    </row>
    <row r="19" spans="2:18" ht="15.75" thickBot="1">
      <c r="B19" s="6"/>
      <c r="C19" s="23" t="s">
        <v>3</v>
      </c>
      <c r="D19" s="23"/>
      <c r="E19" s="24">
        <f>SUM(E7:E13)</f>
        <v>1792547.8299999998</v>
      </c>
      <c r="F19" s="23"/>
      <c r="G19" s="25">
        <f>E19/$E$19</f>
        <v>1</v>
      </c>
      <c r="H19" s="23"/>
      <c r="I19" s="30">
        <v>11517.59</v>
      </c>
      <c r="J19" s="23"/>
      <c r="K19" s="23"/>
      <c r="L19" s="23"/>
      <c r="M19" s="23"/>
      <c r="N19" s="23"/>
      <c r="O19" s="23"/>
      <c r="P19" s="8"/>
      <c r="Q19" s="7"/>
      <c r="R19" s="26">
        <f>R7+R8+R9+R11+R12+R13+R10</f>
        <v>11517.590000000002</v>
      </c>
    </row>
    <row r="20" spans="2:18" ht="16.5" thickTop="1" thickBot="1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8"/>
      <c r="Q20" s="7"/>
    </row>
  </sheetData>
  <phoneticPr fontId="3" type="noConversion"/>
  <pageMargins left="0" right="0" top="0.5" bottom="0.5" header="0.3" footer="0.3"/>
  <pageSetup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Proctor</dc:creator>
  <cp:lastModifiedBy>vogtsu</cp:lastModifiedBy>
  <cp:lastPrinted>2011-03-11T13:00:31Z</cp:lastPrinted>
  <dcterms:created xsi:type="dcterms:W3CDTF">2011-02-23T02:08:44Z</dcterms:created>
  <dcterms:modified xsi:type="dcterms:W3CDTF">2011-03-11T18:21:58Z</dcterms:modified>
</cp:coreProperties>
</file>