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2310" windowWidth="8400" windowHeight="54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Toc231192076" localSheetId="0">'Sheet1'!$A$1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<sst xmlns="http://schemas.openxmlformats.org/spreadsheetml/2006/main" count="77" uniqueCount="77">
  <si>
    <t>Operation</t>
  </si>
  <si>
    <t>Maintenance</t>
  </si>
  <si>
    <t>Billing and Collecting</t>
  </si>
  <si>
    <t>Community Relations</t>
  </si>
  <si>
    <t>Administrative and General</t>
  </si>
  <si>
    <t>Total OM&amp;A Expenses</t>
  </si>
  <si>
    <t>Detailed, Account by Account, OM&amp;A Expense Table</t>
  </si>
  <si>
    <t>5005-Operation Supervision and Engineering</t>
  </si>
  <si>
    <t>5010-Load Dispatching</t>
  </si>
  <si>
    <t>5012-Station Buildings and Fixtures Expense</t>
  </si>
  <si>
    <t>5014-Transformer Station Equipment - Operation Labour</t>
  </si>
  <si>
    <t>5015-Transformer Station Equipment - Operation Supplies and Expenses</t>
  </si>
  <si>
    <t>5016-Distribution Station Equipment - Operation Labour</t>
  </si>
  <si>
    <t>5017-Distribution Station Equipment - Operation Supplies and Expenses</t>
  </si>
  <si>
    <t>5020-Overhead Distribution Lines and Feeders - Operation Labour</t>
  </si>
  <si>
    <t>5025-Overhead Distribution Lines &amp; Feeders - Operation Supplies and Expenses</t>
  </si>
  <si>
    <t>5030-Overhead Subtransmission Feeders - Operation</t>
  </si>
  <si>
    <t>5035-Overhead Distribution Transformers- Operation</t>
  </si>
  <si>
    <t>5040-Underground Distribution Lines and Feeders - Operation Labour</t>
  </si>
  <si>
    <t>5045-Underground Distribution Lines &amp; Feeders - Operation Supplies &amp; Expenses</t>
  </si>
  <si>
    <t>5050-Underground Subtransmission Feeders - Operation</t>
  </si>
  <si>
    <t>5055-Underground Distribution Transformers - Operation</t>
  </si>
  <si>
    <t>5065-Meter Expense</t>
  </si>
  <si>
    <t>5070-Customer Premises - Operation Labour</t>
  </si>
  <si>
    <t>5075-Customer Premises - Materials and Expenses</t>
  </si>
  <si>
    <t>5085-Miscellaneous Distribution Expense</t>
  </si>
  <si>
    <t>5095-Overhead Distribution Lines and Feeders - Rental Paid</t>
  </si>
  <si>
    <t>5105-Maintenance Supervision and Engineering</t>
  </si>
  <si>
    <t>5110-Maintenance of Buildings and Fixtures - Distribution Stations</t>
  </si>
  <si>
    <t>5112-Maintenance of Transformer Station Equipment</t>
  </si>
  <si>
    <t>5114-Maintenance of Distribution Station Equipment</t>
  </si>
  <si>
    <t>5120-Maintenance of Poles, Towers and Fixtures</t>
  </si>
  <si>
    <t>5125-Maintenance of Overhead Conductors and Devices</t>
  </si>
  <si>
    <t>5130-Maintenance of Overhead Services</t>
  </si>
  <si>
    <t>5135-Overhead Distribution Lines and Feeders - Right of Way</t>
  </si>
  <si>
    <t>5145-Maintenance of Underground Conduit</t>
  </si>
  <si>
    <t>5150-Maintenance of Underground Conductors and Devices</t>
  </si>
  <si>
    <t>5155-Maintenance of Underground Services</t>
  </si>
  <si>
    <t>5160-Maintenance of Line Transformers</t>
  </si>
  <si>
    <t>5175-Maintenance of Meters</t>
  </si>
  <si>
    <t>5305-Supervision</t>
  </si>
  <si>
    <t>5310-Meter Reading Expense</t>
  </si>
  <si>
    <t>5315-Customer Billing</t>
  </si>
  <si>
    <t>5320-Collecting</t>
  </si>
  <si>
    <t>5325-Collecting- Cash Over and Short</t>
  </si>
  <si>
    <t>5330-Collection Charges</t>
  </si>
  <si>
    <t>5335-Bad Debt Expense</t>
  </si>
  <si>
    <t>5340-Miscellaneous Customer Accounts Expenses</t>
  </si>
  <si>
    <t>5405-Supervision</t>
  </si>
  <si>
    <t>5410-Community Relations - Sundry</t>
  </si>
  <si>
    <t>5415-Energy Conservation</t>
  </si>
  <si>
    <t>5420-Community Safety Program</t>
  </si>
  <si>
    <t>5605-Executive Salaries and Expenses</t>
  </si>
  <si>
    <t>5610-Management Salaries and Expenses</t>
  </si>
  <si>
    <t>5615-General Administrative Salaries and Expenses</t>
  </si>
  <si>
    <t>5620-Office Supplies and Expenses</t>
  </si>
  <si>
    <t>5625-Administrative Expense Transferred Credit</t>
  </si>
  <si>
    <t>5630-Outside Services Employed</t>
  </si>
  <si>
    <t>5635-Property Insurance</t>
  </si>
  <si>
    <t>5640-Injuries and Damages</t>
  </si>
  <si>
    <t>5645-Employee Pensions and Benefits</t>
  </si>
  <si>
    <t>5655-Regulatory Expenses</t>
  </si>
  <si>
    <t>5660-General Advertising Expenses</t>
  </si>
  <si>
    <t>5665-Miscellaneous General Expenses</t>
  </si>
  <si>
    <t>5670-Rent</t>
  </si>
  <si>
    <t>5675-Maintenance of General Plant</t>
  </si>
  <si>
    <t>5680-Electrical Safety Authority Fees</t>
  </si>
  <si>
    <t>5695-OM&amp;A Contra Account</t>
  </si>
  <si>
    <t>Reconciliation to Appendix 2-F</t>
  </si>
  <si>
    <t>Difference equals property taxes.</t>
  </si>
  <si>
    <t>Actual 2009</t>
  </si>
  <si>
    <t>Actual 2008</t>
  </si>
  <si>
    <t>Note: All OM&amp;A accounts are required to be included on this table</t>
  </si>
  <si>
    <t>Actual 2010</t>
  </si>
  <si>
    <t>Bridge Year 2011</t>
  </si>
  <si>
    <t>Test Year 2012</t>
  </si>
  <si>
    <t>Appendix 2-F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</si>
</sst>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_);_(@_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indent="1"/>
    </xf>
    <xf numFmtId="0" fontId="4" fillId="33" borderId="0" xfId="0" applyFont="1" applyFill="1" applyAlignment="1">
      <alignment/>
    </xf>
    <xf numFmtId="0" fontId="5" fillId="34" borderId="10" xfId="0" applyFont="1" applyFill="1" applyBorder="1" applyAlignment="1">
      <alignment wrapText="1"/>
    </xf>
    <xf numFmtId="0" fontId="6" fillId="34" borderId="11" xfId="0" applyFont="1" applyFill="1" applyBorder="1" applyAlignment="1">
      <alignment horizontal="right" wrapText="1"/>
    </xf>
    <xf numFmtId="0" fontId="7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5" xfId="0" applyFont="1" applyFill="1" applyBorder="1" applyAlignment="1">
      <alignment horizontal="left" indent="1"/>
    </xf>
    <xf numFmtId="41" fontId="4" fillId="0" borderId="16" xfId="55" applyNumberFormat="1" applyFont="1" applyFill="1" applyBorder="1" applyAlignment="1">
      <alignment vertical="center"/>
      <protection/>
    </xf>
    <xf numFmtId="41" fontId="4" fillId="0" borderId="17" xfId="55" applyNumberFormat="1" applyFont="1" applyFill="1" applyBorder="1" applyAlignment="1">
      <alignment vertical="center"/>
      <protection/>
    </xf>
    <xf numFmtId="0" fontId="9" fillId="0" borderId="18" xfId="0" applyFont="1" applyFill="1" applyBorder="1" applyAlignment="1">
      <alignment horizontal="left" indent="1"/>
    </xf>
    <xf numFmtId="41" fontId="4" fillId="0" borderId="19" xfId="55" applyNumberFormat="1" applyFont="1" applyFill="1" applyBorder="1" applyAlignment="1">
      <alignment vertical="center"/>
      <protection/>
    </xf>
    <xf numFmtId="41" fontId="4" fillId="0" borderId="20" xfId="55" applyNumberFormat="1" applyFont="1" applyFill="1" applyBorder="1" applyAlignment="1">
      <alignment vertical="center"/>
      <protection/>
    </xf>
    <xf numFmtId="41" fontId="4" fillId="0" borderId="21" xfId="55" applyNumberFormat="1" applyFont="1" applyFill="1" applyBorder="1" applyAlignment="1">
      <alignment vertical="center"/>
      <protection/>
    </xf>
    <xf numFmtId="41" fontId="4" fillId="0" borderId="22" xfId="55" applyNumberFormat="1" applyFont="1" applyFill="1" applyBorder="1" applyAlignment="1">
      <alignment vertical="center"/>
      <protection/>
    </xf>
    <xf numFmtId="41" fontId="4" fillId="0" borderId="23" xfId="55" applyNumberFormat="1" applyFont="1" applyFill="1" applyBorder="1" applyAlignment="1">
      <alignment vertical="center"/>
      <protection/>
    </xf>
    <xf numFmtId="41" fontId="4" fillId="0" borderId="24" xfId="55" applyNumberFormat="1" applyFont="1" applyFill="1" applyBorder="1" applyAlignment="1">
      <alignment vertical="center"/>
      <protection/>
    </xf>
    <xf numFmtId="0" fontId="7" fillId="0" borderId="25" xfId="0" applyFont="1" applyFill="1" applyBorder="1" applyAlignment="1">
      <alignment vertical="center" wrapText="1"/>
    </xf>
    <xf numFmtId="41" fontId="10" fillId="0" borderId="26" xfId="0" applyNumberFormat="1" applyFont="1" applyFill="1" applyBorder="1" applyAlignment="1">
      <alignment wrapText="1"/>
    </xf>
    <xf numFmtId="41" fontId="10" fillId="0" borderId="27" xfId="0" applyNumberFormat="1" applyFont="1" applyFill="1" applyBorder="1" applyAlignment="1">
      <alignment wrapText="1"/>
    </xf>
    <xf numFmtId="0" fontId="8" fillId="0" borderId="28" xfId="0" applyFont="1" applyFill="1" applyBorder="1" applyAlignment="1">
      <alignment wrapText="1"/>
    </xf>
    <xf numFmtId="41" fontId="4" fillId="0" borderId="29" xfId="55" applyNumberFormat="1" applyFont="1" applyFill="1" applyBorder="1" applyAlignment="1">
      <alignment vertical="center"/>
      <protection/>
    </xf>
    <xf numFmtId="0" fontId="3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EB Trial Balance - Regulatory-July24-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Models\Revenue%20Requirement%20Model%20-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te%20Submissions\2012%20Rate%20-%20Rebasing%20Process\Models\Revenue%20Requirement%20Model%20-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2-J%20Variance%20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Ex2 PPE Summary"/>
      <sheetName val="Ex2 Grs Assets &amp; Acc Depr Tbl1 "/>
      <sheetName val="Trial Balance"/>
      <sheetName val="FA Continuity Actual 2008"/>
      <sheetName val="FA Continuity Actual 2009"/>
      <sheetName val="FA Continuity Actual 2010"/>
      <sheetName val="FA Continuity Bridge Year 2011"/>
      <sheetName val="FA Continuity Test Year 2012"/>
      <sheetName val="Balance Sheet 2008"/>
      <sheetName val="Balance Sheet 2009"/>
      <sheetName val="Balance Sheet 2010"/>
      <sheetName val="Balance Sheet 2011"/>
      <sheetName val="Balance Sheet 2012"/>
      <sheetName val="Income Statement 2008"/>
      <sheetName val="Income Statement 2009"/>
      <sheetName val="Income Statement 2010"/>
      <sheetName val="Income Statement 2011"/>
      <sheetName val="Income Satement 2012"/>
      <sheetName val="Return on Capital"/>
      <sheetName val="Debt &amp; Capital Structure"/>
      <sheetName val="Tax rates"/>
      <sheetName val="CCA Continuity 2011"/>
      <sheetName val="CCA Continuity 2012"/>
      <sheetName val="Reserves Continuity"/>
      <sheetName val="Corporation Loss Continuity"/>
      <sheetName val="Tax Adjustments 2011"/>
      <sheetName val="Tax Adjustments 2012"/>
      <sheetName val="Rev Deficiency 2012"/>
      <sheetName val="Capital Tax &amp; Expense Schedules"/>
      <sheetName val="Revenue Requirement"/>
      <sheetName val="Other Distrib Rev Variances"/>
      <sheetName val="Ex2 Rate Base Table 1 and 2 Sum"/>
      <sheetName val="Ex2 Rate Base Table 1 RB Var"/>
      <sheetName val="Ex2 Working Capital Calc"/>
      <sheetName val="Ex4 OM&amp;A"/>
      <sheetName val="Ex4 Summary of OM&amp;A"/>
      <sheetName val="Ex4 Summary of Income Taxes"/>
      <sheetName val="Ex4 OM&amp;A %Var Analysis"/>
      <sheetName val="Ex4A Taxes"/>
      <sheetName val="Ex 4 Gross Billings"/>
      <sheetName val="Ex 4 dep"/>
      <sheetName val="Ex7"/>
      <sheetName val="Ex2 Rate Base Overview"/>
      <sheetName val="Cost of Capital Graph"/>
      <sheetName val="Revenue Requirement Graph"/>
      <sheetName val="Revenue Requirement Graph (3)"/>
      <sheetName val="Revenue Requirement Chart"/>
      <sheetName val="DNU OM&amp;A Graph"/>
      <sheetName val="PILS Graph"/>
      <sheetName val="Rate Base Graph"/>
      <sheetName val="Materiality Threshold"/>
      <sheetName val="Amortization Reconciliation"/>
      <sheetName val="Charitable Donations"/>
      <sheetName val="History of Property Taxes"/>
      <sheetName val="Historical Analysis of PILs"/>
    </sheetNames>
    <sheetDataSet>
      <sheetData sheetId="3">
        <row r="274">
          <cell r="D274">
            <v>487949.76</v>
          </cell>
          <cell r="F274">
            <v>524044.57</v>
          </cell>
          <cell r="H274">
            <v>307989.39</v>
          </cell>
          <cell r="J274">
            <v>2439376.4</v>
          </cell>
          <cell r="L274">
            <v>2526274.7</v>
          </cell>
        </row>
        <row r="276">
          <cell r="D276">
            <v>23786.49</v>
          </cell>
          <cell r="F276">
            <v>18689</v>
          </cell>
          <cell r="H276">
            <v>18994.19</v>
          </cell>
          <cell r="J276">
            <v>8000</v>
          </cell>
          <cell r="L276">
            <v>8000</v>
          </cell>
        </row>
        <row r="278">
          <cell r="J278">
            <v>3000</v>
          </cell>
          <cell r="L278">
            <v>5000</v>
          </cell>
        </row>
        <row r="279">
          <cell r="D279">
            <v>262.5</v>
          </cell>
        </row>
        <row r="280">
          <cell r="D280">
            <v>9215.53</v>
          </cell>
          <cell r="F280">
            <v>946.26</v>
          </cell>
          <cell r="H280">
            <v>97.6</v>
          </cell>
          <cell r="J280">
            <v>1000</v>
          </cell>
          <cell r="L280">
            <v>1000</v>
          </cell>
        </row>
        <row r="281">
          <cell r="D281">
            <v>12148.59</v>
          </cell>
          <cell r="F281">
            <v>10075.29</v>
          </cell>
          <cell r="H281">
            <v>9931.32</v>
          </cell>
          <cell r="J281">
            <v>12175</v>
          </cell>
          <cell r="L281">
            <v>14175</v>
          </cell>
        </row>
        <row r="282">
          <cell r="D282">
            <v>32958.46</v>
          </cell>
          <cell r="F282">
            <v>41273.37</v>
          </cell>
          <cell r="H282">
            <v>11285.68</v>
          </cell>
          <cell r="J282">
            <v>37800</v>
          </cell>
          <cell r="L282">
            <v>40800</v>
          </cell>
        </row>
        <row r="285">
          <cell r="D285">
            <v>203119.92</v>
          </cell>
          <cell r="F285">
            <v>276235.29</v>
          </cell>
          <cell r="H285">
            <v>292862.31</v>
          </cell>
          <cell r="J285">
            <v>259350</v>
          </cell>
          <cell r="L285">
            <v>297350</v>
          </cell>
        </row>
        <row r="286">
          <cell r="D286">
            <v>19658.89</v>
          </cell>
          <cell r="F286">
            <v>26820.38</v>
          </cell>
          <cell r="H286">
            <v>26962.54</v>
          </cell>
          <cell r="J286">
            <v>8675</v>
          </cell>
          <cell r="L286">
            <v>8675</v>
          </cell>
        </row>
        <row r="290">
          <cell r="D290">
            <v>238008.96</v>
          </cell>
          <cell r="F290">
            <v>271765.33</v>
          </cell>
          <cell r="H290">
            <v>193972.88</v>
          </cell>
          <cell r="J290">
            <v>133327.74999999994</v>
          </cell>
          <cell r="L290">
            <v>1059613.95</v>
          </cell>
        </row>
        <row r="293">
          <cell r="D293">
            <v>86908.25</v>
          </cell>
          <cell r="F293">
            <v>95423.24</v>
          </cell>
          <cell r="H293">
            <v>58179.25</v>
          </cell>
          <cell r="J293">
            <v>718042.8200000001</v>
          </cell>
          <cell r="L293">
            <v>734481.21</v>
          </cell>
        </row>
        <row r="295">
          <cell r="D295">
            <v>16170.29</v>
          </cell>
          <cell r="F295">
            <v>8622.78</v>
          </cell>
          <cell r="H295">
            <v>8721.86</v>
          </cell>
          <cell r="J295">
            <v>9000</v>
          </cell>
          <cell r="L295">
            <v>9000</v>
          </cell>
        </row>
        <row r="301">
          <cell r="D301">
            <v>1130.93</v>
          </cell>
          <cell r="F301">
            <v>3935</v>
          </cell>
          <cell r="H301">
            <v>4910</v>
          </cell>
          <cell r="J301">
            <v>6000</v>
          </cell>
          <cell r="L301">
            <v>8000</v>
          </cell>
        </row>
        <row r="302">
          <cell r="D302">
            <v>118870.16</v>
          </cell>
          <cell r="F302">
            <v>32462.57</v>
          </cell>
          <cell r="H302">
            <v>92662.41</v>
          </cell>
          <cell r="J302">
            <v>93100</v>
          </cell>
          <cell r="L302">
            <v>96900</v>
          </cell>
        </row>
        <row r="303">
          <cell r="D303">
            <v>357883.38</v>
          </cell>
          <cell r="F303">
            <v>463758.45</v>
          </cell>
          <cell r="H303">
            <v>350127.97</v>
          </cell>
          <cell r="J303">
            <v>457900</v>
          </cell>
          <cell r="L303">
            <v>462650</v>
          </cell>
        </row>
        <row r="304">
          <cell r="D304">
            <v>287553.61</v>
          </cell>
          <cell r="F304">
            <v>316027.91</v>
          </cell>
          <cell r="H304">
            <v>404889.32</v>
          </cell>
          <cell r="J304">
            <v>263150</v>
          </cell>
          <cell r="L304">
            <v>267900</v>
          </cell>
        </row>
        <row r="305">
          <cell r="D305">
            <v>110794.77</v>
          </cell>
          <cell r="F305">
            <v>126179.1</v>
          </cell>
          <cell r="H305">
            <v>85062.41</v>
          </cell>
          <cell r="J305">
            <v>128000</v>
          </cell>
          <cell r="L305">
            <v>148000</v>
          </cell>
        </row>
        <row r="306">
          <cell r="D306">
            <v>35831.13</v>
          </cell>
          <cell r="F306">
            <v>57835.28</v>
          </cell>
          <cell r="H306">
            <v>140417.36</v>
          </cell>
          <cell r="J306">
            <v>67450</v>
          </cell>
          <cell r="L306">
            <v>83600</v>
          </cell>
        </row>
        <row r="307">
          <cell r="D307">
            <v>229080.12</v>
          </cell>
          <cell r="F307">
            <v>174106.73</v>
          </cell>
          <cell r="H307">
            <v>155523.9</v>
          </cell>
          <cell r="J307">
            <v>190000</v>
          </cell>
          <cell r="L307">
            <v>197600</v>
          </cell>
        </row>
        <row r="308">
          <cell r="D308">
            <v>161915.52</v>
          </cell>
          <cell r="F308">
            <v>193873.53</v>
          </cell>
          <cell r="H308">
            <v>152343.25</v>
          </cell>
          <cell r="J308">
            <v>152000</v>
          </cell>
          <cell r="L308">
            <v>168150</v>
          </cell>
        </row>
        <row r="309">
          <cell r="D309">
            <v>291914.18</v>
          </cell>
          <cell r="F309">
            <v>423694.3</v>
          </cell>
          <cell r="H309">
            <v>264691.09</v>
          </cell>
          <cell r="J309">
            <v>352000</v>
          </cell>
          <cell r="L309">
            <v>361200</v>
          </cell>
        </row>
        <row r="313">
          <cell r="F313">
            <v>17365.18</v>
          </cell>
          <cell r="H313">
            <v>4180.96</v>
          </cell>
          <cell r="J313">
            <v>56074.7</v>
          </cell>
          <cell r="L313">
            <v>56074.7</v>
          </cell>
        </row>
        <row r="321">
          <cell r="D321">
            <v>269961.71</v>
          </cell>
          <cell r="F321">
            <v>278169.85</v>
          </cell>
          <cell r="H321">
            <v>190091.42</v>
          </cell>
          <cell r="J321">
            <v>205229</v>
          </cell>
          <cell r="L321">
            <v>210865</v>
          </cell>
        </row>
        <row r="322">
          <cell r="D322">
            <v>312059.63</v>
          </cell>
          <cell r="F322">
            <v>302423.25</v>
          </cell>
          <cell r="H322">
            <v>288799.65</v>
          </cell>
          <cell r="J322">
            <v>294235</v>
          </cell>
          <cell r="L322">
            <v>294040</v>
          </cell>
        </row>
        <row r="323">
          <cell r="D323">
            <v>1138091.4</v>
          </cell>
          <cell r="F323">
            <v>1271395.04</v>
          </cell>
          <cell r="H323">
            <v>1528625.48</v>
          </cell>
          <cell r="J323">
            <v>1862580</v>
          </cell>
          <cell r="L323">
            <v>1932590</v>
          </cell>
        </row>
        <row r="325">
          <cell r="D325">
            <v>51.68</v>
          </cell>
          <cell r="F325">
            <v>-20.72</v>
          </cell>
          <cell r="H325">
            <v>11.59</v>
          </cell>
          <cell r="J325">
            <v>50</v>
          </cell>
          <cell r="L325">
            <v>50</v>
          </cell>
        </row>
        <row r="326">
          <cell r="D326">
            <v>60994.41</v>
          </cell>
          <cell r="F326">
            <v>77758.61</v>
          </cell>
          <cell r="H326">
            <v>46678.56</v>
          </cell>
          <cell r="J326">
            <v>85170</v>
          </cell>
          <cell r="L326">
            <v>93351</v>
          </cell>
        </row>
        <row r="327">
          <cell r="D327">
            <v>160259.61</v>
          </cell>
          <cell r="F327">
            <v>360738.36</v>
          </cell>
          <cell r="H327">
            <v>15364.71</v>
          </cell>
          <cell r="J327">
            <v>150000</v>
          </cell>
          <cell r="L327">
            <v>150000</v>
          </cell>
        </row>
        <row r="328">
          <cell r="D328">
            <v>529.38</v>
          </cell>
          <cell r="F328">
            <v>3646.66</v>
          </cell>
          <cell r="H328">
            <v>541.89</v>
          </cell>
          <cell r="J328">
            <v>3150</v>
          </cell>
          <cell r="L328">
            <v>3400</v>
          </cell>
        </row>
        <row r="331">
          <cell r="D331">
            <v>11788.56</v>
          </cell>
          <cell r="F331">
            <v>4721.32</v>
          </cell>
          <cell r="H331">
            <v>1346.45</v>
          </cell>
          <cell r="J331">
            <v>134850</v>
          </cell>
          <cell r="L331">
            <v>44850</v>
          </cell>
        </row>
        <row r="332">
          <cell r="F332">
            <v>693</v>
          </cell>
          <cell r="H332">
            <v>122433.22</v>
          </cell>
          <cell r="J332">
            <v>312909</v>
          </cell>
          <cell r="L332">
            <v>413885</v>
          </cell>
        </row>
        <row r="341">
          <cell r="D341">
            <v>617313.51</v>
          </cell>
          <cell r="F341">
            <v>645283.93</v>
          </cell>
          <cell r="H341">
            <v>698320.6599999999</v>
          </cell>
          <cell r="J341">
            <v>636056.14</v>
          </cell>
          <cell r="L341">
            <v>655025.51</v>
          </cell>
        </row>
        <row r="342">
          <cell r="D342">
            <v>1153078.34</v>
          </cell>
          <cell r="F342">
            <v>1290433.24</v>
          </cell>
          <cell r="H342">
            <v>1852707.0499999998</v>
          </cell>
          <cell r="J342">
            <v>2003266.99</v>
          </cell>
          <cell r="L342">
            <v>2243722.81</v>
          </cell>
        </row>
        <row r="343">
          <cell r="D343">
            <v>249450.73</v>
          </cell>
          <cell r="F343">
            <v>196140.77</v>
          </cell>
          <cell r="H343">
            <v>222808.28</v>
          </cell>
          <cell r="J343">
            <v>259143.25999999998</v>
          </cell>
          <cell r="L343">
            <v>232450.59</v>
          </cell>
        </row>
        <row r="344">
          <cell r="D344">
            <v>382247.53</v>
          </cell>
          <cell r="F344">
            <v>255278.26</v>
          </cell>
          <cell r="H344">
            <v>337707.82</v>
          </cell>
          <cell r="J344">
            <v>289600</v>
          </cell>
          <cell r="L344">
            <v>294000</v>
          </cell>
        </row>
        <row r="345">
          <cell r="D345">
            <v>-467266.1</v>
          </cell>
          <cell r="F345">
            <v>-594198.73</v>
          </cell>
          <cell r="H345">
            <v>-527317.75</v>
          </cell>
          <cell r="J345">
            <v>-828750.89</v>
          </cell>
          <cell r="L345">
            <v>-1043401.5900000001</v>
          </cell>
        </row>
        <row r="346">
          <cell r="D346">
            <v>659445.21</v>
          </cell>
          <cell r="F346">
            <v>247710.56</v>
          </cell>
          <cell r="H346">
            <v>449405.55</v>
          </cell>
          <cell r="J346">
            <v>399200</v>
          </cell>
          <cell r="L346">
            <v>349100</v>
          </cell>
        </row>
        <row r="347">
          <cell r="D347">
            <v>343411.44</v>
          </cell>
          <cell r="F347">
            <v>38810.33</v>
          </cell>
          <cell r="H347">
            <v>62809.98</v>
          </cell>
          <cell r="J347">
            <v>43900</v>
          </cell>
          <cell r="L347">
            <v>57300</v>
          </cell>
        </row>
        <row r="348">
          <cell r="D348">
            <v>134679.08</v>
          </cell>
          <cell r="F348">
            <v>107771.6</v>
          </cell>
          <cell r="H348">
            <v>70887.98</v>
          </cell>
          <cell r="J348">
            <v>114150</v>
          </cell>
          <cell r="L348">
            <v>116640</v>
          </cell>
        </row>
        <row r="349">
          <cell r="D349">
            <v>851886.95</v>
          </cell>
          <cell r="F349">
            <v>647830.62</v>
          </cell>
          <cell r="H349">
            <v>588530.73</v>
          </cell>
          <cell r="J349">
            <v>1417817.3699999999</v>
          </cell>
          <cell r="L349">
            <v>1524145.0199999998</v>
          </cell>
        </row>
        <row r="351">
          <cell r="H351">
            <v>219964.2</v>
          </cell>
          <cell r="J351">
            <v>392215</v>
          </cell>
          <cell r="L351">
            <v>217215</v>
          </cell>
        </row>
        <row r="352">
          <cell r="H352">
            <v>46445.27</v>
          </cell>
          <cell r="J352">
            <v>95000</v>
          </cell>
          <cell r="L352">
            <v>111000</v>
          </cell>
        </row>
        <row r="353">
          <cell r="H353">
            <v>451524.28</v>
          </cell>
          <cell r="J353">
            <v>708629.2700000001</v>
          </cell>
          <cell r="L353">
            <v>604243.24</v>
          </cell>
        </row>
        <row r="355">
          <cell r="H355">
            <v>478470.89</v>
          </cell>
          <cell r="J355">
            <v>568425</v>
          </cell>
          <cell r="L355">
            <v>582325</v>
          </cell>
        </row>
        <row r="358">
          <cell r="H358">
            <v>0</v>
          </cell>
          <cell r="J358">
            <v>-25000</v>
          </cell>
          <cell r="L358">
            <v>-30000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Ex2 PPE Summary"/>
      <sheetName val="Ex2 Grs Assets &amp; Acc Depr Tbl1 "/>
      <sheetName val="Trial Balance"/>
      <sheetName val="FA Continuity Actual 2008"/>
      <sheetName val="FA Continuity Actual 2009"/>
      <sheetName val="FA Continuity Actual 2010"/>
      <sheetName val="FA Continuity Bridge Year 2011"/>
      <sheetName val="FA Continuity Test Year 2012"/>
      <sheetName val="Balance Sheet 2008"/>
      <sheetName val="Balance Sheet 2009"/>
      <sheetName val="Balance Sheet 2010"/>
      <sheetName val="Balance Sheet 2011"/>
      <sheetName val="Balance Sheet 2012"/>
      <sheetName val="Income Statement 2008"/>
      <sheetName val="Income Statement 2009"/>
      <sheetName val="Income Statement 2010"/>
      <sheetName val="Income Statement 2011"/>
      <sheetName val="Income Satement 2012"/>
      <sheetName val="Return on Capital"/>
      <sheetName val="Debt &amp; Capital Structure"/>
      <sheetName val="Tax rates"/>
      <sheetName val="CCA Continuity 2011"/>
      <sheetName val="CCA Continuity 2012"/>
      <sheetName val="Reserves Continuity"/>
      <sheetName val="Corporation Loss Continuity"/>
      <sheetName val="Tax Adjustments 2011"/>
      <sheetName val="Tax Adjustments 2012"/>
      <sheetName val="Rev Deficiency 2012"/>
      <sheetName val="Capital Tax &amp; Expense Schedules"/>
      <sheetName val="Revenue Requirement"/>
      <sheetName val="Other Distrib Rev Variances"/>
      <sheetName val="Ex2 Rate Base Table 1 and 2 Sum"/>
      <sheetName val="Ex2 Rate Base Table 1 RB Var"/>
      <sheetName val="Ex2 Working Capital Calc"/>
      <sheetName val="Ex4 OM&amp;A"/>
      <sheetName val="Ex4 Summary of OM&amp;A"/>
      <sheetName val="Ex4 Summary of Income Taxes"/>
      <sheetName val="Ex4 OM&amp;A %Var Analysis"/>
      <sheetName val="Ex4A Taxes"/>
      <sheetName val="Ex 4 Gross Billings"/>
      <sheetName val="Ex 4 dep"/>
      <sheetName val="Ex7"/>
      <sheetName val="Ex2 Rate Base Overview"/>
      <sheetName val="Cost of Capital Graph"/>
      <sheetName val="Revenue Requirement Graph"/>
      <sheetName val="Revenue Requirement Graph (3)"/>
      <sheetName val="Revenue Requirement Chart"/>
      <sheetName val="DNU OM&amp;A Graph"/>
      <sheetName val="PILS Graph"/>
      <sheetName val="Rate Base Graph"/>
      <sheetName val="Materiality Threshold"/>
      <sheetName val="Amortization Reconciliation"/>
      <sheetName val="Charitable Donations"/>
      <sheetName val="History of Property Taxes"/>
      <sheetName val="Historical Analysis of PILs"/>
    </sheetNames>
    <sheetDataSet>
      <sheetData sheetId="3">
        <row r="351">
          <cell r="D351">
            <v>150501.99</v>
          </cell>
          <cell r="F351">
            <v>286947.85</v>
          </cell>
        </row>
        <row r="352">
          <cell r="D352">
            <v>65580.01</v>
          </cell>
          <cell r="F352">
            <v>39187.61</v>
          </cell>
        </row>
        <row r="353">
          <cell r="D353">
            <v>520551.46</v>
          </cell>
          <cell r="F353">
            <v>607259.5</v>
          </cell>
        </row>
        <row r="355">
          <cell r="D355">
            <v>449182.28</v>
          </cell>
          <cell r="F355">
            <v>433194.74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 vs 2008 Actuals"/>
      <sheetName val="2012 vs 2009 Actual"/>
      <sheetName val="2012 vs 2010 Actual"/>
    </sheetNames>
    <sheetDataSet>
      <sheetData sheetId="1">
        <row r="70">
          <cell r="C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PageLayoutView="0" workbookViewId="0" topLeftCell="A31">
      <selection activeCell="J26" sqref="J26"/>
    </sheetView>
  </sheetViews>
  <sheetFormatPr defaultColWidth="9.140625" defaultRowHeight="12.75"/>
  <cols>
    <col min="1" max="1" width="68.28125" style="0" bestFit="1" customWidth="1"/>
    <col min="2" max="3" width="12.57421875" style="0" customWidth="1"/>
    <col min="4" max="5" width="12.7109375" style="0" customWidth="1"/>
    <col min="6" max="6" width="12.28125" style="0" customWidth="1"/>
  </cols>
  <sheetData>
    <row r="1" spans="1:6" ht="13.5" customHeight="1">
      <c r="A1" s="24" t="s">
        <v>76</v>
      </c>
      <c r="B1" s="24"/>
      <c r="C1" s="24"/>
      <c r="D1" s="24"/>
      <c r="E1" s="24"/>
      <c r="F1" s="24"/>
    </row>
    <row r="2" spans="1:6" ht="13.5" customHeight="1">
      <c r="A2" s="24" t="s">
        <v>6</v>
      </c>
      <c r="B2" s="24"/>
      <c r="C2" s="24"/>
      <c r="D2" s="24"/>
      <c r="E2" s="24"/>
      <c r="F2" s="24"/>
    </row>
    <row r="3" spans="1:6" ht="13.5" thickBot="1">
      <c r="A3" s="3"/>
      <c r="B3" s="3"/>
      <c r="C3" s="3"/>
      <c r="D3" s="3"/>
      <c r="E3" s="3"/>
      <c r="F3" s="3"/>
    </row>
    <row r="4" spans="1:6" ht="32.25" thickBot="1">
      <c r="A4" s="4"/>
      <c r="B4" s="5" t="s">
        <v>71</v>
      </c>
      <c r="C4" s="5" t="s">
        <v>70</v>
      </c>
      <c r="D4" s="5" t="s">
        <v>73</v>
      </c>
      <c r="E4" s="5" t="s">
        <v>74</v>
      </c>
      <c r="F4" s="5" t="s">
        <v>75</v>
      </c>
    </row>
    <row r="5" spans="1:6" ht="17.25" thickBot="1" thickTop="1">
      <c r="A5" s="6" t="s">
        <v>0</v>
      </c>
      <c r="B5" s="7"/>
      <c r="C5" s="7"/>
      <c r="D5" s="7"/>
      <c r="E5" s="7"/>
      <c r="F5" s="8"/>
    </row>
    <row r="6" spans="1:6" ht="13.5" customHeight="1" thickTop="1">
      <c r="A6" s="9" t="s">
        <v>7</v>
      </c>
      <c r="B6" s="10">
        <f>'[1]Trial Balance'!D274</f>
        <v>487949.76</v>
      </c>
      <c r="C6" s="10">
        <f>'[1]Trial Balance'!F274</f>
        <v>524044.57</v>
      </c>
      <c r="D6" s="10">
        <f>'[1]Trial Balance'!H274</f>
        <v>307989.39</v>
      </c>
      <c r="E6" s="10">
        <f>'[1]Trial Balance'!J274</f>
        <v>2439376.4</v>
      </c>
      <c r="F6" s="11">
        <f>'[1]Trial Balance'!L274</f>
        <v>2526274.7</v>
      </c>
    </row>
    <row r="7" spans="1:6" ht="12.75" customHeight="1">
      <c r="A7" s="12" t="s">
        <v>8</v>
      </c>
      <c r="B7" s="10">
        <f>'[1]Trial Balance'!D275</f>
        <v>0</v>
      </c>
      <c r="C7" s="10">
        <f>'[1]Trial Balance'!F275</f>
        <v>0</v>
      </c>
      <c r="D7" s="10">
        <f>'[1]Trial Balance'!H275</f>
        <v>0</v>
      </c>
      <c r="E7" s="10">
        <f>'[1]Trial Balance'!J275</f>
        <v>0</v>
      </c>
      <c r="F7" s="11">
        <f>'[1]Trial Balance'!L275</f>
        <v>0</v>
      </c>
    </row>
    <row r="8" spans="1:6" ht="12.75">
      <c r="A8" s="12" t="s">
        <v>9</v>
      </c>
      <c r="B8" s="10">
        <f>'[1]Trial Balance'!D276</f>
        <v>23786.49</v>
      </c>
      <c r="C8" s="10">
        <f>'[1]Trial Balance'!F276</f>
        <v>18689</v>
      </c>
      <c r="D8" s="10">
        <f>'[1]Trial Balance'!H276</f>
        <v>18994.19</v>
      </c>
      <c r="E8" s="10">
        <f>'[1]Trial Balance'!J276</f>
        <v>8000</v>
      </c>
      <c r="F8" s="11">
        <f>'[1]Trial Balance'!L276</f>
        <v>8000</v>
      </c>
    </row>
    <row r="9" spans="1:6" ht="12.75">
      <c r="A9" s="12" t="s">
        <v>10</v>
      </c>
      <c r="B9" s="10">
        <f>'[1]Trial Balance'!D277</f>
        <v>0</v>
      </c>
      <c r="C9" s="10">
        <f>'[1]Trial Balance'!F277</f>
        <v>0</v>
      </c>
      <c r="D9" s="10">
        <f>'[1]Trial Balance'!H277</f>
        <v>0</v>
      </c>
      <c r="E9" s="10">
        <f>'[1]Trial Balance'!J277</f>
        <v>0</v>
      </c>
      <c r="F9" s="11">
        <f>'[1]Trial Balance'!L277</f>
        <v>0</v>
      </c>
    </row>
    <row r="10" spans="1:6" ht="12.75">
      <c r="A10" s="12" t="s">
        <v>11</v>
      </c>
      <c r="B10" s="10">
        <f>'[1]Trial Balance'!D278</f>
        <v>0</v>
      </c>
      <c r="C10" s="10">
        <f>'[1]Trial Balance'!F278</f>
        <v>0</v>
      </c>
      <c r="D10" s="10">
        <f>'[1]Trial Balance'!H278</f>
        <v>0</v>
      </c>
      <c r="E10" s="10">
        <f>'[1]Trial Balance'!J278</f>
        <v>3000</v>
      </c>
      <c r="F10" s="11">
        <f>'[1]Trial Balance'!L278</f>
        <v>5000</v>
      </c>
    </row>
    <row r="11" spans="1:6" ht="12.75">
      <c r="A11" s="12" t="s">
        <v>12</v>
      </c>
      <c r="B11" s="10">
        <f>'[1]Trial Balance'!D279</f>
        <v>262.5</v>
      </c>
      <c r="C11" s="10">
        <f>'[1]Trial Balance'!F279</f>
        <v>0</v>
      </c>
      <c r="D11" s="10">
        <f>'[1]Trial Balance'!H279</f>
        <v>0</v>
      </c>
      <c r="E11" s="10">
        <f>'[1]Trial Balance'!J279</f>
        <v>0</v>
      </c>
      <c r="F11" s="11">
        <f>'[1]Trial Balance'!L279</f>
        <v>0</v>
      </c>
    </row>
    <row r="12" spans="1:6" ht="12.75">
      <c r="A12" s="12" t="s">
        <v>13</v>
      </c>
      <c r="B12" s="10">
        <f>'[1]Trial Balance'!D280</f>
        <v>9215.53</v>
      </c>
      <c r="C12" s="10">
        <f>'[1]Trial Balance'!F280</f>
        <v>946.26</v>
      </c>
      <c r="D12" s="10">
        <f>'[1]Trial Balance'!H280</f>
        <v>97.6</v>
      </c>
      <c r="E12" s="10">
        <f>'[1]Trial Balance'!J280</f>
        <v>1000</v>
      </c>
      <c r="F12" s="11">
        <f>'[1]Trial Balance'!L280</f>
        <v>1000</v>
      </c>
    </row>
    <row r="13" spans="1:6" ht="12.75">
      <c r="A13" s="12" t="s">
        <v>14</v>
      </c>
      <c r="B13" s="10">
        <f>'[1]Trial Balance'!D281</f>
        <v>12148.59</v>
      </c>
      <c r="C13" s="10">
        <f>'[1]Trial Balance'!F281</f>
        <v>10075.29</v>
      </c>
      <c r="D13" s="10">
        <f>'[1]Trial Balance'!H281</f>
        <v>9931.32</v>
      </c>
      <c r="E13" s="10">
        <f>'[1]Trial Balance'!J281</f>
        <v>12175</v>
      </c>
      <c r="F13" s="11">
        <f>'[1]Trial Balance'!L281</f>
        <v>14175</v>
      </c>
    </row>
    <row r="14" spans="1:6" ht="12.75">
      <c r="A14" s="12" t="s">
        <v>15</v>
      </c>
      <c r="B14" s="10">
        <f>'[1]Trial Balance'!D282</f>
        <v>32958.46</v>
      </c>
      <c r="C14" s="10">
        <f>'[1]Trial Balance'!F282</f>
        <v>41273.37</v>
      </c>
      <c r="D14" s="10">
        <f>'[1]Trial Balance'!H282</f>
        <v>11285.68</v>
      </c>
      <c r="E14" s="10">
        <f>'[1]Trial Balance'!J282</f>
        <v>37800</v>
      </c>
      <c r="F14" s="11">
        <f>'[1]Trial Balance'!L282</f>
        <v>40800</v>
      </c>
    </row>
    <row r="15" spans="1:6" ht="12.75">
      <c r="A15" s="12" t="s">
        <v>16</v>
      </c>
      <c r="B15" s="10">
        <f>'[1]Trial Balance'!D283</f>
        <v>0</v>
      </c>
      <c r="C15" s="10">
        <f>'[1]Trial Balance'!F283</f>
        <v>0</v>
      </c>
      <c r="D15" s="10">
        <f>'[1]Trial Balance'!H283</f>
        <v>0</v>
      </c>
      <c r="E15" s="10">
        <f>'[1]Trial Balance'!J283</f>
        <v>0</v>
      </c>
      <c r="F15" s="11">
        <f>'[1]Trial Balance'!L283</f>
        <v>0</v>
      </c>
    </row>
    <row r="16" spans="1:6" ht="12.75">
      <c r="A16" s="12" t="s">
        <v>17</v>
      </c>
      <c r="B16" s="10">
        <f>'[1]Trial Balance'!D284</f>
        <v>0</v>
      </c>
      <c r="C16" s="10">
        <f>'[1]Trial Balance'!F284</f>
        <v>0</v>
      </c>
      <c r="D16" s="10">
        <f>'[1]Trial Balance'!H284</f>
        <v>0</v>
      </c>
      <c r="E16" s="10">
        <f>'[1]Trial Balance'!J284</f>
        <v>0</v>
      </c>
      <c r="F16" s="11">
        <f>'[1]Trial Balance'!L284</f>
        <v>0</v>
      </c>
    </row>
    <row r="17" spans="1:6" ht="12.75">
      <c r="A17" s="12" t="s">
        <v>18</v>
      </c>
      <c r="B17" s="10">
        <f>'[1]Trial Balance'!D285</f>
        <v>203119.92</v>
      </c>
      <c r="C17" s="10">
        <f>'[1]Trial Balance'!F285</f>
        <v>276235.29</v>
      </c>
      <c r="D17" s="10">
        <f>'[1]Trial Balance'!H285</f>
        <v>292862.31</v>
      </c>
      <c r="E17" s="10">
        <f>'[1]Trial Balance'!J285</f>
        <v>259350</v>
      </c>
      <c r="F17" s="11">
        <f>'[1]Trial Balance'!L285</f>
        <v>297350</v>
      </c>
    </row>
    <row r="18" spans="1:6" ht="12.75">
      <c r="A18" s="12" t="s">
        <v>19</v>
      </c>
      <c r="B18" s="10">
        <f>'[1]Trial Balance'!D286</f>
        <v>19658.89</v>
      </c>
      <c r="C18" s="10">
        <f>'[1]Trial Balance'!F286</f>
        <v>26820.38</v>
      </c>
      <c r="D18" s="10">
        <f>'[1]Trial Balance'!H286</f>
        <v>26962.54</v>
      </c>
      <c r="E18" s="10">
        <f>'[1]Trial Balance'!J286</f>
        <v>8675</v>
      </c>
      <c r="F18" s="11">
        <f>'[1]Trial Balance'!L286</f>
        <v>8675</v>
      </c>
    </row>
    <row r="19" spans="1:6" ht="12.75">
      <c r="A19" s="12" t="s">
        <v>20</v>
      </c>
      <c r="B19" s="10">
        <f>'[1]Trial Balance'!D287</f>
        <v>0</v>
      </c>
      <c r="C19" s="10">
        <f>'[1]Trial Balance'!F287</f>
        <v>0</v>
      </c>
      <c r="D19" s="10">
        <f>'[1]Trial Balance'!H287</f>
        <v>0</v>
      </c>
      <c r="E19" s="10">
        <f>'[1]Trial Balance'!J287</f>
        <v>0</v>
      </c>
      <c r="F19" s="11">
        <f>'[1]Trial Balance'!L287</f>
        <v>0</v>
      </c>
    </row>
    <row r="20" spans="1:6" ht="12.75">
      <c r="A20" s="12" t="s">
        <v>21</v>
      </c>
      <c r="B20" s="10">
        <f>'[1]Trial Balance'!D288</f>
        <v>0</v>
      </c>
      <c r="C20" s="10">
        <f>'[1]Trial Balance'!F288</f>
        <v>0</v>
      </c>
      <c r="D20" s="10">
        <f>'[1]Trial Balance'!H288</f>
        <v>0</v>
      </c>
      <c r="E20" s="10">
        <f>'[1]Trial Balance'!J288</f>
        <v>0</v>
      </c>
      <c r="F20" s="11">
        <f>'[1]Trial Balance'!L288</f>
        <v>0</v>
      </c>
    </row>
    <row r="21" spans="1:6" ht="12.75">
      <c r="A21" s="12" t="s">
        <v>22</v>
      </c>
      <c r="B21" s="10">
        <f>'[1]Trial Balance'!D290</f>
        <v>238008.96</v>
      </c>
      <c r="C21" s="10">
        <f>'[1]Trial Balance'!F290</f>
        <v>271765.33</v>
      </c>
      <c r="D21" s="10">
        <f>'[1]Trial Balance'!H290</f>
        <v>193972.88</v>
      </c>
      <c r="E21" s="10">
        <f>'[1]Trial Balance'!J290</f>
        <v>133327.74999999994</v>
      </c>
      <c r="F21" s="11">
        <f>'[1]Trial Balance'!L290</f>
        <v>1059613.95</v>
      </c>
    </row>
    <row r="22" spans="1:6" ht="12.75">
      <c r="A22" s="12" t="s">
        <v>23</v>
      </c>
      <c r="B22" s="10">
        <f>'[1]Trial Balance'!D291</f>
        <v>0</v>
      </c>
      <c r="C22" s="10">
        <f>'[1]Trial Balance'!F291</f>
        <v>0</v>
      </c>
      <c r="D22" s="10">
        <f>'[1]Trial Balance'!H291</f>
        <v>0</v>
      </c>
      <c r="E22" s="10">
        <f>'[1]Trial Balance'!J291</f>
        <v>0</v>
      </c>
      <c r="F22" s="11">
        <f>'[1]Trial Balance'!L291</f>
        <v>0</v>
      </c>
    </row>
    <row r="23" spans="1:6" ht="12.75">
      <c r="A23" s="12" t="s">
        <v>24</v>
      </c>
      <c r="B23" s="10">
        <f>'[1]Trial Balance'!D292</f>
        <v>0</v>
      </c>
      <c r="C23" s="10">
        <f>'[1]Trial Balance'!F292</f>
        <v>0</v>
      </c>
      <c r="D23" s="10">
        <f>'[1]Trial Balance'!H292</f>
        <v>0</v>
      </c>
      <c r="E23" s="10">
        <f>'[1]Trial Balance'!J292</f>
        <v>0</v>
      </c>
      <c r="F23" s="11">
        <f>'[1]Trial Balance'!L292</f>
        <v>0</v>
      </c>
    </row>
    <row r="24" spans="1:6" ht="12.75">
      <c r="A24" s="12" t="s">
        <v>25</v>
      </c>
      <c r="B24" s="10">
        <f>'[1]Trial Balance'!D293</f>
        <v>86908.25</v>
      </c>
      <c r="C24" s="10">
        <f>'[1]Trial Balance'!F293</f>
        <v>95423.24</v>
      </c>
      <c r="D24" s="10">
        <f>'[1]Trial Balance'!H293</f>
        <v>58179.25</v>
      </c>
      <c r="E24" s="10">
        <f>'[1]Trial Balance'!J293</f>
        <v>718042.8200000001</v>
      </c>
      <c r="F24" s="11">
        <f>'[1]Trial Balance'!L293</f>
        <v>734481.21</v>
      </c>
    </row>
    <row r="25" spans="1:6" ht="13.5" thickBot="1">
      <c r="A25" s="12" t="s">
        <v>26</v>
      </c>
      <c r="B25" s="13">
        <f>'[1]Trial Balance'!D295</f>
        <v>16170.29</v>
      </c>
      <c r="C25" s="13">
        <f>'[1]Trial Balance'!F295</f>
        <v>8622.78</v>
      </c>
      <c r="D25" s="13">
        <f>'[1]Trial Balance'!H295</f>
        <v>8721.86</v>
      </c>
      <c r="E25" s="13">
        <f>'[1]Trial Balance'!J295</f>
        <v>9000</v>
      </c>
      <c r="F25" s="14">
        <f>'[1]Trial Balance'!L295</f>
        <v>9000</v>
      </c>
    </row>
    <row r="26" spans="1:6" ht="17.25" thickBot="1" thickTop="1">
      <c r="A26" s="6" t="s">
        <v>1</v>
      </c>
      <c r="B26" s="7"/>
      <c r="C26" s="7"/>
      <c r="D26" s="7"/>
      <c r="E26" s="7"/>
      <c r="F26" s="8"/>
    </row>
    <row r="27" spans="1:6" ht="13.5" thickTop="1">
      <c r="A27" s="9" t="s">
        <v>27</v>
      </c>
      <c r="B27" s="10">
        <f>'[1]Trial Balance'!D298</f>
        <v>0</v>
      </c>
      <c r="C27" s="10">
        <f>'[1]Trial Balance'!F298</f>
        <v>0</v>
      </c>
      <c r="D27" s="10">
        <f>'[1]Trial Balance'!H298</f>
        <v>0</v>
      </c>
      <c r="E27" s="10">
        <f>'[1]Trial Balance'!J298</f>
        <v>0</v>
      </c>
      <c r="F27" s="11">
        <f>'[1]Trial Balance'!L298</f>
        <v>0</v>
      </c>
    </row>
    <row r="28" spans="1:6" ht="12.75">
      <c r="A28" s="12" t="s">
        <v>28</v>
      </c>
      <c r="B28" s="10">
        <f>'[1]Trial Balance'!D299</f>
        <v>0</v>
      </c>
      <c r="C28" s="10">
        <f>'[1]Trial Balance'!F299</f>
        <v>0</v>
      </c>
      <c r="D28" s="10">
        <f>'[1]Trial Balance'!H299</f>
        <v>0</v>
      </c>
      <c r="E28" s="10">
        <f>'[1]Trial Balance'!J299</f>
        <v>0</v>
      </c>
      <c r="F28" s="11">
        <f>'[1]Trial Balance'!L299</f>
        <v>0</v>
      </c>
    </row>
    <row r="29" spans="1:6" ht="12.75">
      <c r="A29" s="12" t="s">
        <v>29</v>
      </c>
      <c r="B29" s="10">
        <f>'[1]Trial Balance'!D300</f>
        <v>0</v>
      </c>
      <c r="C29" s="10">
        <f>'[1]Trial Balance'!F300</f>
        <v>0</v>
      </c>
      <c r="D29" s="10">
        <f>'[1]Trial Balance'!H300</f>
        <v>0</v>
      </c>
      <c r="E29" s="10">
        <f>'[1]Trial Balance'!J300</f>
        <v>0</v>
      </c>
      <c r="F29" s="11">
        <f>'[1]Trial Balance'!L300</f>
        <v>0</v>
      </c>
    </row>
    <row r="30" spans="1:6" ht="12.75">
      <c r="A30" s="12" t="s">
        <v>30</v>
      </c>
      <c r="B30" s="10">
        <f>'[1]Trial Balance'!D301</f>
        <v>1130.93</v>
      </c>
      <c r="C30" s="10">
        <f>'[1]Trial Balance'!F301</f>
        <v>3935</v>
      </c>
      <c r="D30" s="10">
        <f>'[1]Trial Balance'!H301</f>
        <v>4910</v>
      </c>
      <c r="E30" s="10">
        <f>'[1]Trial Balance'!J301</f>
        <v>6000</v>
      </c>
      <c r="F30" s="11">
        <f>'[1]Trial Balance'!L301</f>
        <v>8000</v>
      </c>
    </row>
    <row r="31" spans="1:6" ht="12.75">
      <c r="A31" s="12" t="s">
        <v>31</v>
      </c>
      <c r="B31" s="10">
        <f>'[1]Trial Balance'!D302</f>
        <v>118870.16</v>
      </c>
      <c r="C31" s="10">
        <f>'[1]Trial Balance'!F302</f>
        <v>32462.57</v>
      </c>
      <c r="D31" s="10">
        <f>'[1]Trial Balance'!H302</f>
        <v>92662.41</v>
      </c>
      <c r="E31" s="10">
        <f>'[1]Trial Balance'!J302</f>
        <v>93100</v>
      </c>
      <c r="F31" s="11">
        <f>'[1]Trial Balance'!L302</f>
        <v>96900</v>
      </c>
    </row>
    <row r="32" spans="1:6" ht="12.75">
      <c r="A32" s="12" t="s">
        <v>32</v>
      </c>
      <c r="B32" s="10">
        <f>'[1]Trial Balance'!D303</f>
        <v>357883.38</v>
      </c>
      <c r="C32" s="10">
        <f>'[1]Trial Balance'!F303</f>
        <v>463758.45</v>
      </c>
      <c r="D32" s="10">
        <f>'[1]Trial Balance'!H303</f>
        <v>350127.97</v>
      </c>
      <c r="E32" s="10">
        <f>'[1]Trial Balance'!J303</f>
        <v>457900</v>
      </c>
      <c r="F32" s="11">
        <f>'[1]Trial Balance'!L303</f>
        <v>462650</v>
      </c>
    </row>
    <row r="33" spans="1:6" ht="12.75">
      <c r="A33" s="12" t="s">
        <v>33</v>
      </c>
      <c r="B33" s="10">
        <f>'[1]Trial Balance'!D304</f>
        <v>287553.61</v>
      </c>
      <c r="C33" s="10">
        <f>'[1]Trial Balance'!F304</f>
        <v>316027.91</v>
      </c>
      <c r="D33" s="10">
        <f>'[1]Trial Balance'!H304</f>
        <v>404889.32</v>
      </c>
      <c r="E33" s="10">
        <f>'[1]Trial Balance'!J304</f>
        <v>263150</v>
      </c>
      <c r="F33" s="11">
        <f>'[1]Trial Balance'!L304</f>
        <v>267900</v>
      </c>
    </row>
    <row r="34" spans="1:6" ht="12.75">
      <c r="A34" s="12" t="s">
        <v>34</v>
      </c>
      <c r="B34" s="10">
        <f>'[1]Trial Balance'!D305</f>
        <v>110794.77</v>
      </c>
      <c r="C34" s="10">
        <f>'[1]Trial Balance'!F305</f>
        <v>126179.1</v>
      </c>
      <c r="D34" s="10">
        <f>'[1]Trial Balance'!H305</f>
        <v>85062.41</v>
      </c>
      <c r="E34" s="10">
        <f>'[1]Trial Balance'!J305</f>
        <v>128000</v>
      </c>
      <c r="F34" s="11">
        <f>'[1]Trial Balance'!L305</f>
        <v>148000</v>
      </c>
    </row>
    <row r="35" spans="1:6" ht="12.75">
      <c r="A35" s="12" t="s">
        <v>35</v>
      </c>
      <c r="B35" s="10">
        <f>'[1]Trial Balance'!D306</f>
        <v>35831.13</v>
      </c>
      <c r="C35" s="10">
        <f>'[1]Trial Balance'!F306</f>
        <v>57835.28</v>
      </c>
      <c r="D35" s="10">
        <f>'[1]Trial Balance'!H306</f>
        <v>140417.36</v>
      </c>
      <c r="E35" s="10">
        <f>'[1]Trial Balance'!J306</f>
        <v>67450</v>
      </c>
      <c r="F35" s="11">
        <f>'[1]Trial Balance'!L306</f>
        <v>83600</v>
      </c>
    </row>
    <row r="36" spans="1:6" ht="12.75">
      <c r="A36" s="12" t="s">
        <v>36</v>
      </c>
      <c r="B36" s="10">
        <f>'[1]Trial Balance'!D307</f>
        <v>229080.12</v>
      </c>
      <c r="C36" s="10">
        <f>'[1]Trial Balance'!F307</f>
        <v>174106.73</v>
      </c>
      <c r="D36" s="10">
        <f>'[1]Trial Balance'!H307</f>
        <v>155523.9</v>
      </c>
      <c r="E36" s="10">
        <f>'[1]Trial Balance'!J307</f>
        <v>190000</v>
      </c>
      <c r="F36" s="11">
        <f>'[1]Trial Balance'!L307</f>
        <v>197600</v>
      </c>
    </row>
    <row r="37" spans="1:6" ht="12.75">
      <c r="A37" s="12" t="s">
        <v>37</v>
      </c>
      <c r="B37" s="10">
        <f>'[1]Trial Balance'!D308</f>
        <v>161915.52</v>
      </c>
      <c r="C37" s="10">
        <f>'[1]Trial Balance'!F308</f>
        <v>193873.53</v>
      </c>
      <c r="D37" s="10">
        <f>'[1]Trial Balance'!H308</f>
        <v>152343.25</v>
      </c>
      <c r="E37" s="10">
        <f>'[1]Trial Balance'!J308</f>
        <v>152000</v>
      </c>
      <c r="F37" s="11">
        <f>'[1]Trial Balance'!L308</f>
        <v>168150</v>
      </c>
    </row>
    <row r="38" spans="1:6" ht="12.75">
      <c r="A38" s="12" t="s">
        <v>38</v>
      </c>
      <c r="B38" s="10">
        <f>'[1]Trial Balance'!D309</f>
        <v>291914.18</v>
      </c>
      <c r="C38" s="10">
        <f>'[1]Trial Balance'!F309</f>
        <v>423694.3</v>
      </c>
      <c r="D38" s="10">
        <f>'[1]Trial Balance'!H309</f>
        <v>264691.09</v>
      </c>
      <c r="E38" s="10">
        <f>'[1]Trial Balance'!J309</f>
        <v>352000</v>
      </c>
      <c r="F38" s="11">
        <f>'[1]Trial Balance'!L309</f>
        <v>361200</v>
      </c>
    </row>
    <row r="39" spans="1:6" ht="13.5" thickBot="1">
      <c r="A39" s="12" t="s">
        <v>39</v>
      </c>
      <c r="B39" s="10">
        <f>'[1]Trial Balance'!D313</f>
        <v>0</v>
      </c>
      <c r="C39" s="10">
        <f>'[1]Trial Balance'!F313</f>
        <v>17365.18</v>
      </c>
      <c r="D39" s="10">
        <f>'[1]Trial Balance'!H313</f>
        <v>4180.96</v>
      </c>
      <c r="E39" s="10">
        <f>'[1]Trial Balance'!J313</f>
        <v>56074.7</v>
      </c>
      <c r="F39" s="11">
        <f>'[1]Trial Balance'!L313</f>
        <v>56074.7</v>
      </c>
    </row>
    <row r="40" spans="1:6" ht="17.25" thickBot="1" thickTop="1">
      <c r="A40" s="6" t="s">
        <v>2</v>
      </c>
      <c r="B40" s="7"/>
      <c r="C40" s="7"/>
      <c r="D40" s="7"/>
      <c r="E40" s="7"/>
      <c r="F40" s="8"/>
    </row>
    <row r="41" spans="1:6" ht="13.5" thickTop="1">
      <c r="A41" s="9" t="s">
        <v>40</v>
      </c>
      <c r="B41" s="15">
        <f>'[1]Trial Balance'!D321</f>
        <v>269961.71</v>
      </c>
      <c r="C41" s="15">
        <f>'[1]Trial Balance'!F321</f>
        <v>278169.85</v>
      </c>
      <c r="D41" s="15">
        <f>'[1]Trial Balance'!H321</f>
        <v>190091.42</v>
      </c>
      <c r="E41" s="15">
        <f>'[1]Trial Balance'!J321</f>
        <v>205229</v>
      </c>
      <c r="F41" s="16">
        <f>'[1]Trial Balance'!L321</f>
        <v>210865</v>
      </c>
    </row>
    <row r="42" spans="1:6" ht="12.75">
      <c r="A42" s="12" t="s">
        <v>41</v>
      </c>
      <c r="B42" s="10">
        <f>'[1]Trial Balance'!D322</f>
        <v>312059.63</v>
      </c>
      <c r="C42" s="10">
        <f>'[1]Trial Balance'!F322</f>
        <v>302423.25</v>
      </c>
      <c r="D42" s="10">
        <f>'[1]Trial Balance'!H322</f>
        <v>288799.65</v>
      </c>
      <c r="E42" s="10">
        <f>'[1]Trial Balance'!J322</f>
        <v>294235</v>
      </c>
      <c r="F42" s="11">
        <f>'[1]Trial Balance'!L322</f>
        <v>294040</v>
      </c>
    </row>
    <row r="43" spans="1:6" ht="12.75">
      <c r="A43" s="12" t="s">
        <v>42</v>
      </c>
      <c r="B43" s="10">
        <f>'[1]Trial Balance'!D323</f>
        <v>1138091.4</v>
      </c>
      <c r="C43" s="10">
        <f>'[1]Trial Balance'!F323</f>
        <v>1271395.04</v>
      </c>
      <c r="D43" s="10">
        <f>'[1]Trial Balance'!H323</f>
        <v>1528625.48</v>
      </c>
      <c r="E43" s="10">
        <f>'[1]Trial Balance'!J323</f>
        <v>1862580</v>
      </c>
      <c r="F43" s="11">
        <f>'[1]Trial Balance'!L323</f>
        <v>1932590</v>
      </c>
    </row>
    <row r="44" spans="1:6" ht="12.75">
      <c r="A44" s="12" t="s">
        <v>43</v>
      </c>
      <c r="B44" s="10">
        <f>'[1]Trial Balance'!D324</f>
        <v>0</v>
      </c>
      <c r="C44" s="10">
        <f>'[1]Trial Balance'!F324</f>
        <v>0</v>
      </c>
      <c r="D44" s="10">
        <f>'[1]Trial Balance'!H324</f>
        <v>0</v>
      </c>
      <c r="E44" s="10">
        <f>'[1]Trial Balance'!J324</f>
        <v>0</v>
      </c>
      <c r="F44" s="11">
        <f>'[1]Trial Balance'!L324</f>
        <v>0</v>
      </c>
    </row>
    <row r="45" spans="1:6" ht="12.75">
      <c r="A45" s="12" t="s">
        <v>44</v>
      </c>
      <c r="B45" s="10">
        <f>'[1]Trial Balance'!D325</f>
        <v>51.68</v>
      </c>
      <c r="C45" s="10">
        <f>'[1]Trial Balance'!F325</f>
        <v>-20.72</v>
      </c>
      <c r="D45" s="10">
        <f>'[1]Trial Balance'!H325</f>
        <v>11.59</v>
      </c>
      <c r="E45" s="10">
        <f>'[1]Trial Balance'!J325</f>
        <v>50</v>
      </c>
      <c r="F45" s="11">
        <f>'[1]Trial Balance'!L325</f>
        <v>50</v>
      </c>
    </row>
    <row r="46" spans="1:6" ht="12.75">
      <c r="A46" s="12" t="s">
        <v>45</v>
      </c>
      <c r="B46" s="10">
        <f>'[1]Trial Balance'!D326</f>
        <v>60994.41</v>
      </c>
      <c r="C46" s="10">
        <f>'[1]Trial Balance'!F326</f>
        <v>77758.61</v>
      </c>
      <c r="D46" s="10">
        <f>'[1]Trial Balance'!$H326</f>
        <v>46678.56</v>
      </c>
      <c r="E46" s="10">
        <f>'[1]Trial Balance'!$J326</f>
        <v>85170</v>
      </c>
      <c r="F46" s="11">
        <f>'[1]Trial Balance'!$L326</f>
        <v>93351</v>
      </c>
    </row>
    <row r="47" spans="1:6" ht="12.75">
      <c r="A47" s="12" t="s">
        <v>46</v>
      </c>
      <c r="B47" s="10">
        <f>'[1]Trial Balance'!D327</f>
        <v>160259.61</v>
      </c>
      <c r="C47" s="10">
        <f>'[1]Trial Balance'!F327</f>
        <v>360738.36</v>
      </c>
      <c r="D47" s="10">
        <f>'[1]Trial Balance'!H327</f>
        <v>15364.71</v>
      </c>
      <c r="E47" s="10">
        <f>'[1]Trial Balance'!J327</f>
        <v>150000</v>
      </c>
      <c r="F47" s="11">
        <f>'[1]Trial Balance'!L327</f>
        <v>150000</v>
      </c>
    </row>
    <row r="48" spans="1:6" ht="13.5" thickBot="1">
      <c r="A48" s="12" t="s">
        <v>47</v>
      </c>
      <c r="B48" s="23">
        <f>'[1]Trial Balance'!D328</f>
        <v>529.38</v>
      </c>
      <c r="C48" s="23">
        <f>'[1]Trial Balance'!F328</f>
        <v>3646.66</v>
      </c>
      <c r="D48" s="13">
        <f>'[1]Trial Balance'!H328</f>
        <v>541.89</v>
      </c>
      <c r="E48" s="13">
        <f>'[1]Trial Balance'!J328</f>
        <v>3150</v>
      </c>
      <c r="F48" s="14">
        <f>'[1]Trial Balance'!L328</f>
        <v>3400</v>
      </c>
    </row>
    <row r="49" spans="1:6" ht="17.25" thickBot="1" thickTop="1">
      <c r="A49" s="6" t="s">
        <v>3</v>
      </c>
      <c r="B49" s="22"/>
      <c r="C49" s="22"/>
      <c r="D49" s="7"/>
      <c r="E49" s="7"/>
      <c r="F49" s="8"/>
    </row>
    <row r="50" spans="1:6" ht="13.5" thickTop="1">
      <c r="A50" s="9" t="s">
        <v>48</v>
      </c>
      <c r="B50" s="15">
        <f>'[1]Trial Balance'!D330</f>
        <v>0</v>
      </c>
      <c r="C50" s="15">
        <f>'[1]Trial Balance'!F330</f>
        <v>0</v>
      </c>
      <c r="D50" s="15">
        <f>'[1]Trial Balance'!$H330</f>
        <v>0</v>
      </c>
      <c r="E50" s="15">
        <f>'[1]Trial Balance'!$J330</f>
        <v>0</v>
      </c>
      <c r="F50" s="16">
        <f>'[1]Trial Balance'!$L330</f>
        <v>0</v>
      </c>
    </row>
    <row r="51" spans="1:6" ht="12.75">
      <c r="A51" s="12" t="s">
        <v>49</v>
      </c>
      <c r="B51" s="10">
        <f>'[1]Trial Balance'!D331</f>
        <v>11788.56</v>
      </c>
      <c r="C51" s="10">
        <f>'[1]Trial Balance'!F331</f>
        <v>4721.32</v>
      </c>
      <c r="D51" s="10">
        <f>'[1]Trial Balance'!H331</f>
        <v>1346.45</v>
      </c>
      <c r="E51" s="10">
        <f>'[1]Trial Balance'!J331</f>
        <v>134850</v>
      </c>
      <c r="F51" s="11">
        <f>'[1]Trial Balance'!L331</f>
        <v>44850</v>
      </c>
    </row>
    <row r="52" spans="1:6" ht="12.75">
      <c r="A52" s="12" t="s">
        <v>50</v>
      </c>
      <c r="B52" s="10">
        <f>'[1]Trial Balance'!D332</f>
        <v>0</v>
      </c>
      <c r="C52" s="10">
        <f>'[1]Trial Balance'!F332</f>
        <v>693</v>
      </c>
      <c r="D52" s="10">
        <f>'[1]Trial Balance'!H332</f>
        <v>122433.22</v>
      </c>
      <c r="E52" s="10">
        <f>'[1]Trial Balance'!J332</f>
        <v>312909</v>
      </c>
      <c r="F52" s="11">
        <f>'[1]Trial Balance'!L332</f>
        <v>413885</v>
      </c>
    </row>
    <row r="53" spans="1:6" ht="13.5" thickBot="1">
      <c r="A53" s="12" t="s">
        <v>51</v>
      </c>
      <c r="B53" s="13">
        <f>'[1]Trial Balance'!D333</f>
        <v>0</v>
      </c>
      <c r="C53" s="13">
        <f>'[1]Trial Balance'!F333</f>
        <v>0</v>
      </c>
      <c r="D53" s="13">
        <f>'[1]Trial Balance'!H333</f>
        <v>0</v>
      </c>
      <c r="E53" s="13">
        <f>'[1]Trial Balance'!J333</f>
        <v>0</v>
      </c>
      <c r="F53" s="14">
        <f>'[1]Trial Balance'!L333</f>
        <v>0</v>
      </c>
    </row>
    <row r="54" spans="1:6" ht="17.25" thickBot="1" thickTop="1">
      <c r="A54" s="6" t="s">
        <v>4</v>
      </c>
      <c r="B54" s="7"/>
      <c r="C54" s="7"/>
      <c r="D54" s="7"/>
      <c r="E54" s="7"/>
      <c r="F54" s="8"/>
    </row>
    <row r="55" spans="1:6" ht="19.5" customHeight="1" thickTop="1">
      <c r="A55" s="9" t="s">
        <v>52</v>
      </c>
      <c r="B55" s="15">
        <f>'[1]Trial Balance'!D341</f>
        <v>617313.51</v>
      </c>
      <c r="C55" s="15">
        <f>'[1]Trial Balance'!F341</f>
        <v>645283.93</v>
      </c>
      <c r="D55" s="15">
        <f>'[1]Trial Balance'!H341</f>
        <v>698320.6599999999</v>
      </c>
      <c r="E55" s="15">
        <f>'[1]Trial Balance'!J341</f>
        <v>636056.14</v>
      </c>
      <c r="F55" s="16">
        <f>'[1]Trial Balance'!L341</f>
        <v>655025.51</v>
      </c>
    </row>
    <row r="56" spans="1:6" ht="17.25" customHeight="1">
      <c r="A56" s="12" t="s">
        <v>53</v>
      </c>
      <c r="B56" s="15">
        <f>'[1]Trial Balance'!D342</f>
        <v>1153078.34</v>
      </c>
      <c r="C56" s="15">
        <f>'[1]Trial Balance'!F342</f>
        <v>1290433.24</v>
      </c>
      <c r="D56" s="15">
        <f>'[1]Trial Balance'!H342</f>
        <v>1852707.0499999998</v>
      </c>
      <c r="E56" s="15">
        <f>'[1]Trial Balance'!J342</f>
        <v>2003266.99</v>
      </c>
      <c r="F56" s="16">
        <f>'[1]Trial Balance'!L342</f>
        <v>2243722.81</v>
      </c>
    </row>
    <row r="57" spans="1:6" ht="17.25" customHeight="1">
      <c r="A57" s="12" t="s">
        <v>54</v>
      </c>
      <c r="B57" s="15">
        <f>'[1]Trial Balance'!D343</f>
        <v>249450.73</v>
      </c>
      <c r="C57" s="15">
        <f>'[1]Trial Balance'!F343</f>
        <v>196140.77</v>
      </c>
      <c r="D57" s="15">
        <f>'[1]Trial Balance'!H343</f>
        <v>222808.28</v>
      </c>
      <c r="E57" s="15">
        <f>'[1]Trial Balance'!J343</f>
        <v>259143.25999999998</v>
      </c>
      <c r="F57" s="16">
        <f>'[1]Trial Balance'!L343</f>
        <v>232450.59</v>
      </c>
    </row>
    <row r="58" spans="1:6" ht="18" customHeight="1">
      <c r="A58" s="12" t="s">
        <v>55</v>
      </c>
      <c r="B58" s="15">
        <f>'[1]Trial Balance'!D344</f>
        <v>382247.53</v>
      </c>
      <c r="C58" s="15">
        <f>'[1]Trial Balance'!F344</f>
        <v>255278.26</v>
      </c>
      <c r="D58" s="15">
        <f>'[1]Trial Balance'!H344</f>
        <v>337707.82</v>
      </c>
      <c r="E58" s="15">
        <f>'[1]Trial Balance'!J344</f>
        <v>289600</v>
      </c>
      <c r="F58" s="16">
        <f>'[1]Trial Balance'!L344</f>
        <v>294000</v>
      </c>
    </row>
    <row r="59" spans="1:6" ht="16.5" customHeight="1">
      <c r="A59" s="12" t="s">
        <v>56</v>
      </c>
      <c r="B59" s="15">
        <f>'[1]Trial Balance'!D345</f>
        <v>-467266.1</v>
      </c>
      <c r="C59" s="15">
        <f>'[1]Trial Balance'!F345</f>
        <v>-594198.73</v>
      </c>
      <c r="D59" s="15">
        <f>'[1]Trial Balance'!H345</f>
        <v>-527317.75</v>
      </c>
      <c r="E59" s="15">
        <f>'[1]Trial Balance'!J345</f>
        <v>-828750.89</v>
      </c>
      <c r="F59" s="16">
        <f>'[1]Trial Balance'!L345</f>
        <v>-1043401.5900000001</v>
      </c>
    </row>
    <row r="60" spans="1:6" ht="12.75">
      <c r="A60" s="12" t="s">
        <v>57</v>
      </c>
      <c r="B60" s="15">
        <f>'[1]Trial Balance'!D346</f>
        <v>659445.21</v>
      </c>
      <c r="C60" s="15">
        <f>'[1]Trial Balance'!F346</f>
        <v>247710.56</v>
      </c>
      <c r="D60" s="15">
        <f>'[1]Trial Balance'!H346</f>
        <v>449405.55</v>
      </c>
      <c r="E60" s="15">
        <f>'[1]Trial Balance'!J346</f>
        <v>399200</v>
      </c>
      <c r="F60" s="16">
        <f>'[1]Trial Balance'!L346</f>
        <v>349100</v>
      </c>
    </row>
    <row r="61" spans="1:6" ht="12.75">
      <c r="A61" s="12" t="s">
        <v>58</v>
      </c>
      <c r="B61" s="15">
        <f>'[1]Trial Balance'!D347</f>
        <v>343411.44</v>
      </c>
      <c r="C61" s="15">
        <f>'[1]Trial Balance'!F347</f>
        <v>38810.33</v>
      </c>
      <c r="D61" s="15">
        <f>'[1]Trial Balance'!H347</f>
        <v>62809.98</v>
      </c>
      <c r="E61" s="15">
        <f>'[1]Trial Balance'!J347</f>
        <v>43900</v>
      </c>
      <c r="F61" s="16">
        <f>'[1]Trial Balance'!L347</f>
        <v>57300</v>
      </c>
    </row>
    <row r="62" spans="1:6" ht="12.75">
      <c r="A62" s="12" t="s">
        <v>59</v>
      </c>
      <c r="B62" s="15">
        <f>'[1]Trial Balance'!D348</f>
        <v>134679.08</v>
      </c>
      <c r="C62" s="15">
        <f>'[1]Trial Balance'!F348</f>
        <v>107771.6</v>
      </c>
      <c r="D62" s="15">
        <f>'[1]Trial Balance'!H348</f>
        <v>70887.98</v>
      </c>
      <c r="E62" s="15">
        <f>'[1]Trial Balance'!J348</f>
        <v>114150</v>
      </c>
      <c r="F62" s="16">
        <f>'[1]Trial Balance'!L348</f>
        <v>116640</v>
      </c>
    </row>
    <row r="63" spans="1:6" ht="12.75">
      <c r="A63" s="12" t="s">
        <v>60</v>
      </c>
      <c r="B63" s="15">
        <f>'[1]Trial Balance'!D349</f>
        <v>851886.95</v>
      </c>
      <c r="C63" s="15">
        <f>'[1]Trial Balance'!F349</f>
        <v>647830.62</v>
      </c>
      <c r="D63" s="15">
        <f>'[1]Trial Balance'!H349</f>
        <v>588530.73</v>
      </c>
      <c r="E63" s="15">
        <f>'[1]Trial Balance'!J349</f>
        <v>1417817.3699999999</v>
      </c>
      <c r="F63" s="16">
        <f>'[1]Trial Balance'!L349</f>
        <v>1524145.0199999998</v>
      </c>
    </row>
    <row r="64" spans="1:6" ht="12.75">
      <c r="A64" s="12" t="s">
        <v>61</v>
      </c>
      <c r="B64" s="15">
        <f>'[2]Trial Balance'!D351</f>
        <v>150501.99</v>
      </c>
      <c r="C64" s="15">
        <f>'[2]Trial Balance'!F351</f>
        <v>286947.85</v>
      </c>
      <c r="D64" s="15">
        <f>'[1]Trial Balance'!H351</f>
        <v>219964.2</v>
      </c>
      <c r="E64" s="15">
        <f>'[1]Trial Balance'!J351</f>
        <v>392215</v>
      </c>
      <c r="F64" s="16">
        <f>'[1]Trial Balance'!L351</f>
        <v>217215</v>
      </c>
    </row>
    <row r="65" spans="1:6" ht="12.75">
      <c r="A65" s="12" t="s">
        <v>62</v>
      </c>
      <c r="B65" s="15">
        <f>'[2]Trial Balance'!D352</f>
        <v>65580.01</v>
      </c>
      <c r="C65" s="15">
        <f>'[2]Trial Balance'!F352</f>
        <v>39187.61</v>
      </c>
      <c r="D65" s="15">
        <f>'[1]Trial Balance'!H352</f>
        <v>46445.27</v>
      </c>
      <c r="E65" s="15">
        <f>'[1]Trial Balance'!J352</f>
        <v>95000</v>
      </c>
      <c r="F65" s="16">
        <f>'[1]Trial Balance'!L352</f>
        <v>111000</v>
      </c>
    </row>
    <row r="66" spans="1:6" ht="12.75">
      <c r="A66" s="12" t="s">
        <v>63</v>
      </c>
      <c r="B66" s="15">
        <f>'[2]Trial Balance'!D353</f>
        <v>520551.46</v>
      </c>
      <c r="C66" s="15">
        <f>'[2]Trial Balance'!F353</f>
        <v>607259.5</v>
      </c>
      <c r="D66" s="15">
        <f>'[1]Trial Balance'!H353</f>
        <v>451524.28</v>
      </c>
      <c r="E66" s="15">
        <f>'[1]Trial Balance'!J353</f>
        <v>708629.2700000001</v>
      </c>
      <c r="F66" s="16">
        <f>'[1]Trial Balance'!L353</f>
        <v>604243.24</v>
      </c>
    </row>
    <row r="67" spans="1:6" ht="12.75">
      <c r="A67" s="12" t="s">
        <v>64</v>
      </c>
      <c r="B67" s="15">
        <v>0</v>
      </c>
      <c r="C67" s="15">
        <v>0</v>
      </c>
      <c r="D67" s="15">
        <f>'[1]Trial Balance'!H354</f>
        <v>0</v>
      </c>
      <c r="E67" s="15">
        <f>'[1]Trial Balance'!J354</f>
        <v>0</v>
      </c>
      <c r="F67" s="16">
        <f>'[1]Trial Balance'!L354</f>
        <v>0</v>
      </c>
    </row>
    <row r="68" spans="1:6" ht="12.75">
      <c r="A68" s="12" t="s">
        <v>65</v>
      </c>
      <c r="B68" s="15">
        <f>'[2]Trial Balance'!D355</f>
        <v>449182.28</v>
      </c>
      <c r="C68" s="15">
        <f>'[2]Trial Balance'!F355</f>
        <v>433194.74</v>
      </c>
      <c r="D68" s="15">
        <f>'[1]Trial Balance'!H355</f>
        <v>478470.89</v>
      </c>
      <c r="E68" s="15">
        <f>'[1]Trial Balance'!J355</f>
        <v>568425</v>
      </c>
      <c r="F68" s="16">
        <f>'[1]Trial Balance'!L355</f>
        <v>582325</v>
      </c>
    </row>
    <row r="69" spans="1:6" ht="12.75">
      <c r="A69" s="12" t="s">
        <v>66</v>
      </c>
      <c r="B69" s="15">
        <v>0</v>
      </c>
      <c r="C69" s="15">
        <v>0</v>
      </c>
      <c r="D69" s="15">
        <f>'[1]Trial Balance'!H356</f>
        <v>0</v>
      </c>
      <c r="E69" s="15">
        <f>'[1]Trial Balance'!J356</f>
        <v>0</v>
      </c>
      <c r="F69" s="16">
        <f>'[1]Trial Balance'!L356</f>
        <v>0</v>
      </c>
    </row>
    <row r="70" spans="1:6" ht="13.5" thickBot="1">
      <c r="A70" s="12" t="s">
        <v>67</v>
      </c>
      <c r="B70" s="17">
        <f>'[1]Trial Balance'!D358</f>
        <v>0</v>
      </c>
      <c r="C70" s="17">
        <f>'[3]2012 vs 2009 Actual'!$C$70</f>
        <v>0</v>
      </c>
      <c r="D70" s="17">
        <f>'[1]Trial Balance'!H358</f>
        <v>0</v>
      </c>
      <c r="E70" s="17">
        <f>'[1]Trial Balance'!J358</f>
        <v>-25000</v>
      </c>
      <c r="F70" s="18">
        <f>'[1]Trial Balance'!L358</f>
        <v>-30000</v>
      </c>
    </row>
    <row r="71" spans="1:6" ht="17.25" thickBot="1" thickTop="1">
      <c r="A71" s="19" t="s">
        <v>5</v>
      </c>
      <c r="B71" s="20">
        <f>SUM(B6:B70)</f>
        <v>9788960.25</v>
      </c>
      <c r="C71" s="20">
        <f>SUM(C6:C70)</f>
        <v>9584309.209999999</v>
      </c>
      <c r="D71" s="20">
        <f>SUM(D6:D70)</f>
        <v>9729963.599999998</v>
      </c>
      <c r="E71" s="20">
        <f>SUM(E6:E70)</f>
        <v>14517246.809999999</v>
      </c>
      <c r="F71" s="21">
        <f>SUM(F6:F70)</f>
        <v>15611241.14</v>
      </c>
    </row>
    <row r="73" ht="12.75">
      <c r="A73" s="2" t="s">
        <v>68</v>
      </c>
    </row>
    <row r="74" spans="1:6" ht="12.75">
      <c r="A74" s="2" t="s">
        <v>69</v>
      </c>
      <c r="B74" s="1">
        <f>B73-B71</f>
        <v>-9788960.25</v>
      </c>
      <c r="C74" s="1">
        <f>C73-C71</f>
        <v>-9584309.209999999</v>
      </c>
      <c r="D74" s="1">
        <f>D73-D71</f>
        <v>-9729963.599999998</v>
      </c>
      <c r="E74" s="1">
        <f>E73-E71</f>
        <v>-14517246.809999999</v>
      </c>
      <c r="F74" s="1">
        <f>F73-F71</f>
        <v>-15611241.14</v>
      </c>
    </row>
    <row r="76" ht="12.75">
      <c r="A76" t="s">
        <v>72</v>
      </c>
    </row>
  </sheetData>
  <sheetProtection/>
  <mergeCells count="2">
    <mergeCell ref="A2:F2"/>
    <mergeCell ref="A1:F1"/>
  </mergeCells>
  <printOptions/>
  <pageMargins left="0.75" right="0.75" top="1" bottom="1" header="0.5" footer="0.5"/>
  <pageSetup fitToHeight="1" fitToWidth="1" horizontalDpi="600" verticalDpi="600" orientation="portrait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Oakville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munro</dc:creator>
  <cp:keywords/>
  <dc:description/>
  <cp:lastModifiedBy>Cristina</cp:lastModifiedBy>
  <cp:lastPrinted>2011-02-04T16:16:13Z</cp:lastPrinted>
  <dcterms:created xsi:type="dcterms:W3CDTF">2009-05-29T12:19:38Z</dcterms:created>
  <dcterms:modified xsi:type="dcterms:W3CDTF">2011-06-28T12:54:52Z</dcterms:modified>
  <cp:category/>
  <cp:version/>
  <cp:contentType/>
  <cp:contentStatus/>
</cp:coreProperties>
</file>