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1"/>
  </bookViews>
  <sheets>
    <sheet name="With SL and STL (2)" sheetId="1" r:id="rId1"/>
    <sheet name="Without SL and STL" sheetId="2" r:id="rId2"/>
    <sheet name="Sheet2" sheetId="3" r:id="rId3"/>
    <sheet name="Sheet3" sheetId="4" r:id="rId4"/>
  </sheets>
  <externalReferences>
    <externalReference r:id="rId7"/>
    <externalReference r:id="rId8"/>
    <externalReference r:id="rId9"/>
    <externalReference r:id="rId10"/>
    <externalReference r:id="rId11"/>
  </externalReferences>
  <definedNames>
    <definedName name="_Toc231192079" localSheetId="0">'With SL and STL (2)'!$A$1</definedName>
    <definedName name="_Toc231192079" localSheetId="1">'Without SL and STL'!$A$1</definedName>
  </definedNames>
  <calcPr fullCalcOnLoad="1" iterate="1" iterateCount="100" iterateDelta="0.001"/>
</workbook>
</file>

<file path=xl/sharedStrings.xml><?xml version="1.0" encoding="utf-8"?>
<sst xmlns="http://schemas.openxmlformats.org/spreadsheetml/2006/main" count="35" uniqueCount="22">
  <si>
    <t>Total OMA</t>
  </si>
  <si>
    <t>OMA cost per Customer</t>
  </si>
  <si>
    <t>Number of FTEEs</t>
  </si>
  <si>
    <t>FTEEs/Customer</t>
  </si>
  <si>
    <t>OMA cost per FTEE</t>
  </si>
  <si>
    <r>
      <t>*</t>
    </r>
    <r>
      <rPr>
        <sz val="12"/>
        <color indexed="8"/>
        <rFont val="Arial"/>
        <family val="2"/>
      </rPr>
      <t xml:space="preserve"> Depending when the last Board approved rebasing year was, these columns may not be required.</t>
    </r>
  </si>
  <si>
    <t>As per 2.1.5 Filing</t>
  </si>
  <si>
    <t>Number of Customers/Connections</t>
  </si>
  <si>
    <t>OM&amp;A Cost per Customer and Full Time Equivalent Employee (FTEE)</t>
  </si>
  <si>
    <t>Including Sentinel and Street Lighting Connections</t>
  </si>
  <si>
    <t>Actual 2008</t>
  </si>
  <si>
    <t>Actual 2009</t>
  </si>
  <si>
    <t>Actual 2010</t>
  </si>
  <si>
    <t>Bridge Year 2011</t>
  </si>
  <si>
    <t>Test Year 2012</t>
  </si>
  <si>
    <t>6 If it has been more than three years since the applicant last filed a cost of service application, additional years of actuals should be incorporated as necessary so that complete actual information back to the last rebasing year is provided. If the applicant last filed a cost of service application less than three years ago, a minimum of three years of actual information is required.</t>
  </si>
  <si>
    <t>7 The method of calculating the number of customers must be identified.</t>
  </si>
  <si>
    <t>Notes:</t>
  </si>
  <si>
    <r>
      <t xml:space="preserve">Number of Customers/Connections </t>
    </r>
    <r>
      <rPr>
        <sz val="8"/>
        <color indexed="8"/>
        <rFont val="Arial"/>
        <family val="2"/>
      </rPr>
      <t>(7)</t>
    </r>
  </si>
  <si>
    <t>Appendix 2-I</t>
  </si>
  <si>
    <t xml:space="preserve">per Number of accounts (Excluding Sentinel, Unmetered Scatered Load, and Street Lighting Connections) </t>
  </si>
  <si>
    <t xml:space="preserve">Appendix 2-I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</si>
</sst>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 #,##0.0_-;_-* &quot;-&quot;??_-;_-@_-"/>
    <numFmt numFmtId="177" formatCode="_-* #,##0_-;\-* #,##0_-;_-* &quot;-&quot;??_-;_-@_-"/>
    <numFmt numFmtId="178" formatCode="_-* #,##0.0_-;\-* #,##0.0_-;_-* &quot;-&quot;_-;_-@_-"/>
    <numFmt numFmtId="179" formatCode="_-* #,##0.00_-;\-* #,##0.00_-;_-* &quot;-&quot;_-;_-@_-"/>
    <numFmt numFmtId="180" formatCode="_-* #,##0.000_-;\-* #,##0.000_-;_-* &quot;-&quot;_-;_-@_-"/>
    <numFmt numFmtId="181" formatCode="_-* #,##0.0000_-;\-* #,##0.0000_-;_-* &quot;-&quot;_-;_-@_-"/>
    <numFmt numFmtId="182" formatCode="_-* #,##0.00000_-;\-* #,##0.00000_-;_-* &quot;-&quot;_-;_-@_-"/>
  </numFmts>
  <fonts count="45">
    <font>
      <sz val="10"/>
      <name val="Arial"/>
      <family val="0"/>
    </font>
    <font>
      <sz val="12"/>
      <color indexed="8"/>
      <name val="Arial"/>
      <family val="2"/>
    </font>
    <font>
      <b/>
      <sz val="16"/>
      <name val="Arial"/>
      <family val="2"/>
    </font>
    <font>
      <sz val="8"/>
      <name val="Arial"/>
      <family val="2"/>
    </font>
    <font>
      <b/>
      <sz val="12"/>
      <color indexed="8"/>
      <name val="Arial"/>
      <family val="2"/>
    </font>
    <font>
      <sz val="11"/>
      <color indexed="8"/>
      <name val="Arial"/>
      <family val="2"/>
    </font>
    <font>
      <sz val="11"/>
      <name val="Arial"/>
      <family val="2"/>
    </font>
    <font>
      <b/>
      <sz val="12"/>
      <name val="Arial"/>
      <family val="2"/>
    </font>
    <font>
      <sz val="10"/>
      <color indexed="8"/>
      <name val="Arial"/>
      <family val="2"/>
    </font>
    <font>
      <b/>
      <sz val="11"/>
      <color indexed="12"/>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
    <xf numFmtId="0" fontId="0" fillId="0" borderId="0" xfId="0" applyAlignment="1">
      <alignment/>
    </xf>
    <xf numFmtId="0" fontId="4" fillId="0" borderId="0" xfId="0" applyFont="1" applyAlignment="1">
      <alignment/>
    </xf>
    <xf numFmtId="169" fontId="8" fillId="0" borderId="0" xfId="42" applyNumberFormat="1" applyFont="1" applyBorder="1" applyAlignment="1">
      <alignment wrapText="1"/>
    </xf>
    <xf numFmtId="169" fontId="8" fillId="0" borderId="10" xfId="0" applyNumberFormat="1" applyFont="1" applyBorder="1" applyAlignment="1">
      <alignment wrapText="1"/>
    </xf>
    <xf numFmtId="179" fontId="8" fillId="0" borderId="10" xfId="0" applyNumberFormat="1" applyFont="1" applyBorder="1" applyAlignment="1">
      <alignment wrapText="1"/>
    </xf>
    <xf numFmtId="182" fontId="8" fillId="0" borderId="11" xfId="0" applyNumberFormat="1" applyFont="1" applyBorder="1" applyAlignment="1">
      <alignment wrapText="1"/>
    </xf>
    <xf numFmtId="0" fontId="5" fillId="0" borderId="12" xfId="0" applyFont="1" applyBorder="1" applyAlignment="1">
      <alignment wrapText="1"/>
    </xf>
    <xf numFmtId="0" fontId="5" fillId="0" borderId="13" xfId="0" applyFont="1" applyBorder="1" applyAlignment="1">
      <alignment wrapText="1"/>
    </xf>
    <xf numFmtId="179" fontId="8" fillId="0" borderId="14" xfId="0" applyNumberFormat="1" applyFont="1" applyBorder="1" applyAlignment="1">
      <alignment wrapText="1"/>
    </xf>
    <xf numFmtId="0" fontId="5" fillId="0" borderId="15" xfId="0" applyFont="1" applyBorder="1" applyAlignment="1">
      <alignment wrapText="1"/>
    </xf>
    <xf numFmtId="182" fontId="8" fillId="0" borderId="16" xfId="0" applyNumberFormat="1" applyFont="1" applyBorder="1" applyAlignment="1">
      <alignment wrapText="1"/>
    </xf>
    <xf numFmtId="0" fontId="6" fillId="0" borderId="13" xfId="0" applyFont="1" applyBorder="1" applyAlignment="1">
      <alignment wrapText="1"/>
    </xf>
    <xf numFmtId="169" fontId="8" fillId="0" borderId="14" xfId="0" applyNumberFormat="1" applyFont="1" applyBorder="1" applyAlignment="1">
      <alignment wrapText="1"/>
    </xf>
    <xf numFmtId="0" fontId="9" fillId="33" borderId="17" xfId="0" applyFont="1" applyFill="1" applyBorder="1" applyAlignment="1">
      <alignment vertical="top" wrapText="1"/>
    </xf>
    <xf numFmtId="0" fontId="9" fillId="33" borderId="18" xfId="0" applyFont="1" applyFill="1" applyBorder="1" applyAlignment="1">
      <alignment horizontal="right" wrapText="1"/>
    </xf>
    <xf numFmtId="0" fontId="9" fillId="33" borderId="19" xfId="0" applyFont="1" applyFill="1" applyBorder="1" applyAlignment="1">
      <alignment horizontal="right" wrapText="1"/>
    </xf>
    <xf numFmtId="0" fontId="0" fillId="34" borderId="0" xfId="0" applyFill="1" applyAlignment="1">
      <alignment/>
    </xf>
    <xf numFmtId="0" fontId="5" fillId="0" borderId="20" xfId="0" applyFont="1" applyBorder="1" applyAlignment="1">
      <alignment wrapText="1"/>
    </xf>
    <xf numFmtId="169" fontId="8" fillId="0" borderId="21" xfId="0" applyNumberFormat="1" applyFont="1" applyBorder="1" applyAlignment="1">
      <alignment wrapText="1"/>
    </xf>
    <xf numFmtId="169" fontId="8" fillId="0" borderId="22" xfId="0" applyNumberFormat="1" applyFont="1" applyBorder="1" applyAlignment="1">
      <alignment wrapText="1"/>
    </xf>
    <xf numFmtId="169" fontId="8" fillId="0" borderId="23" xfId="42" applyNumberFormat="1" applyFont="1" applyBorder="1" applyAlignment="1">
      <alignment wrapText="1"/>
    </xf>
    <xf numFmtId="0" fontId="0" fillId="0" borderId="0" xfId="0" applyFont="1" applyAlignment="1">
      <alignment/>
    </xf>
    <xf numFmtId="0" fontId="2" fillId="34" borderId="0" xfId="0" applyFont="1" applyFill="1" applyAlignment="1">
      <alignment horizontal="center"/>
    </xf>
    <xf numFmtId="0" fontId="7" fillId="34" borderId="0" xfId="0" applyFont="1" applyFill="1" applyAlignment="1">
      <alignment horizontal="center"/>
    </xf>
    <xf numFmtId="0" fontId="0" fillId="0" borderId="0" xfId="0" applyNumberForma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ghas400\shared\Rate%20Submissions\2012%20Rate%20-%20Rebasing%20Process\Models\Weather%20Normalization%20Regression%20Model%20-%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ndix%202-E%20Summary%20of%20OMA%20Expens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qghas400\shared\Rate%20Submissions\2012%20Rate%20-%20Rebasing%20Process\Models\Load%20Forecast%20inputs\2011%20COS%20DATA%20for%20CB%202011-02-03.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endix%202-K%20Employee%20Cos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ckup%20for%20app%202K\Appendix%202-K%20Employee%20Costs%20-%20April%2011%20FINAL%20SENT%20TO%20CRIST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historical comparison sales"/>
      <sheetName val="Summary"/>
      <sheetName val="HDD CDD trend"/>
      <sheetName val="Purchased Power Model"/>
      <sheetName val="Rate Class Energy Model"/>
      <sheetName val="Rate Class Customer Model"/>
      <sheetName val="Rate Class Load Model"/>
      <sheetName val="Chart3"/>
      <sheetName val="Purchased vs Forecast after adj"/>
      <sheetName val="Chart4"/>
      <sheetName val="Customer growth"/>
      <sheetName val="Statistics"/>
      <sheetName val="Customer Load Pie Graphs"/>
      <sheetName val="Load Charts"/>
      <sheetName val="LF 20 year HDD CDD"/>
      <sheetName val="Sheet1"/>
      <sheetName val="Chart1"/>
    </sheetNames>
    <sheetDataSet>
      <sheetData sheetId="2">
        <row r="49">
          <cell r="H49">
            <v>61300.75000000001</v>
          </cell>
          <cell r="I49">
            <v>62260.083333333336</v>
          </cell>
          <cell r="J49">
            <v>63284.5</v>
          </cell>
          <cell r="K49">
            <v>64857.43748358639</v>
          </cell>
          <cell r="L49">
            <v>66470.15787716248</v>
          </cell>
        </row>
      </sheetData>
      <sheetData sheetId="6">
        <row r="14">
          <cell r="K14">
            <v>51042.03071002342</v>
          </cell>
        </row>
        <row r="15">
          <cell r="K15">
            <v>52320.52588173442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of OM&amp;A (2)"/>
    </sheetNames>
    <sheetDataSet>
      <sheetData sheetId="0">
        <row r="11">
          <cell r="C11">
            <v>9833172.32</v>
          </cell>
          <cell r="E11">
            <v>9815348.89</v>
          </cell>
          <cell r="G11">
            <v>9768303.6</v>
          </cell>
          <cell r="I11">
            <v>14517246.809999999</v>
          </cell>
          <cell r="K11">
            <v>15611241.14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holesale kWh"/>
      <sheetName val="Customer Counts"/>
      <sheetName val="Summary"/>
    </sheetNames>
    <sheetDataSet>
      <sheetData sheetId="2">
        <row r="33">
          <cell r="O33">
            <v>47982.83333333334</v>
          </cell>
          <cell r="Q33">
            <v>48860.333333333336</v>
          </cell>
          <cell r="T33">
            <v>49794.75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vised Format"/>
      <sheetName val="08 to 09 Variances"/>
      <sheetName val="09 to 10 Variances"/>
      <sheetName val="10 to 11 Variances"/>
      <sheetName val="11 to 12 Variances"/>
      <sheetName val="BU-CBA Rates"/>
      <sheetName val="Benefit Rates"/>
      <sheetName val="Confidential Pay'ts"/>
    </sheetNames>
    <sheetDataSet>
      <sheetData sheetId="0">
        <row r="12">
          <cell r="E12">
            <v>97.9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vised Format"/>
      <sheetName val="08 to 09 Variances"/>
      <sheetName val="09 to 10 Variances"/>
      <sheetName val="10 to 11 Variances"/>
      <sheetName val="11 to 12 Variances"/>
      <sheetName val="BU-CBA Rates"/>
      <sheetName val="Benefit Rates"/>
      <sheetName val="Confidential Pay'ts"/>
    </sheetNames>
    <sheetDataSet>
      <sheetData sheetId="0">
        <row r="12">
          <cell r="I12">
            <v>95.4</v>
          </cell>
          <cell r="M12">
            <v>101.69999999999999</v>
          </cell>
          <cell r="Q12">
            <v>113.3</v>
          </cell>
          <cell r="U12">
            <v>116.7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2">
      <selection activeCell="B9" sqref="B9:F9"/>
    </sheetView>
  </sheetViews>
  <sheetFormatPr defaultColWidth="9.140625" defaultRowHeight="12.75"/>
  <cols>
    <col min="1" max="1" width="30.421875" style="0" customWidth="1"/>
    <col min="2" max="7" width="16.7109375" style="0" customWidth="1"/>
  </cols>
  <sheetData>
    <row r="1" spans="1:6" ht="24" customHeight="1">
      <c r="A1" s="22" t="s">
        <v>21</v>
      </c>
      <c r="B1" s="22"/>
      <c r="C1" s="22"/>
      <c r="D1" s="22"/>
      <c r="E1" s="22"/>
      <c r="F1" s="22"/>
    </row>
    <row r="2" spans="1:6" ht="15.75">
      <c r="A2" s="23" t="s">
        <v>8</v>
      </c>
      <c r="B2" s="23"/>
      <c r="C2" s="23"/>
      <c r="D2" s="23"/>
      <c r="E2" s="23"/>
      <c r="F2" s="23"/>
    </row>
    <row r="3" spans="1:6" ht="15.75">
      <c r="A3" s="23" t="s">
        <v>9</v>
      </c>
      <c r="B3" s="23"/>
      <c r="C3" s="23"/>
      <c r="D3" s="23"/>
      <c r="E3" s="23"/>
      <c r="F3" s="23"/>
    </row>
    <row r="4" spans="1:6" ht="13.5" thickBot="1">
      <c r="A4" s="16"/>
      <c r="B4" s="16"/>
      <c r="C4" s="16"/>
      <c r="D4" s="16"/>
      <c r="E4" s="16"/>
      <c r="F4" s="16"/>
    </row>
    <row r="5" spans="1:6" ht="30.75" thickBot="1">
      <c r="A5" s="13"/>
      <c r="B5" s="14" t="s">
        <v>10</v>
      </c>
      <c r="C5" s="14" t="s">
        <v>11</v>
      </c>
      <c r="D5" s="14" t="s">
        <v>12</v>
      </c>
      <c r="E5" s="14" t="s">
        <v>13</v>
      </c>
      <c r="F5" s="15" t="s">
        <v>14</v>
      </c>
    </row>
    <row r="6" spans="1:6" ht="31.5" customHeight="1">
      <c r="A6" s="17" t="s">
        <v>18</v>
      </c>
      <c r="B6" s="18">
        <f>'[1]Summary'!H49</f>
        <v>61300.75000000001</v>
      </c>
      <c r="C6" s="18">
        <f>'[1]Summary'!I49</f>
        <v>62260.083333333336</v>
      </c>
      <c r="D6" s="18">
        <f>'[1]Summary'!J49</f>
        <v>63284.5</v>
      </c>
      <c r="E6" s="18">
        <f>'[1]Summary'!K49</f>
        <v>64857.43748358639</v>
      </c>
      <c r="F6" s="19">
        <f>'[1]Summary'!L49</f>
        <v>66470.15787716248</v>
      </c>
    </row>
    <row r="7" spans="1:6" ht="31.5" customHeight="1">
      <c r="A7" s="6" t="s">
        <v>0</v>
      </c>
      <c r="B7" s="2">
        <f>'[2]Summary of OM&amp;A (2)'!$C$11</f>
        <v>9833172.32</v>
      </c>
      <c r="C7" s="2">
        <f>'[2]Summary of OM&amp;A (2)'!$E$11</f>
        <v>9815348.89</v>
      </c>
      <c r="D7" s="2">
        <f>'[2]Summary of OM&amp;A (2)'!$G$11</f>
        <v>9768303.6</v>
      </c>
      <c r="E7" s="2">
        <f>'[2]Summary of OM&amp;A (2)'!$I$11</f>
        <v>14517246.809999999</v>
      </c>
      <c r="F7" s="20">
        <f>'[2]Summary of OM&amp;A (2)'!$K$11</f>
        <v>15611241.14</v>
      </c>
    </row>
    <row r="8" spans="1:6" ht="31.5" customHeight="1" thickBot="1">
      <c r="A8" s="7" t="s">
        <v>1</v>
      </c>
      <c r="B8" s="4">
        <f>B7/B6</f>
        <v>160.40867884976936</v>
      </c>
      <c r="C8" s="4">
        <f>C7/C6</f>
        <v>157.65075092254133</v>
      </c>
      <c r="D8" s="4">
        <f>D7/D6</f>
        <v>154.35538876028096</v>
      </c>
      <c r="E8" s="4">
        <f>E7/E6</f>
        <v>223.83318510963232</v>
      </c>
      <c r="F8" s="8">
        <f>F7/F6</f>
        <v>234.86090056909043</v>
      </c>
    </row>
    <row r="9" spans="1:6" ht="31.5" customHeight="1">
      <c r="A9" s="17" t="s">
        <v>2</v>
      </c>
      <c r="B9" s="18">
        <f>'[4]Revised Format'!$E$12</f>
        <v>97.9</v>
      </c>
      <c r="C9" s="18">
        <f>'[5]Revised Format'!$I$12</f>
        <v>95.4</v>
      </c>
      <c r="D9" s="18">
        <f>'[5]Revised Format'!$M$12</f>
        <v>101.69999999999999</v>
      </c>
      <c r="E9" s="18">
        <f>'[5]Revised Format'!$Q$12</f>
        <v>113.3</v>
      </c>
      <c r="F9" s="19">
        <f>'[5]Revised Format'!$U$12</f>
        <v>116.7</v>
      </c>
    </row>
    <row r="10" spans="1:6" ht="31.5" customHeight="1">
      <c r="A10" s="9" t="s">
        <v>3</v>
      </c>
      <c r="B10" s="5">
        <f>B9/B6</f>
        <v>0.0015970440818423917</v>
      </c>
      <c r="C10" s="5">
        <f>C9/C6</f>
        <v>0.0015322819195284299</v>
      </c>
      <c r="D10" s="5">
        <f>D9/D6</f>
        <v>0.0016070285772977584</v>
      </c>
      <c r="E10" s="5">
        <f>E9/E6</f>
        <v>0.0017469083638815218</v>
      </c>
      <c r="F10" s="10">
        <f>F9/F6</f>
        <v>0.0017556750837821504</v>
      </c>
    </row>
    <row r="11" spans="1:6" ht="31.5" customHeight="1" thickBot="1">
      <c r="A11" s="11" t="s">
        <v>4</v>
      </c>
      <c r="B11" s="3">
        <f>B7/B9</f>
        <v>100440.98386108273</v>
      </c>
      <c r="C11" s="3">
        <f>C7/C9</f>
        <v>102886.25670859539</v>
      </c>
      <c r="D11" s="3">
        <f>D7/D9</f>
        <v>96050.18289085546</v>
      </c>
      <c r="E11" s="3">
        <f>E7/E9</f>
        <v>128131.03980582523</v>
      </c>
      <c r="F11" s="12">
        <f>F7/F9</f>
        <v>133772.4176520994</v>
      </c>
    </row>
    <row r="14" ht="15.75">
      <c r="A14" s="1" t="s">
        <v>5</v>
      </c>
    </row>
    <row r="17" ht="12.75">
      <c r="A17" t="s">
        <v>6</v>
      </c>
    </row>
    <row r="18" ht="12.75">
      <c r="A18" s="21" t="s">
        <v>17</v>
      </c>
    </row>
    <row r="19" spans="1:6" ht="46.5" customHeight="1">
      <c r="A19" s="24" t="s">
        <v>15</v>
      </c>
      <c r="B19" s="25"/>
      <c r="C19" s="25"/>
      <c r="D19" s="25"/>
      <c r="E19" s="25"/>
      <c r="F19" s="25"/>
    </row>
    <row r="20" ht="12.75">
      <c r="A20" t="s">
        <v>16</v>
      </c>
    </row>
  </sheetData>
  <sheetProtection/>
  <mergeCells count="4">
    <mergeCell ref="A1:F1"/>
    <mergeCell ref="A2:F2"/>
    <mergeCell ref="A3:F3"/>
    <mergeCell ref="A19:F19"/>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17"/>
  <sheetViews>
    <sheetView tabSelected="1" zoomScalePageLayoutView="0" workbookViewId="0" topLeftCell="A2">
      <selection activeCell="B9" sqref="B9:F9"/>
    </sheetView>
  </sheetViews>
  <sheetFormatPr defaultColWidth="9.140625" defaultRowHeight="12.75"/>
  <cols>
    <col min="1" max="1" width="30.421875" style="0" customWidth="1"/>
    <col min="2" max="7" width="16.7109375" style="0" customWidth="1"/>
  </cols>
  <sheetData>
    <row r="1" spans="1:6" ht="24" customHeight="1">
      <c r="A1" s="22" t="s">
        <v>19</v>
      </c>
      <c r="B1" s="22"/>
      <c r="C1" s="22"/>
      <c r="D1" s="22"/>
      <c r="E1" s="22"/>
      <c r="F1" s="22"/>
    </row>
    <row r="2" spans="1:6" ht="15.75">
      <c r="A2" s="23" t="s">
        <v>8</v>
      </c>
      <c r="B2" s="23"/>
      <c r="C2" s="23"/>
      <c r="D2" s="23"/>
      <c r="E2" s="23"/>
      <c r="F2" s="23"/>
    </row>
    <row r="3" spans="1:6" ht="15.75">
      <c r="A3" s="23" t="s">
        <v>20</v>
      </c>
      <c r="B3" s="23"/>
      <c r="C3" s="23"/>
      <c r="D3" s="23"/>
      <c r="E3" s="23"/>
      <c r="F3" s="23"/>
    </row>
    <row r="4" spans="1:6" ht="13.5" thickBot="1">
      <c r="A4" s="16"/>
      <c r="B4" s="16"/>
      <c r="C4" s="16"/>
      <c r="D4" s="16"/>
      <c r="E4" s="16"/>
      <c r="F4" s="16"/>
    </row>
    <row r="5" spans="1:6" ht="30.75" thickBot="1">
      <c r="A5" s="13"/>
      <c r="B5" s="14" t="s">
        <v>10</v>
      </c>
      <c r="C5" s="14" t="s">
        <v>11</v>
      </c>
      <c r="D5" s="14" t="s">
        <v>12</v>
      </c>
      <c r="E5" s="14" t="s">
        <v>13</v>
      </c>
      <c r="F5" s="15" t="s">
        <v>14</v>
      </c>
    </row>
    <row r="6" spans="1:6" ht="31.5" customHeight="1">
      <c r="A6" s="17" t="s">
        <v>7</v>
      </c>
      <c r="B6" s="18">
        <f>+'[3]Summary'!$O$33</f>
        <v>47982.83333333334</v>
      </c>
      <c r="C6" s="18">
        <f>+'[3]Summary'!$Q$33</f>
        <v>48860.333333333336</v>
      </c>
      <c r="D6" s="18">
        <f>+'[3]Summary'!$T$33</f>
        <v>49794.75</v>
      </c>
      <c r="E6" s="18">
        <f>'[1]Rate Class Customer Model'!$K$14</f>
        <v>51042.03071002342</v>
      </c>
      <c r="F6" s="19">
        <f>'[1]Rate Class Customer Model'!$K$15</f>
        <v>52320.52588173442</v>
      </c>
    </row>
    <row r="7" spans="1:6" ht="31.5" customHeight="1">
      <c r="A7" s="6" t="s">
        <v>0</v>
      </c>
      <c r="B7" s="2">
        <f>'[2]Summary of OM&amp;A (2)'!$C$11</f>
        <v>9833172.32</v>
      </c>
      <c r="C7" s="2">
        <f>'[2]Summary of OM&amp;A (2)'!$E$11</f>
        <v>9815348.89</v>
      </c>
      <c r="D7" s="2">
        <f>'[2]Summary of OM&amp;A (2)'!$G$11</f>
        <v>9768303.6</v>
      </c>
      <c r="E7" s="2">
        <f>'[2]Summary of OM&amp;A (2)'!$I$11</f>
        <v>14517246.809999999</v>
      </c>
      <c r="F7" s="20">
        <f>'[2]Summary of OM&amp;A (2)'!$K$11</f>
        <v>15611241.14</v>
      </c>
    </row>
    <row r="8" spans="1:6" ht="31.5" customHeight="1" thickBot="1">
      <c r="A8" s="7" t="s">
        <v>1</v>
      </c>
      <c r="B8" s="4">
        <f>B7/B6</f>
        <v>204.93104797896467</v>
      </c>
      <c r="C8" s="4">
        <f>C7/C6</f>
        <v>200.885835613074</v>
      </c>
      <c r="D8" s="4">
        <f>D7/D6</f>
        <v>196.17135541397437</v>
      </c>
      <c r="E8" s="4">
        <f>E7/E6</f>
        <v>284.41750079408894</v>
      </c>
      <c r="F8" s="8">
        <f>F7/F6</f>
        <v>298.3769921443016</v>
      </c>
    </row>
    <row r="9" spans="1:6" ht="31.5" customHeight="1">
      <c r="A9" s="17" t="s">
        <v>2</v>
      </c>
      <c r="B9" s="18">
        <f>'[4]Revised Format'!$E$12</f>
        <v>97.9</v>
      </c>
      <c r="C9" s="18">
        <f>'[5]Revised Format'!$I$12</f>
        <v>95.4</v>
      </c>
      <c r="D9" s="18">
        <f>'[5]Revised Format'!$M$12</f>
        <v>101.69999999999999</v>
      </c>
      <c r="E9" s="18">
        <f>'[5]Revised Format'!$Q$12</f>
        <v>113.3</v>
      </c>
      <c r="F9" s="19">
        <f>'[5]Revised Format'!$U$12</f>
        <v>116.7</v>
      </c>
    </row>
    <row r="10" spans="1:6" ht="31.5" customHeight="1">
      <c r="A10" s="9" t="s">
        <v>3</v>
      </c>
      <c r="B10" s="5">
        <f>B9/B6</f>
        <v>0.0020403130286178735</v>
      </c>
      <c r="C10" s="5">
        <f>C9/C6</f>
        <v>0.0019525040762445338</v>
      </c>
      <c r="D10" s="5">
        <f>D9/D6</f>
        <v>0.002042383986263612</v>
      </c>
      <c r="E10" s="5">
        <f>E9/E6</f>
        <v>0.0022197392702432315</v>
      </c>
      <c r="F10" s="10">
        <f>F9/F6</f>
        <v>0.0022304821680078153</v>
      </c>
    </row>
    <row r="11" spans="1:6" ht="31.5" customHeight="1" thickBot="1">
      <c r="A11" s="11" t="s">
        <v>4</v>
      </c>
      <c r="B11" s="3">
        <f>B7/B9</f>
        <v>100440.98386108273</v>
      </c>
      <c r="C11" s="3">
        <f>C7/C9</f>
        <v>102886.25670859539</v>
      </c>
      <c r="D11" s="3">
        <f>D7/D9</f>
        <v>96050.18289085546</v>
      </c>
      <c r="E11" s="3">
        <f>E7/E9</f>
        <v>128131.03980582523</v>
      </c>
      <c r="F11" s="12">
        <f>F7/F9</f>
        <v>133772.4176520994</v>
      </c>
    </row>
    <row r="14" ht="15.75">
      <c r="A14" s="1" t="s">
        <v>5</v>
      </c>
    </row>
    <row r="17" ht="12.75">
      <c r="A17" t="s">
        <v>6</v>
      </c>
    </row>
  </sheetData>
  <sheetProtection/>
  <mergeCells count="3">
    <mergeCell ref="A1:F1"/>
    <mergeCell ref="A2:F2"/>
    <mergeCell ref="A3:F3"/>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Oakville Hydro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munro</dc:creator>
  <cp:keywords/>
  <dc:description/>
  <cp:lastModifiedBy>Cristina</cp:lastModifiedBy>
  <cp:lastPrinted>2011-04-11T17:30:28Z</cp:lastPrinted>
  <dcterms:created xsi:type="dcterms:W3CDTF">2009-05-29T12:34:15Z</dcterms:created>
  <dcterms:modified xsi:type="dcterms:W3CDTF">2011-06-28T12:55:27Z</dcterms:modified>
  <cp:category/>
  <cp:version/>
  <cp:contentType/>
  <cp:contentStatus/>
</cp:coreProperties>
</file>