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95" windowHeight="11460" activeTab="0"/>
  </bookViews>
  <sheets>
    <sheet name="App.2-O_Cost_Allocation" sheetId="1" r:id="rId1"/>
  </sheets>
  <definedNames>
    <definedName name="_xlfn.BAHTTEXT" hidden="1">#NAME?</definedName>
    <definedName name="_xlnm.Print_Area" localSheetId="0">'App.2-O_Cost_Allocation'!$A$1:$G$142</definedName>
  </definedNames>
  <calcPr fullCalcOnLoad="1"/>
</workbook>
</file>

<file path=xl/sharedStrings.xml><?xml version="1.0" encoding="utf-8"?>
<sst xmlns="http://schemas.openxmlformats.org/spreadsheetml/2006/main" count="92" uniqueCount="73">
  <si>
    <t>Appendix 2-O</t>
  </si>
  <si>
    <t>Cost Allocation</t>
  </si>
  <si>
    <t>Please complete the following four tables.</t>
  </si>
  <si>
    <t>a)</t>
  </si>
  <si>
    <t>Allocated  Costs</t>
  </si>
  <si>
    <t>Classes</t>
  </si>
  <si>
    <t>Costs Allocated from Previous Study</t>
  </si>
  <si>
    <t>%</t>
  </si>
  <si>
    <t>Costs Allocated in Test Year Study                    (Column 7A)</t>
  </si>
  <si>
    <t>Residential</t>
  </si>
  <si>
    <t>GS &lt; 50 kW</t>
  </si>
  <si>
    <t>Large User, if applicable</t>
  </si>
  <si>
    <t>Street Lighting</t>
  </si>
  <si>
    <t>Sentinel Lighting</t>
  </si>
  <si>
    <t>Unmetered Scattered Load (USL)</t>
  </si>
  <si>
    <t>Embedded distributor, if applicant is a host distributor</t>
  </si>
  <si>
    <t>Total</t>
  </si>
  <si>
    <t>Notes</t>
  </si>
  <si>
    <t>Customer Classification</t>
  </si>
  <si>
    <t>Host Distributors:  Provide information on embedded distributor(s) as a separate class, even if your proposal is to bill the embedded distributor(s) as (a) General Service customer(s).</t>
  </si>
  <si>
    <t>If proposed rate classes differ from those in place in the previous Cost Allocation study, modify the rate classes to match the current application as closely as possible.</t>
  </si>
  <si>
    <t>Class Revenue Requirements</t>
  </si>
  <si>
    <t>If using the Board-issued model, enter data from Worksheet O-1, row 39 in the 2012 model.</t>
  </si>
  <si>
    <t>For the Embedded Distributor(s), the Service Revenue Requirement does not include Account 4750 - Low Voltage (LV) Costs</t>
  </si>
  <si>
    <t>Exclude costs in deferral and variance accounts.</t>
  </si>
  <si>
    <t>Include Smart Meter costs only to the extent that they are being included in Rate Base and Revenue Requirement (i.e. being transferred from accounts 1555 and 1556 as a result of a prudence review).</t>
  </si>
  <si>
    <t>b)</t>
  </si>
  <si>
    <t>Calculated Class Revenues</t>
  </si>
  <si>
    <t>Column 7B</t>
  </si>
  <si>
    <t>Column 7C</t>
  </si>
  <si>
    <t>Column 7D</t>
  </si>
  <si>
    <t>Column 7E</t>
  </si>
  <si>
    <t>Classes (same as previous table)</t>
  </si>
  <si>
    <t>Load Forecast (LF) X current approved rates</t>
  </si>
  <si>
    <t>LF X current approved rates X (1 + d)</t>
  </si>
  <si>
    <t>LF X proposed rates</t>
  </si>
  <si>
    <t>Miscellaneous Revenue</t>
  </si>
  <si>
    <t>Notes:</t>
  </si>
  <si>
    <t>Columns 7B to 7D</t>
  </si>
  <si>
    <r>
      <t xml:space="preserve">LF means Load Forecast of Annual Billing Quantities (i.e. customers or connections X 12, </t>
    </r>
    <r>
      <rPr>
        <b/>
        <u val="single"/>
        <sz val="10"/>
        <rFont val="Arial"/>
        <family val="2"/>
      </rPr>
      <t>and</t>
    </r>
    <r>
      <rPr>
        <sz val="10"/>
        <rFont val="Arial"/>
        <family val="2"/>
      </rPr>
      <t xml:space="preserve"> kWh or kW, as applicable)</t>
    </r>
  </si>
  <si>
    <t>Exclude revenue from rate adders and rate riders.  For Embedded Distributor(s): exclude revenue in account 4075.</t>
  </si>
  <si>
    <t>Columns 7C and 7D:</t>
  </si>
  <si>
    <t>Column total in each column should equal the Base Revenue Requirement.</t>
  </si>
  <si>
    <t>For Embedded Distributor(s), Base Revenue Requirement does not include Account 4750 - Low Voltage Costs</t>
  </si>
  <si>
    <t>Column 7C:</t>
  </si>
  <si>
    <t>The Board cost allocation model calculates "1+d" in worksheet O-1, cell C21. "d" is defined as Revenue Deficiency/ Revenue at Current Rates.</t>
  </si>
  <si>
    <t>Column 7E:</t>
  </si>
  <si>
    <t>If using the Board-issued Cost Allocation model, enter Miscellaneous Revenue as it appears in Worksheet O-1, row 19.</t>
  </si>
  <si>
    <t>c)</t>
  </si>
  <si>
    <t>Rebalancing Revenue-to-Cost (R/C) Ratios</t>
  </si>
  <si>
    <t>Class</t>
  </si>
  <si>
    <t>Previously Approved Ratios</t>
  </si>
  <si>
    <t>Status Quo Ratios</t>
  </si>
  <si>
    <t>Proposed Ratios</t>
  </si>
  <si>
    <t>Policy Range</t>
  </si>
  <si>
    <t>Most Recent Year:</t>
  </si>
  <si>
    <t>(7C + 7E) / (7A)</t>
  </si>
  <si>
    <t>(7D + 7E) / (7A)</t>
  </si>
  <si>
    <t>20XX</t>
  </si>
  <si>
    <t>85 - 115</t>
  </si>
  <si>
    <t>80 - 120</t>
  </si>
  <si>
    <t>70 - 120</t>
  </si>
  <si>
    <t>Previously Approved Revenue-to-Cost Ratios</t>
  </si>
  <si>
    <t>For most applicants, Most Recent Year would be the third year of the IRM 3 period,  e.g. if the applicant rebased in 2008 with further adjustments over 2 years, the Most recent year is 2010.</t>
  </si>
  <si>
    <t>For applicants that have had rates adjusted only under IRM 2, the Most Recent Year is 2006, and the applicant should enter the ratios from their Informational Filing.</t>
  </si>
  <si>
    <t>The Board's updated Cost Allocation Model yields the Status Quo Ratios in Worksheet O-1.</t>
  </si>
  <si>
    <t>Status Quo means "No Rebalancing" or "Before Rebalancing".</t>
  </si>
  <si>
    <t>d)</t>
  </si>
  <si>
    <t>Proposed Revenue-to-Cost Ratios</t>
  </si>
  <si>
    <t xml:space="preserve">The applicant should complete Table (d) if it is applying for approval of a revenue to cost ratio in 2012 that is outside the Board’s policy range for any customer class. Table (d) will show the information that the distributor would likely enter in the IRM model) in 2013.  In 2012 Table (d), enter the planned ratios for the classes that will be ‘Change’ and ‘No Change’ in 2013 (in the current Revenue Cost Ratio Adjustment Workform, Worksheet C1.1 ‘Decision – Cost Revenue Adjustment’, column d), and enter TBD for class(es) that will be entered as ‘Rebalance’. </t>
  </si>
  <si>
    <t>GS &gt; 50 &lt; 1,500 kW</t>
  </si>
  <si>
    <t>GS &gt; 1,500 &lt; 5,000 kW</t>
  </si>
  <si>
    <t>Standby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</si>
</sst>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09]mmmm\ d\,\ yyyy;@"/>
    <numFmt numFmtId="165" formatCode="_-&quot;$&quot;* #,##0_-;\-&quot;$&quot;* #,##0_-;_-&quot;$&quot;* &quot;-&quot;??_-;_-@_-"/>
    <numFmt numFmtId="166" formatCode="_-* #,##0.0_-;\-* #,##0.0_-;_-* &quot;-&quot;??_-;_-@_-"/>
    <numFmt numFmtId="167" formatCode="_-* #,##0_-;\-* #,##0_-;_-* &quot;-&quot;??_-;_-@_-"/>
  </numFmts>
  <fonts count="39">
    <font>
      <sz val="10"/>
      <name val="Arial"/>
      <family val="2"/>
    </font>
    <font>
      <sz val="10"/>
      <color indexed="8"/>
      <name val="Arial"/>
      <family val="2"/>
    </font>
    <font>
      <b/>
      <sz val="10"/>
      <name val="Arial"/>
      <family val="2"/>
    </font>
    <font>
      <b/>
      <sz val="14"/>
      <name val="Arial"/>
      <family val="2"/>
    </font>
    <font>
      <u val="single"/>
      <sz val="10"/>
      <name val="Arial"/>
      <family val="2"/>
    </font>
    <font>
      <b/>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style="thin"/>
      <top style="double"/>
      <bottom style="thin"/>
    </border>
    <border>
      <left style="thin"/>
      <right style="medium"/>
      <top style="double"/>
      <bottom style="thin"/>
    </border>
    <border>
      <left style="thin"/>
      <right style="thin"/>
      <top>
        <color indexed="63"/>
      </top>
      <bottom style="thin"/>
    </border>
    <border>
      <left style="medium"/>
      <right>
        <color indexed="63"/>
      </right>
      <top style="medium"/>
      <bottom style="thin"/>
    </border>
    <border>
      <left>
        <color indexed="63"/>
      </left>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style="double"/>
      <bottom style="thin"/>
    </border>
    <border>
      <left style="medium"/>
      <right style="thin"/>
      <top style="medium"/>
      <bottom style="thin"/>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s>
  <cellStyleXfs count="61">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22" fillId="0" borderId="0" applyFont="0" applyFill="0" applyBorder="0" applyAlignment="0" applyProtection="0"/>
    <xf numFmtId="44" fontId="0" fillId="0" borderId="0" applyFont="0" applyFill="0" applyBorder="0" applyAlignment="0" applyProtection="0"/>
    <xf numFmtId="42" fontId="22"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7">
    <xf numFmtId="0" fontId="0" fillId="0" borderId="0" xfId="0" applyAlignment="1">
      <alignment/>
    </xf>
    <xf numFmtId="0" fontId="2" fillId="0" borderId="0" xfId="0" applyFont="1" applyAlignment="1">
      <alignment/>
    </xf>
    <xf numFmtId="0" fontId="2" fillId="0" borderId="10" xfId="0" applyFont="1" applyFill="1" applyBorder="1" applyAlignment="1">
      <alignment horizontal="center" vertical="center" wrapText="1"/>
    </xf>
    <xf numFmtId="0" fontId="0" fillId="0" borderId="11" xfId="0" applyFill="1" applyBorder="1" applyAlignment="1">
      <alignment horizontal="center" vertical="center" wrapText="1"/>
    </xf>
    <xf numFmtId="165" fontId="0" fillId="33" borderId="12" xfId="44" applyNumberFormat="1" applyFont="1" applyFill="1" applyBorder="1" applyAlignment="1">
      <alignment/>
    </xf>
    <xf numFmtId="10" fontId="0" fillId="0" borderId="12" xfId="57" applyNumberFormat="1" applyFont="1" applyBorder="1" applyAlignment="1">
      <alignment/>
    </xf>
    <xf numFmtId="10" fontId="0" fillId="0" borderId="13" xfId="57" applyNumberFormat="1" applyFont="1" applyBorder="1" applyAlignment="1">
      <alignment/>
    </xf>
    <xf numFmtId="165" fontId="0" fillId="0" borderId="14" xfId="44" applyNumberFormat="1" applyFont="1" applyBorder="1" applyAlignment="1">
      <alignment/>
    </xf>
    <xf numFmtId="10" fontId="0" fillId="0" borderId="14" xfId="0" applyNumberFormat="1" applyBorder="1" applyAlignment="1">
      <alignment/>
    </xf>
    <xf numFmtId="10" fontId="0" fillId="0" borderId="15" xfId="0" applyNumberFormat="1" applyBorder="1" applyAlignment="1">
      <alignment/>
    </xf>
    <xf numFmtId="0" fontId="2" fillId="0" borderId="0" xfId="0" applyFont="1" applyFill="1" applyAlignment="1">
      <alignment/>
    </xf>
    <xf numFmtId="0" fontId="0" fillId="0" borderId="0" xfId="0" applyFont="1" applyAlignment="1">
      <alignment/>
    </xf>
    <xf numFmtId="0" fontId="0" fillId="0" borderId="0" xfId="0" applyFont="1" applyAlignment="1">
      <alignment vertical="top" wrapText="1"/>
    </xf>
    <xf numFmtId="0" fontId="2" fillId="0" borderId="0" xfId="0" applyFont="1" applyAlignment="1">
      <alignment vertical="top"/>
    </xf>
    <xf numFmtId="0" fontId="2" fillId="0" borderId="0" xfId="0" applyFont="1" applyAlignment="1">
      <alignment wrapText="1"/>
    </xf>
    <xf numFmtId="0" fontId="2" fillId="0" borderId="10" xfId="0" applyFont="1" applyFill="1" applyBorder="1" applyAlignment="1">
      <alignment horizontal="center"/>
    </xf>
    <xf numFmtId="0" fontId="2" fillId="0" borderId="11" xfId="0" applyFont="1" applyFill="1" applyBorder="1" applyAlignment="1">
      <alignment horizontal="center"/>
    </xf>
    <xf numFmtId="165" fontId="0" fillId="33" borderId="13" xfId="44" applyNumberFormat="1" applyFont="1" applyFill="1" applyBorder="1" applyAlignment="1">
      <alignment/>
    </xf>
    <xf numFmtId="0" fontId="0" fillId="0" borderId="0" xfId="0" applyFill="1" applyAlignment="1">
      <alignment/>
    </xf>
    <xf numFmtId="165" fontId="0" fillId="33" borderId="16" xfId="44" applyNumberFormat="1" applyFont="1" applyFill="1" applyBorder="1" applyAlignment="1">
      <alignment/>
    </xf>
    <xf numFmtId="165" fontId="0" fillId="33" borderId="17" xfId="44" applyNumberFormat="1" applyFont="1" applyFill="1" applyBorder="1" applyAlignment="1">
      <alignment/>
    </xf>
    <xf numFmtId="165" fontId="0" fillId="0" borderId="18" xfId="44" applyNumberFormat="1" applyFont="1" applyBorder="1" applyAlignment="1">
      <alignment/>
    </xf>
    <xf numFmtId="165" fontId="0" fillId="0" borderId="19" xfId="44" applyNumberFormat="1" applyFont="1" applyBorder="1" applyAlignment="1">
      <alignment/>
    </xf>
    <xf numFmtId="0" fontId="4" fillId="0" borderId="0" xfId="0" applyFont="1" applyAlignment="1">
      <alignment/>
    </xf>
    <xf numFmtId="0" fontId="2" fillId="0" borderId="10" xfId="0" applyFont="1" applyFill="1" applyBorder="1" applyAlignment="1">
      <alignment horizontal="center" wrapText="1"/>
    </xf>
    <xf numFmtId="0" fontId="2" fillId="0" borderId="16"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0" borderId="20" xfId="0" applyFont="1" applyFill="1" applyBorder="1" applyAlignment="1">
      <alignment horizontal="center"/>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43" fontId="0" fillId="33" borderId="12" xfId="42" applyFont="1" applyFill="1" applyBorder="1" applyAlignment="1">
      <alignment/>
    </xf>
    <xf numFmtId="43" fontId="0" fillId="0" borderId="12" xfId="42" applyFont="1" applyBorder="1" applyAlignment="1">
      <alignment/>
    </xf>
    <xf numFmtId="0" fontId="0" fillId="0" borderId="13" xfId="0" applyBorder="1" applyAlignment="1">
      <alignment/>
    </xf>
    <xf numFmtId="0" fontId="0" fillId="33" borderId="13" xfId="0" applyFill="1" applyBorder="1" applyAlignment="1">
      <alignment/>
    </xf>
    <xf numFmtId="43" fontId="0" fillId="33" borderId="14" xfId="42" applyFont="1" applyFill="1" applyBorder="1" applyAlignment="1">
      <alignment/>
    </xf>
    <xf numFmtId="43" fontId="0" fillId="0" borderId="14" xfId="42" applyFont="1" applyBorder="1" applyAlignment="1">
      <alignment/>
    </xf>
    <xf numFmtId="0" fontId="0" fillId="33" borderId="15" xfId="0" applyFill="1" applyBorder="1" applyAlignment="1">
      <alignment/>
    </xf>
    <xf numFmtId="0" fontId="2" fillId="0" borderId="12" xfId="0" applyFont="1" applyFill="1" applyBorder="1" applyAlignment="1">
      <alignment horizontal="center"/>
    </xf>
    <xf numFmtId="0" fontId="2" fillId="0" borderId="13" xfId="0" applyFont="1" applyFill="1" applyBorder="1" applyAlignment="1">
      <alignment horizontal="center"/>
    </xf>
    <xf numFmtId="43" fontId="0" fillId="0" borderId="12" xfId="0" applyNumberFormat="1" applyBorder="1" applyAlignment="1">
      <alignment/>
    </xf>
    <xf numFmtId="0" fontId="0" fillId="33" borderId="12" xfId="0" applyFill="1" applyBorder="1" applyAlignment="1">
      <alignment/>
    </xf>
    <xf numFmtId="0" fontId="0" fillId="0" borderId="13" xfId="0" applyBorder="1" applyAlignment="1">
      <alignment horizontal="center"/>
    </xf>
    <xf numFmtId="0" fontId="0" fillId="33" borderId="13" xfId="0" applyFill="1" applyBorder="1" applyAlignment="1">
      <alignment horizontal="center"/>
    </xf>
    <xf numFmtId="43" fontId="0" fillId="0" borderId="14" xfId="0" applyNumberFormat="1" applyBorder="1" applyAlignment="1">
      <alignment/>
    </xf>
    <xf numFmtId="0" fontId="0" fillId="33" borderId="14" xfId="0" applyFill="1" applyBorder="1" applyAlignment="1">
      <alignment/>
    </xf>
    <xf numFmtId="0" fontId="0" fillId="33" borderId="15" xfId="0" applyFill="1" applyBorder="1" applyAlignment="1">
      <alignment horizontal="center"/>
    </xf>
    <xf numFmtId="43" fontId="0" fillId="33" borderId="12" xfId="0" applyNumberFormat="1" applyFill="1" applyBorder="1" applyAlignment="1">
      <alignment/>
    </xf>
    <xf numFmtId="0" fontId="3" fillId="0" borderId="0" xfId="0" applyFont="1" applyAlignment="1">
      <alignment horizontal="center"/>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3" xfId="0" applyBorder="1" applyAlignment="1">
      <alignment horizontal="left"/>
    </xf>
    <xf numFmtId="0" fontId="0" fillId="0" borderId="12" xfId="0" applyBorder="1" applyAlignment="1">
      <alignment horizontal="left"/>
    </xf>
    <xf numFmtId="0" fontId="0" fillId="33" borderId="23" xfId="0" applyFill="1" applyBorder="1" applyAlignment="1">
      <alignment horizontal="left" wrapText="1"/>
    </xf>
    <xf numFmtId="0" fontId="0" fillId="33" borderId="12" xfId="0" applyFill="1" applyBorder="1" applyAlignment="1">
      <alignment horizontal="left" wrapText="1"/>
    </xf>
    <xf numFmtId="0" fontId="0" fillId="33" borderId="23" xfId="0" applyFill="1" applyBorder="1" applyAlignment="1">
      <alignment horizontal="left"/>
    </xf>
    <xf numFmtId="0" fontId="0" fillId="33" borderId="12" xfId="0" applyFill="1" applyBorder="1" applyAlignment="1">
      <alignment horizontal="left"/>
    </xf>
    <xf numFmtId="0" fontId="0" fillId="0" borderId="23" xfId="0" applyBorder="1" applyAlignment="1">
      <alignment horizontal="left" wrapText="1"/>
    </xf>
    <xf numFmtId="0" fontId="0" fillId="0" borderId="12" xfId="0" applyBorder="1" applyAlignment="1">
      <alignment horizontal="left" wrapText="1"/>
    </xf>
    <xf numFmtId="0" fontId="0" fillId="0" borderId="23" xfId="0" applyBorder="1" applyAlignment="1">
      <alignment horizontal="left" vertical="top" wrapText="1"/>
    </xf>
    <xf numFmtId="0" fontId="0" fillId="0" borderId="12" xfId="0" applyBorder="1" applyAlignment="1">
      <alignment horizontal="left" vertical="top" wrapText="1"/>
    </xf>
    <xf numFmtId="0" fontId="2" fillId="0" borderId="24" xfId="0" applyFont="1" applyBorder="1" applyAlignment="1">
      <alignment horizontal="left"/>
    </xf>
    <xf numFmtId="0" fontId="2" fillId="0" borderId="14" xfId="0" applyFont="1" applyBorder="1" applyAlignment="1">
      <alignment horizontal="left"/>
    </xf>
    <xf numFmtId="0" fontId="0" fillId="0" borderId="0" xfId="0" applyFont="1" applyAlignment="1">
      <alignment wrapText="1"/>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ont="1" applyAlignment="1">
      <alignment vertical="top" wrapText="1"/>
    </xf>
    <xf numFmtId="0" fontId="0" fillId="0" borderId="0" xfId="0" applyFont="1" applyAlignment="1">
      <alignment horizontal="left"/>
    </xf>
    <xf numFmtId="0" fontId="2" fillId="0" borderId="0" xfId="0" applyFont="1" applyAlignment="1">
      <alignment horizontal="left" wrapText="1"/>
    </xf>
    <xf numFmtId="0" fontId="2" fillId="0" borderId="25" xfId="0" applyFont="1" applyFill="1" applyBorder="1" applyAlignment="1">
      <alignment horizontal="left"/>
    </xf>
    <xf numFmtId="0" fontId="2" fillId="0" borderId="26" xfId="0" applyFont="1" applyFill="1" applyBorder="1" applyAlignment="1">
      <alignment horizontal="left"/>
    </xf>
    <xf numFmtId="0" fontId="2" fillId="0" borderId="27" xfId="0" applyFont="1" applyFill="1" applyBorder="1" applyAlignment="1">
      <alignment vertical="top" wrapText="1"/>
    </xf>
    <xf numFmtId="0" fontId="2" fillId="0" borderId="20" xfId="0" applyFont="1" applyFill="1" applyBorder="1" applyAlignment="1">
      <alignment vertical="top" wrapText="1"/>
    </xf>
    <xf numFmtId="0" fontId="2" fillId="0" borderId="23" xfId="0" applyFont="1" applyFill="1" applyBorder="1" applyAlignment="1">
      <alignment vertical="top" wrapText="1"/>
    </xf>
    <xf numFmtId="0" fontId="2" fillId="0" borderId="12" xfId="0" applyFont="1" applyFill="1" applyBorder="1" applyAlignment="1">
      <alignment vertical="top" wrapText="1"/>
    </xf>
    <xf numFmtId="0" fontId="2" fillId="0" borderId="2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29" xfId="0" applyBorder="1" applyAlignment="1">
      <alignment horizontal="left" wrapText="1"/>
    </xf>
    <xf numFmtId="0" fontId="0" fillId="0" borderId="16" xfId="0" applyBorder="1" applyAlignment="1">
      <alignment horizontal="left" wrapText="1"/>
    </xf>
    <xf numFmtId="0" fontId="2" fillId="0" borderId="30" xfId="0" applyFont="1" applyBorder="1" applyAlignment="1">
      <alignment horizontal="left"/>
    </xf>
    <xf numFmtId="0" fontId="2" fillId="0" borderId="18" xfId="0" applyFont="1" applyBorder="1" applyAlignment="1">
      <alignment horizontal="left"/>
    </xf>
    <xf numFmtId="0" fontId="0" fillId="0" borderId="0" xfId="0" applyFont="1" applyAlignment="1">
      <alignment horizontal="left" vertical="top" wrapText="1"/>
    </xf>
    <xf numFmtId="0" fontId="4" fillId="0" borderId="0" xfId="0" applyFont="1" applyAlignment="1">
      <alignment horizontal="left"/>
    </xf>
    <xf numFmtId="0" fontId="2" fillId="0" borderId="0" xfId="0" applyFont="1" applyAlignment="1">
      <alignment horizontal="left"/>
    </xf>
    <xf numFmtId="0" fontId="2" fillId="0" borderId="3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center" vertical="top" wrapText="1"/>
    </xf>
    <xf numFmtId="0" fontId="0" fillId="0" borderId="13" xfId="0" applyFill="1" applyBorder="1" applyAlignment="1">
      <alignment vertical="top" wrapText="1"/>
    </xf>
    <xf numFmtId="0" fontId="0" fillId="0" borderId="12" xfId="0"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0" fillId="0" borderId="32" xfId="0" applyBorder="1" applyAlignment="1">
      <alignment vertical="top" wrapText="1"/>
    </xf>
    <xf numFmtId="0" fontId="0" fillId="0" borderId="33" xfId="0" applyBorder="1" applyAlignment="1">
      <alignment vertical="top" wrapText="1"/>
    </xf>
    <xf numFmtId="0" fontId="0" fillId="0" borderId="24" xfId="0" applyBorder="1" applyAlignment="1">
      <alignment horizontal="left" vertical="top" wrapText="1"/>
    </xf>
    <xf numFmtId="0" fontId="0" fillId="0" borderId="14" xfId="0" applyBorder="1" applyAlignment="1">
      <alignment horizontal="left" vertical="top" wrapText="1"/>
    </xf>
    <xf numFmtId="0" fontId="4" fillId="0" borderId="0" xfId="0" applyFont="1" applyAlignment="1">
      <alignment horizontal="left" vertical="top" wrapText="1"/>
    </xf>
    <xf numFmtId="0" fontId="2" fillId="0" borderId="31" xfId="0" applyFont="1" applyFill="1" applyBorder="1" applyAlignment="1">
      <alignment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xf>
    <xf numFmtId="0" fontId="2" fillId="0" borderId="34" xfId="0" applyFont="1" applyFill="1" applyBorder="1" applyAlignment="1">
      <alignment horizontal="center" vertical="top" wrapText="1"/>
    </xf>
    <xf numFmtId="0" fontId="0" fillId="0" borderId="28" xfId="0" applyFill="1" applyBorder="1" applyAlignment="1">
      <alignment horizontal="center" vertical="top" wrapText="1"/>
    </xf>
    <xf numFmtId="0" fontId="0" fillId="0" borderId="24" xfId="0" applyBorder="1" applyAlignment="1">
      <alignment vertical="top" wrapText="1"/>
    </xf>
    <xf numFmtId="0" fontId="0" fillId="0" borderId="14" xfId="0" applyBorder="1" applyAlignment="1">
      <alignment vertical="top" wrapText="1"/>
    </xf>
    <xf numFmtId="0" fontId="0" fillId="0" borderId="0" xfId="0"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42"/>
  <sheetViews>
    <sheetView showGridLines="0" tabSelected="1" view="pageLayout" workbookViewId="0" topLeftCell="A1">
      <selection activeCell="D9" sqref="D9"/>
    </sheetView>
  </sheetViews>
  <sheetFormatPr defaultColWidth="9.140625" defaultRowHeight="12.75"/>
  <cols>
    <col min="1" max="1" width="2.7109375" style="0" customWidth="1"/>
    <col min="2" max="2" width="4.00390625" style="0" customWidth="1"/>
    <col min="3" max="3" width="21.8515625" style="0" customWidth="1"/>
    <col min="4" max="7" width="15.7109375" style="0" customWidth="1"/>
  </cols>
  <sheetData>
    <row r="2" spans="2:7" ht="18">
      <c r="B2" s="47" t="s">
        <v>0</v>
      </c>
      <c r="C2" s="47"/>
      <c r="D2" s="47"/>
      <c r="E2" s="47"/>
      <c r="F2" s="47"/>
      <c r="G2" s="47"/>
    </row>
    <row r="3" spans="2:7" ht="18">
      <c r="B3" s="47" t="s">
        <v>1</v>
      </c>
      <c r="C3" s="47"/>
      <c r="D3" s="47"/>
      <c r="E3" s="47"/>
      <c r="F3" s="47"/>
      <c r="G3" s="47"/>
    </row>
    <row r="5" ht="12.75">
      <c r="B5" t="s">
        <v>2</v>
      </c>
    </row>
    <row r="7" spans="2:3" ht="12.75">
      <c r="B7" s="1" t="s">
        <v>3</v>
      </c>
      <c r="C7" s="1" t="s">
        <v>4</v>
      </c>
    </row>
    <row r="8" ht="13.5" thickBot="1"/>
    <row r="9" spans="2:7" ht="51">
      <c r="B9" s="48" t="s">
        <v>5</v>
      </c>
      <c r="C9" s="49"/>
      <c r="D9" s="2" t="s">
        <v>6</v>
      </c>
      <c r="E9" s="2" t="s">
        <v>7</v>
      </c>
      <c r="F9" s="2" t="s">
        <v>8</v>
      </c>
      <c r="G9" s="3" t="s">
        <v>7</v>
      </c>
    </row>
    <row r="10" spans="2:7" ht="12.75">
      <c r="B10" s="50" t="s">
        <v>9</v>
      </c>
      <c r="C10" s="51"/>
      <c r="D10" s="4">
        <v>90240</v>
      </c>
      <c r="E10" s="5">
        <f>IF(D$21=0,"",D10/D$21)</f>
        <v>0.5758884981843941</v>
      </c>
      <c r="F10" s="4">
        <v>94436</v>
      </c>
      <c r="G10" s="6">
        <f>IF(F$21=0,"",F10/F$21)</f>
        <v>0.5615374552546767</v>
      </c>
    </row>
    <row r="11" spans="2:7" ht="12.75">
      <c r="B11" s="50" t="s">
        <v>10</v>
      </c>
      <c r="C11" s="51"/>
      <c r="D11" s="4">
        <v>18424</v>
      </c>
      <c r="E11" s="5">
        <f aca="true" t="shared" si="0" ref="E11:G20">IF(D$21=0,"",D11/D$21)</f>
        <v>0.11757723504598046</v>
      </c>
      <c r="F11" s="4">
        <v>19094</v>
      </c>
      <c r="G11" s="6">
        <f t="shared" si="0"/>
        <v>0.11353716983600319</v>
      </c>
    </row>
    <row r="12" spans="2:7" ht="27" customHeight="1">
      <c r="B12" s="52" t="s">
        <v>70</v>
      </c>
      <c r="C12" s="53"/>
      <c r="D12" s="4">
        <v>34982</v>
      </c>
      <c r="E12" s="5">
        <f t="shared" si="0"/>
        <v>0.2232461374499831</v>
      </c>
      <c r="F12" s="4">
        <v>39360</v>
      </c>
      <c r="G12" s="6">
        <f t="shared" si="0"/>
        <v>0.23404331228370617</v>
      </c>
    </row>
    <row r="13" spans="2:7" ht="12.75">
      <c r="B13" s="54" t="s">
        <v>71</v>
      </c>
      <c r="C13" s="55"/>
      <c r="D13" s="4">
        <v>6084</v>
      </c>
      <c r="E13" s="5">
        <f t="shared" si="0"/>
        <v>0.03882652507705955</v>
      </c>
      <c r="F13" s="4">
        <v>7806</v>
      </c>
      <c r="G13" s="6">
        <f t="shared" si="0"/>
        <v>0.04641621178065575</v>
      </c>
    </row>
    <row r="14" spans="2:7" ht="12.75">
      <c r="B14" s="50" t="s">
        <v>11</v>
      </c>
      <c r="C14" s="51"/>
      <c r="D14" s="4">
        <v>4055</v>
      </c>
      <c r="E14" s="5">
        <f t="shared" si="0"/>
        <v>0.025877968308263718</v>
      </c>
      <c r="F14" s="4">
        <v>5754</v>
      </c>
      <c r="G14" s="6">
        <f t="shared" si="0"/>
        <v>0.034214563487816194</v>
      </c>
    </row>
    <row r="15" spans="2:7" ht="12.75">
      <c r="B15" s="50" t="s">
        <v>12</v>
      </c>
      <c r="C15" s="51"/>
      <c r="D15" s="4">
        <v>954</v>
      </c>
      <c r="E15" s="5">
        <f t="shared" si="0"/>
        <v>0.006088182926284485</v>
      </c>
      <c r="F15" s="4">
        <v>1183</v>
      </c>
      <c r="G15" s="6">
        <f t="shared" si="0"/>
        <v>0.007034381057714034</v>
      </c>
    </row>
    <row r="16" spans="2:7" ht="12.75">
      <c r="B16" s="50" t="s">
        <v>13</v>
      </c>
      <c r="C16" s="51"/>
      <c r="D16" s="4">
        <v>13</v>
      </c>
      <c r="E16" s="5">
        <f t="shared" si="0"/>
        <v>8.296266042106741E-05</v>
      </c>
      <c r="F16" s="4">
        <v>11</v>
      </c>
      <c r="G16" s="6">
        <f t="shared" si="0"/>
        <v>6.540844601424715E-05</v>
      </c>
    </row>
    <row r="17" spans="2:7" ht="27" customHeight="1">
      <c r="B17" s="56" t="s">
        <v>14</v>
      </c>
      <c r="C17" s="57"/>
      <c r="D17" s="4">
        <v>486</v>
      </c>
      <c r="E17" s="5">
        <f t="shared" si="0"/>
        <v>0.0031015271511260585</v>
      </c>
      <c r="F17" s="4">
        <v>471</v>
      </c>
      <c r="G17" s="6">
        <f t="shared" si="0"/>
        <v>0.0028006707338827644</v>
      </c>
    </row>
    <row r="18" spans="2:7" ht="12.75">
      <c r="B18" s="54" t="s">
        <v>72</v>
      </c>
      <c r="C18" s="55"/>
      <c r="D18" s="4">
        <v>1459</v>
      </c>
      <c r="E18" s="5">
        <f t="shared" si="0"/>
        <v>0.009310963196487488</v>
      </c>
      <c r="F18" s="4">
        <v>59</v>
      </c>
      <c r="G18" s="6">
        <f t="shared" si="0"/>
        <v>0.00035082711953096196</v>
      </c>
    </row>
    <row r="19" spans="2:7" ht="12.75">
      <c r="B19" s="54"/>
      <c r="C19" s="55"/>
      <c r="D19" s="4"/>
      <c r="E19" s="5">
        <f t="shared" si="0"/>
        <v>0</v>
      </c>
      <c r="F19" s="4"/>
      <c r="G19" s="6">
        <f t="shared" si="0"/>
        <v>0</v>
      </c>
    </row>
    <row r="20" spans="2:7" ht="27" customHeight="1">
      <c r="B20" s="58" t="s">
        <v>15</v>
      </c>
      <c r="C20" s="59"/>
      <c r="D20" s="4"/>
      <c r="E20" s="5">
        <f t="shared" si="0"/>
        <v>0</v>
      </c>
      <c r="F20" s="4"/>
      <c r="G20" s="6">
        <f t="shared" si="0"/>
        <v>0</v>
      </c>
    </row>
    <row r="21" spans="2:7" ht="13.5" thickBot="1">
      <c r="B21" s="60" t="s">
        <v>16</v>
      </c>
      <c r="C21" s="61"/>
      <c r="D21" s="7">
        <f>SUM(D10:D20)</f>
        <v>156697</v>
      </c>
      <c r="E21" s="8">
        <f>SUM(E10:E20)</f>
        <v>1</v>
      </c>
      <c r="F21" s="7">
        <f>SUM(F10:F20)</f>
        <v>168174</v>
      </c>
      <c r="G21" s="9">
        <f>SUM(G10:G20)</f>
        <v>0.9999999999999999</v>
      </c>
    </row>
    <row r="23" ht="12.75">
      <c r="B23" s="1" t="s">
        <v>17</v>
      </c>
    </row>
    <row r="25" ht="12.75">
      <c r="B25" s="10" t="s">
        <v>18</v>
      </c>
    </row>
    <row r="27" spans="2:7" ht="12.75">
      <c r="B27" s="62" t="s">
        <v>19</v>
      </c>
      <c r="C27" s="62"/>
      <c r="D27" s="62"/>
      <c r="E27" s="62"/>
      <c r="F27" s="62"/>
      <c r="G27" s="62"/>
    </row>
    <row r="28" spans="2:7" ht="12.75">
      <c r="B28" s="62"/>
      <c r="C28" s="62"/>
      <c r="D28" s="62"/>
      <c r="E28" s="62"/>
      <c r="F28" s="62"/>
      <c r="G28" s="62"/>
    </row>
    <row r="29" spans="2:7" ht="12.75">
      <c r="B29" s="11"/>
      <c r="C29" s="11"/>
      <c r="D29" s="11"/>
      <c r="E29" s="11"/>
      <c r="F29" s="11"/>
      <c r="G29" s="11"/>
    </row>
    <row r="30" spans="2:7" ht="12.75">
      <c r="B30" s="63" t="s">
        <v>20</v>
      </c>
      <c r="C30" s="63"/>
      <c r="D30" s="63"/>
      <c r="E30" s="63"/>
      <c r="F30" s="63"/>
      <c r="G30" s="63"/>
    </row>
    <row r="31" spans="2:7" ht="12.75">
      <c r="B31" s="63"/>
      <c r="C31" s="63"/>
      <c r="D31" s="63"/>
      <c r="E31" s="63"/>
      <c r="F31" s="63"/>
      <c r="G31" s="63"/>
    </row>
    <row r="33" ht="12.75">
      <c r="B33" s="10" t="s">
        <v>21</v>
      </c>
    </row>
    <row r="34" spans="2:7" ht="12.75">
      <c r="B34" s="64" t="s">
        <v>22</v>
      </c>
      <c r="C34" s="64"/>
      <c r="D34" s="64"/>
      <c r="E34" s="64"/>
      <c r="F34" s="64"/>
      <c r="G34" s="64"/>
    </row>
    <row r="35" spans="2:7" ht="12.75">
      <c r="B35" s="11"/>
      <c r="C35" s="11"/>
      <c r="D35" s="11"/>
      <c r="E35" s="11"/>
      <c r="F35" s="11"/>
      <c r="G35" s="11"/>
    </row>
    <row r="36" spans="2:7" ht="12.75">
      <c r="B36" s="65" t="s">
        <v>23</v>
      </c>
      <c r="C36" s="65"/>
      <c r="D36" s="65"/>
      <c r="E36" s="65"/>
      <c r="F36" s="65"/>
      <c r="G36" s="65"/>
    </row>
    <row r="37" spans="2:7" ht="12.75">
      <c r="B37" s="65"/>
      <c r="C37" s="65"/>
      <c r="D37" s="65"/>
      <c r="E37" s="65"/>
      <c r="F37" s="65"/>
      <c r="G37" s="65"/>
    </row>
    <row r="39" spans="1:7" ht="12.75">
      <c r="A39" s="11"/>
      <c r="B39" s="66" t="s">
        <v>24</v>
      </c>
      <c r="C39" s="66"/>
      <c r="D39" s="66"/>
      <c r="E39" s="66"/>
      <c r="F39" s="66"/>
      <c r="G39" s="66"/>
    </row>
    <row r="40" spans="1:7" ht="12.75">
      <c r="A40" s="11"/>
      <c r="B40" s="11"/>
      <c r="C40" s="11"/>
      <c r="D40" s="11"/>
      <c r="E40" s="11"/>
      <c r="F40" s="11"/>
      <c r="G40" s="11"/>
    </row>
    <row r="41" spans="1:7" ht="12.75">
      <c r="A41" s="11"/>
      <c r="B41" s="65" t="s">
        <v>25</v>
      </c>
      <c r="C41" s="65"/>
      <c r="D41" s="65"/>
      <c r="E41" s="65"/>
      <c r="F41" s="65"/>
      <c r="G41" s="65"/>
    </row>
    <row r="42" spans="1:7" ht="12.75">
      <c r="A42" s="11"/>
      <c r="B42" s="65"/>
      <c r="C42" s="65"/>
      <c r="D42" s="65"/>
      <c r="E42" s="65"/>
      <c r="F42" s="65"/>
      <c r="G42" s="65"/>
    </row>
    <row r="44" spans="2:7" ht="13.5" customHeight="1">
      <c r="B44" s="13" t="s">
        <v>26</v>
      </c>
      <c r="C44" s="67" t="s">
        <v>27</v>
      </c>
      <c r="D44" s="67"/>
      <c r="E44" s="67"/>
      <c r="F44" s="67"/>
      <c r="G44" s="67"/>
    </row>
    <row r="45" spans="2:3" ht="13.5" thickBot="1">
      <c r="B45" s="13"/>
      <c r="C45" s="14"/>
    </row>
    <row r="46" spans="2:7" ht="12.75">
      <c r="B46" s="68"/>
      <c r="C46" s="69"/>
      <c r="D46" s="15" t="s">
        <v>28</v>
      </c>
      <c r="E46" s="15" t="s">
        <v>29</v>
      </c>
      <c r="F46" s="15" t="s">
        <v>30</v>
      </c>
      <c r="G46" s="16" t="s">
        <v>31</v>
      </c>
    </row>
    <row r="47" spans="2:7" ht="12.75">
      <c r="B47" s="70" t="s">
        <v>32</v>
      </c>
      <c r="C47" s="71"/>
      <c r="D47" s="74" t="s">
        <v>33</v>
      </c>
      <c r="E47" s="74" t="s">
        <v>34</v>
      </c>
      <c r="F47" s="74" t="s">
        <v>35</v>
      </c>
      <c r="G47" s="76" t="s">
        <v>36</v>
      </c>
    </row>
    <row r="48" spans="2:7" ht="24.75" customHeight="1">
      <c r="B48" s="72"/>
      <c r="C48" s="73"/>
      <c r="D48" s="75"/>
      <c r="E48" s="75"/>
      <c r="F48" s="75"/>
      <c r="G48" s="77"/>
    </row>
    <row r="49" spans="2:10" ht="12.75">
      <c r="B49" s="56" t="str">
        <f>B10</f>
        <v>Residential</v>
      </c>
      <c r="C49" s="57"/>
      <c r="D49" s="4">
        <v>75463</v>
      </c>
      <c r="E49" s="4">
        <v>85753</v>
      </c>
      <c r="F49" s="4">
        <v>85753</v>
      </c>
      <c r="G49" s="17">
        <v>5920</v>
      </c>
      <c r="J49" s="18"/>
    </row>
    <row r="50" spans="2:7" ht="12.75">
      <c r="B50" s="56" t="str">
        <f aca="true" t="shared" si="1" ref="B50:B60">B11</f>
        <v>GS &lt; 50 kW</v>
      </c>
      <c r="C50" s="57"/>
      <c r="D50" s="4">
        <v>18259</v>
      </c>
      <c r="E50" s="4">
        <v>20749</v>
      </c>
      <c r="F50" s="4">
        <v>20749</v>
      </c>
      <c r="G50" s="17">
        <v>1088</v>
      </c>
    </row>
    <row r="51" spans="2:7" ht="27" customHeight="1">
      <c r="B51" s="56" t="str">
        <f t="shared" si="1"/>
        <v>GS &gt; 50 &lt; 1,500 kW</v>
      </c>
      <c r="C51" s="57"/>
      <c r="D51" s="4">
        <v>31647</v>
      </c>
      <c r="E51" s="4">
        <v>35963</v>
      </c>
      <c r="F51" s="4">
        <v>35963</v>
      </c>
      <c r="G51" s="17">
        <v>1564</v>
      </c>
    </row>
    <row r="52" spans="2:7" ht="12.75">
      <c r="B52" s="56" t="str">
        <f t="shared" si="1"/>
        <v>GS &gt; 1,500 &lt; 5,000 kW</v>
      </c>
      <c r="C52" s="57"/>
      <c r="D52" s="4">
        <v>8044</v>
      </c>
      <c r="E52" s="4">
        <v>9140</v>
      </c>
      <c r="F52" s="4">
        <v>9140</v>
      </c>
      <c r="G52" s="17">
        <v>247</v>
      </c>
    </row>
    <row r="53" spans="2:7" ht="12.75">
      <c r="B53" s="56" t="str">
        <f t="shared" si="1"/>
        <v>Large User, if applicable</v>
      </c>
      <c r="C53" s="57"/>
      <c r="D53" s="4">
        <v>5277</v>
      </c>
      <c r="E53" s="4">
        <v>5997</v>
      </c>
      <c r="F53" s="4">
        <v>5997</v>
      </c>
      <c r="G53" s="17">
        <v>149</v>
      </c>
    </row>
    <row r="54" spans="2:7" ht="12.75">
      <c r="B54" s="56" t="str">
        <f t="shared" si="1"/>
        <v>Street Lighting</v>
      </c>
      <c r="C54" s="57"/>
      <c r="D54" s="4">
        <v>747</v>
      </c>
      <c r="E54" s="4">
        <v>848</v>
      </c>
      <c r="F54" s="4">
        <v>867</v>
      </c>
      <c r="G54" s="17">
        <v>37</v>
      </c>
    </row>
    <row r="55" spans="2:7" ht="12.75">
      <c r="B55" s="56" t="str">
        <f t="shared" si="1"/>
        <v>Sentinel Lighting</v>
      </c>
      <c r="C55" s="57"/>
      <c r="D55" s="4">
        <v>3.5</v>
      </c>
      <c r="E55" s="4">
        <v>4</v>
      </c>
      <c r="F55" s="4">
        <v>4.6</v>
      </c>
      <c r="G55" s="17">
        <v>0.5</v>
      </c>
    </row>
    <row r="56" spans="2:7" ht="27" customHeight="1">
      <c r="B56" s="56" t="str">
        <f t="shared" si="1"/>
        <v>Unmetered Scattered Load (USL)</v>
      </c>
      <c r="C56" s="57"/>
      <c r="D56" s="4">
        <v>494</v>
      </c>
      <c r="E56" s="4">
        <v>561</v>
      </c>
      <c r="F56" s="4">
        <v>541</v>
      </c>
      <c r="G56" s="17">
        <v>19</v>
      </c>
    </row>
    <row r="57" spans="2:7" ht="12.75">
      <c r="B57" s="56" t="str">
        <f t="shared" si="1"/>
        <v>Standby</v>
      </c>
      <c r="C57" s="57"/>
      <c r="D57" s="4">
        <v>117</v>
      </c>
      <c r="E57" s="4">
        <v>133</v>
      </c>
      <c r="F57" s="4">
        <v>133</v>
      </c>
      <c r="G57" s="17">
        <v>1.6</v>
      </c>
    </row>
    <row r="58" spans="2:7" ht="12.75">
      <c r="B58" s="52"/>
      <c r="C58" s="53"/>
      <c r="D58" s="4"/>
      <c r="E58" s="4"/>
      <c r="F58" s="4"/>
      <c r="G58" s="17"/>
    </row>
    <row r="59" spans="2:7" ht="27" customHeight="1" thickBot="1">
      <c r="B59" s="78" t="str">
        <f>B20</f>
        <v>Embedded distributor, if applicant is a host distributor</v>
      </c>
      <c r="C59" s="79"/>
      <c r="D59" s="19"/>
      <c r="E59" s="19"/>
      <c r="F59" s="19"/>
      <c r="G59" s="20"/>
    </row>
    <row r="60" spans="2:7" ht="13.5" thickTop="1">
      <c r="B60" s="80" t="str">
        <f t="shared" si="1"/>
        <v>Total</v>
      </c>
      <c r="C60" s="81"/>
      <c r="D60" s="21">
        <f>SUM(D49:D59)</f>
        <v>140051.5</v>
      </c>
      <c r="E60" s="21">
        <f>SUM(E49:E59)</f>
        <v>159148</v>
      </c>
      <c r="F60" s="21">
        <f>SUM(F49:F59)</f>
        <v>159147.6</v>
      </c>
      <c r="G60" s="22">
        <f>SUM(G49:G59)</f>
        <v>9026.1</v>
      </c>
    </row>
    <row r="62" spans="2:7" ht="12.75">
      <c r="B62" s="1" t="s">
        <v>37</v>
      </c>
      <c r="C62" s="11"/>
      <c r="D62" s="11"/>
      <c r="E62" s="11"/>
      <c r="F62" s="11"/>
      <c r="G62" s="11"/>
    </row>
    <row r="63" spans="2:7" ht="12.75">
      <c r="B63" s="11"/>
      <c r="C63" s="11"/>
      <c r="D63" s="11"/>
      <c r="E63" s="11"/>
      <c r="F63" s="11"/>
      <c r="G63" s="11"/>
    </row>
    <row r="64" spans="2:7" ht="12.75">
      <c r="B64" s="23" t="s">
        <v>38</v>
      </c>
      <c r="C64" s="11"/>
      <c r="D64" s="11"/>
      <c r="E64" s="11"/>
      <c r="F64" s="11"/>
      <c r="G64" s="11"/>
    </row>
    <row r="65" spans="2:7" ht="12.75">
      <c r="B65" s="11"/>
      <c r="C65" s="11"/>
      <c r="D65" s="11"/>
      <c r="E65" s="11"/>
      <c r="F65" s="11"/>
      <c r="G65" s="11"/>
    </row>
    <row r="66" spans="2:7" ht="12.75">
      <c r="B66" s="82" t="s">
        <v>39</v>
      </c>
      <c r="C66" s="82"/>
      <c r="D66" s="82"/>
      <c r="E66" s="82"/>
      <c r="F66" s="82"/>
      <c r="G66" s="82"/>
    </row>
    <row r="67" spans="2:7" ht="12.75">
      <c r="B67" s="65"/>
      <c r="C67" s="65"/>
      <c r="D67" s="65"/>
      <c r="E67" s="65"/>
      <c r="F67" s="65"/>
      <c r="G67" s="65"/>
    </row>
    <row r="68" spans="2:7" ht="12.75">
      <c r="B68" s="11"/>
      <c r="C68" s="11"/>
      <c r="D68" s="11"/>
      <c r="E68" s="11"/>
      <c r="F68" s="11"/>
      <c r="G68" s="11"/>
    </row>
    <row r="69" spans="2:7" ht="12.75">
      <c r="B69" s="65" t="s">
        <v>40</v>
      </c>
      <c r="C69" s="65"/>
      <c r="D69" s="65"/>
      <c r="E69" s="65"/>
      <c r="F69" s="65"/>
      <c r="G69" s="65"/>
    </row>
    <row r="70" spans="2:7" ht="12.75">
      <c r="B70" s="65"/>
      <c r="C70" s="65"/>
      <c r="D70" s="65"/>
      <c r="E70" s="65"/>
      <c r="F70" s="65"/>
      <c r="G70" s="65"/>
    </row>
    <row r="71" spans="2:7" ht="12.75">
      <c r="B71" s="11"/>
      <c r="C71" s="11"/>
      <c r="D71" s="11"/>
      <c r="E71" s="11"/>
      <c r="F71" s="11"/>
      <c r="G71" s="11"/>
    </row>
    <row r="72" spans="2:7" ht="12.75">
      <c r="B72" s="83" t="s">
        <v>41</v>
      </c>
      <c r="C72" s="83"/>
      <c r="D72" s="11"/>
      <c r="E72" s="11"/>
      <c r="F72" s="11"/>
      <c r="G72" s="11"/>
    </row>
    <row r="73" spans="2:7" ht="12.75">
      <c r="B73" s="11"/>
      <c r="C73" s="11"/>
      <c r="D73" s="11"/>
      <c r="E73" s="11"/>
      <c r="F73" s="11"/>
      <c r="G73" s="11"/>
    </row>
    <row r="74" spans="2:7" ht="12.75">
      <c r="B74" s="66" t="s">
        <v>42</v>
      </c>
      <c r="C74" s="66"/>
      <c r="D74" s="66"/>
      <c r="E74" s="66"/>
      <c r="F74" s="66"/>
      <c r="G74" s="66"/>
    </row>
    <row r="75" spans="2:7" ht="12.75">
      <c r="B75" s="11"/>
      <c r="C75" s="11"/>
      <c r="D75" s="11"/>
      <c r="E75" s="11"/>
      <c r="F75" s="11"/>
      <c r="G75" s="11"/>
    </row>
    <row r="76" spans="2:7" ht="12.75">
      <c r="B76" s="65" t="s">
        <v>43</v>
      </c>
      <c r="C76" s="65"/>
      <c r="D76" s="65"/>
      <c r="E76" s="65"/>
      <c r="F76" s="65"/>
      <c r="G76" s="65"/>
    </row>
    <row r="77" spans="2:7" ht="12.75">
      <c r="B77" s="65"/>
      <c r="C77" s="65"/>
      <c r="D77" s="65"/>
      <c r="E77" s="65"/>
      <c r="F77" s="65"/>
      <c r="G77" s="65"/>
    </row>
    <row r="78" spans="2:7" ht="12.75">
      <c r="B78" s="11"/>
      <c r="C78" s="11"/>
      <c r="D78" s="11"/>
      <c r="E78" s="11"/>
      <c r="F78" s="11"/>
      <c r="G78" s="11"/>
    </row>
    <row r="79" spans="2:7" ht="12.75">
      <c r="B79" s="23" t="s">
        <v>44</v>
      </c>
      <c r="C79" s="11"/>
      <c r="D79" s="11"/>
      <c r="E79" s="11"/>
      <c r="F79" s="11"/>
      <c r="G79" s="11"/>
    </row>
    <row r="80" spans="2:7" ht="12.75">
      <c r="B80" s="11"/>
      <c r="C80" s="11"/>
      <c r="D80" s="11"/>
      <c r="E80" s="11"/>
      <c r="F80" s="11"/>
      <c r="G80" s="11"/>
    </row>
    <row r="81" spans="2:7" ht="12.75">
      <c r="B81" s="63" t="s">
        <v>45</v>
      </c>
      <c r="C81" s="63"/>
      <c r="D81" s="63"/>
      <c r="E81" s="63"/>
      <c r="F81" s="63"/>
      <c r="G81" s="63"/>
    </row>
    <row r="82" spans="2:7" ht="12.75">
      <c r="B82" s="63"/>
      <c r="C82" s="63"/>
      <c r="D82" s="63"/>
      <c r="E82" s="63"/>
      <c r="F82" s="63"/>
      <c r="G82" s="63"/>
    </row>
    <row r="83" spans="2:7" ht="12.75">
      <c r="B83" s="63"/>
      <c r="C83" s="63"/>
      <c r="D83" s="63"/>
      <c r="E83" s="63"/>
      <c r="F83" s="63"/>
      <c r="G83" s="63"/>
    </row>
    <row r="84" spans="2:7" ht="12.75">
      <c r="B84" s="83" t="s">
        <v>46</v>
      </c>
      <c r="C84" s="83"/>
      <c r="D84" s="11"/>
      <c r="E84" s="11"/>
      <c r="F84" s="11"/>
      <c r="G84" s="11"/>
    </row>
    <row r="85" spans="2:7" ht="12.75">
      <c r="B85" s="11"/>
      <c r="C85" s="11"/>
      <c r="D85" s="11"/>
      <c r="E85" s="11"/>
      <c r="F85" s="11"/>
      <c r="G85" s="11"/>
    </row>
    <row r="86" spans="2:7" ht="12.75">
      <c r="B86" s="65" t="s">
        <v>47</v>
      </c>
      <c r="C86" s="65"/>
      <c r="D86" s="65"/>
      <c r="E86" s="65"/>
      <c r="F86" s="65"/>
      <c r="G86" s="65"/>
    </row>
    <row r="87" spans="2:7" ht="12.75">
      <c r="B87" s="65"/>
      <c r="C87" s="65"/>
      <c r="D87" s="65"/>
      <c r="E87" s="65"/>
      <c r="F87" s="65"/>
      <c r="G87" s="65"/>
    </row>
    <row r="89" spans="2:7" ht="12.75">
      <c r="B89" s="1" t="s">
        <v>48</v>
      </c>
      <c r="C89" s="84" t="s">
        <v>49</v>
      </c>
      <c r="D89" s="84"/>
      <c r="E89" s="84"/>
      <c r="F89" s="84"/>
      <c r="G89" s="84"/>
    </row>
    <row r="90" ht="13.5" thickBot="1"/>
    <row r="91" spans="2:7" ht="27" customHeight="1">
      <c r="B91" s="85" t="s">
        <v>50</v>
      </c>
      <c r="C91" s="86"/>
      <c r="D91" s="24" t="s">
        <v>51</v>
      </c>
      <c r="E91" s="24" t="s">
        <v>52</v>
      </c>
      <c r="F91" s="24" t="s">
        <v>53</v>
      </c>
      <c r="G91" s="89" t="s">
        <v>54</v>
      </c>
    </row>
    <row r="92" spans="2:7" ht="25.5">
      <c r="B92" s="87"/>
      <c r="C92" s="88"/>
      <c r="D92" s="25" t="s">
        <v>55</v>
      </c>
      <c r="E92" s="75" t="s">
        <v>56</v>
      </c>
      <c r="F92" s="75" t="s">
        <v>57</v>
      </c>
      <c r="G92" s="90"/>
    </row>
    <row r="93" spans="2:7" ht="12.75">
      <c r="B93" s="87"/>
      <c r="C93" s="88"/>
      <c r="D93" s="26" t="s">
        <v>58</v>
      </c>
      <c r="E93" s="91"/>
      <c r="F93" s="91"/>
      <c r="G93" s="90"/>
    </row>
    <row r="94" spans="2:7" ht="12.75">
      <c r="B94" s="92"/>
      <c r="C94" s="93"/>
      <c r="D94" s="27" t="s">
        <v>7</v>
      </c>
      <c r="E94" s="28" t="s">
        <v>7</v>
      </c>
      <c r="F94" s="28" t="s">
        <v>7</v>
      </c>
      <c r="G94" s="29" t="s">
        <v>7</v>
      </c>
    </row>
    <row r="95" spans="2:7" ht="12.75">
      <c r="B95" s="50" t="str">
        <f>B49</f>
        <v>Residential</v>
      </c>
      <c r="C95" s="51"/>
      <c r="D95" s="30">
        <v>94</v>
      </c>
      <c r="E95" s="31">
        <f>IF(F10=0,"",(E49+G49)/F10*100)</f>
        <v>97.07420898809775</v>
      </c>
      <c r="F95" s="31">
        <f aca="true" t="shared" si="2" ref="F95:F105">IF(F10=0,"",(F49+G49)/F10*100)</f>
        <v>97.07420898809775</v>
      </c>
      <c r="G95" s="32" t="s">
        <v>59</v>
      </c>
    </row>
    <row r="96" spans="2:7" ht="12.75">
      <c r="B96" s="50" t="str">
        <f aca="true" t="shared" si="3" ref="B96:B105">B50</f>
        <v>GS &lt; 50 kW</v>
      </c>
      <c r="C96" s="51"/>
      <c r="D96" s="30">
        <v>112</v>
      </c>
      <c r="E96" s="31">
        <f aca="true" t="shared" si="4" ref="E96:E103">IF(F11=0,"",(E50+G50)/F11*100)</f>
        <v>114.36576935162878</v>
      </c>
      <c r="F96" s="31">
        <f t="shared" si="2"/>
        <v>114.36576935162878</v>
      </c>
      <c r="G96" s="32" t="s">
        <v>60</v>
      </c>
    </row>
    <row r="97" spans="2:7" ht="27" customHeight="1">
      <c r="B97" s="58" t="str">
        <f t="shared" si="3"/>
        <v>GS &gt; 50 &lt; 1,500 kW</v>
      </c>
      <c r="C97" s="59"/>
      <c r="D97" s="30">
        <v>100</v>
      </c>
      <c r="E97" s="31">
        <f t="shared" si="4"/>
        <v>95.34298780487805</v>
      </c>
      <c r="F97" s="31">
        <f t="shared" si="2"/>
        <v>95.34298780487805</v>
      </c>
      <c r="G97" s="32" t="s">
        <v>60</v>
      </c>
    </row>
    <row r="98" spans="2:7" ht="12.75">
      <c r="B98" s="50" t="str">
        <f t="shared" si="3"/>
        <v>GS &gt; 1,500 &lt; 5,000 kW</v>
      </c>
      <c r="C98" s="51"/>
      <c r="D98" s="30">
        <v>151</v>
      </c>
      <c r="E98" s="31">
        <f t="shared" si="4"/>
        <v>120.25365103766335</v>
      </c>
      <c r="F98" s="31">
        <f t="shared" si="2"/>
        <v>120.25365103766335</v>
      </c>
      <c r="G98" s="32" t="s">
        <v>60</v>
      </c>
    </row>
    <row r="99" spans="2:7" ht="12.75">
      <c r="B99" s="50" t="str">
        <f t="shared" si="3"/>
        <v>Large User, if applicable</v>
      </c>
      <c r="C99" s="51"/>
      <c r="D99" s="30">
        <v>114</v>
      </c>
      <c r="E99" s="31">
        <f t="shared" si="4"/>
        <v>106.81265206812651</v>
      </c>
      <c r="F99" s="31">
        <f t="shared" si="2"/>
        <v>106.81265206812651</v>
      </c>
      <c r="G99" s="32" t="s">
        <v>59</v>
      </c>
    </row>
    <row r="100" spans="2:7" ht="12.75">
      <c r="B100" s="50" t="str">
        <f t="shared" si="3"/>
        <v>Street Lighting</v>
      </c>
      <c r="C100" s="51"/>
      <c r="D100" s="30">
        <v>71</v>
      </c>
      <c r="E100" s="31">
        <f t="shared" si="4"/>
        <v>74.80980557903635</v>
      </c>
      <c r="F100" s="31">
        <f t="shared" si="2"/>
        <v>76.41589180050718</v>
      </c>
      <c r="G100" s="32" t="s">
        <v>61</v>
      </c>
    </row>
    <row r="101" spans="2:7" ht="12.75">
      <c r="B101" s="50" t="str">
        <f t="shared" si="3"/>
        <v>Sentinel Lighting</v>
      </c>
      <c r="C101" s="51"/>
      <c r="D101" s="30">
        <v>34</v>
      </c>
      <c r="E101" s="31">
        <f t="shared" si="4"/>
        <v>40.909090909090914</v>
      </c>
      <c r="F101" s="31">
        <f t="shared" si="2"/>
        <v>46.36363636363636</v>
      </c>
      <c r="G101" s="32" t="s">
        <v>60</v>
      </c>
    </row>
    <row r="102" spans="2:7" ht="27" customHeight="1">
      <c r="B102" s="58" t="str">
        <f t="shared" si="3"/>
        <v>Unmetered Scattered Load (USL)</v>
      </c>
      <c r="C102" s="59"/>
      <c r="D102" s="30">
        <v>119</v>
      </c>
      <c r="E102" s="31">
        <f t="shared" si="4"/>
        <v>123.14225053078556</v>
      </c>
      <c r="F102" s="31">
        <f t="shared" si="2"/>
        <v>118.895966029724</v>
      </c>
      <c r="G102" s="32" t="s">
        <v>60</v>
      </c>
    </row>
    <row r="103" spans="2:7" ht="12.75">
      <c r="B103" s="50" t="str">
        <f t="shared" si="3"/>
        <v>Standby</v>
      </c>
      <c r="C103" s="51"/>
      <c r="D103" s="30">
        <v>100</v>
      </c>
      <c r="E103" s="31">
        <f t="shared" si="4"/>
        <v>228.13559322033896</v>
      </c>
      <c r="F103" s="31">
        <f t="shared" si="2"/>
        <v>228.13559322033896</v>
      </c>
      <c r="G103" s="33"/>
    </row>
    <row r="104" spans="2:7" ht="12.75">
      <c r="B104" s="94"/>
      <c r="C104" s="95"/>
      <c r="D104" s="30"/>
      <c r="E104" s="31">
        <f>IF(F19=0,"",(E58+F58)/F19*100)</f>
      </c>
      <c r="F104" s="31">
        <f t="shared" si="2"/>
      </c>
      <c r="G104" s="33"/>
    </row>
    <row r="105" spans="2:7" ht="26.25" customHeight="1" thickBot="1">
      <c r="B105" s="96" t="str">
        <f t="shared" si="3"/>
        <v>Embedded distributor, if applicant is a host distributor</v>
      </c>
      <c r="C105" s="97"/>
      <c r="D105" s="34"/>
      <c r="E105" s="35">
        <f>IF(F20=0,"",(E59+F59)/F20*100)</f>
      </c>
      <c r="F105" s="35">
        <f t="shared" si="2"/>
      </c>
      <c r="G105" s="36"/>
    </row>
    <row r="107" spans="2:7" ht="12.75">
      <c r="B107" s="1" t="s">
        <v>37</v>
      </c>
      <c r="C107" s="11"/>
      <c r="D107" s="11"/>
      <c r="E107" s="11"/>
      <c r="F107" s="11"/>
      <c r="G107" s="11"/>
    </row>
    <row r="108" spans="2:7" ht="12.75">
      <c r="B108" s="11"/>
      <c r="C108" s="11"/>
      <c r="D108" s="11"/>
      <c r="E108" s="11"/>
      <c r="F108" s="11"/>
      <c r="G108" s="11"/>
    </row>
    <row r="109" spans="2:7" ht="12.75">
      <c r="B109" s="23" t="s">
        <v>62</v>
      </c>
      <c r="C109" s="11"/>
      <c r="D109" s="11"/>
      <c r="E109" s="11"/>
      <c r="F109" s="11"/>
      <c r="G109" s="11"/>
    </row>
    <row r="110" spans="2:7" ht="12.75">
      <c r="B110" s="11"/>
      <c r="C110" s="11"/>
      <c r="D110" s="11"/>
      <c r="E110" s="11"/>
      <c r="F110" s="11"/>
      <c r="G110" s="11"/>
    </row>
    <row r="111" spans="2:7" ht="12.75">
      <c r="B111" s="65" t="s">
        <v>63</v>
      </c>
      <c r="C111" s="65"/>
      <c r="D111" s="65"/>
      <c r="E111" s="65"/>
      <c r="F111" s="65"/>
      <c r="G111" s="65"/>
    </row>
    <row r="112" spans="2:7" ht="12.75">
      <c r="B112" s="65"/>
      <c r="C112" s="65"/>
      <c r="D112" s="65"/>
      <c r="E112" s="65"/>
      <c r="F112" s="65"/>
      <c r="G112" s="65"/>
    </row>
    <row r="113" spans="2:7" ht="12.75">
      <c r="B113" s="11"/>
      <c r="C113" s="11"/>
      <c r="D113" s="11"/>
      <c r="E113" s="11"/>
      <c r="F113" s="11"/>
      <c r="G113" s="11"/>
    </row>
    <row r="114" spans="2:7" ht="12.75">
      <c r="B114" s="65" t="s">
        <v>64</v>
      </c>
      <c r="C114" s="65"/>
      <c r="D114" s="65"/>
      <c r="E114" s="65"/>
      <c r="F114" s="65"/>
      <c r="G114" s="65"/>
    </row>
    <row r="115" spans="2:7" ht="12.75">
      <c r="B115" s="65"/>
      <c r="C115" s="65"/>
      <c r="D115" s="65"/>
      <c r="E115" s="65"/>
      <c r="F115" s="65"/>
      <c r="G115" s="65"/>
    </row>
    <row r="116" spans="2:7" ht="12.75">
      <c r="B116" s="12"/>
      <c r="C116" s="12"/>
      <c r="D116" s="12"/>
      <c r="E116" s="12"/>
      <c r="F116" s="12"/>
      <c r="G116" s="12"/>
    </row>
    <row r="117" spans="2:7" ht="13.5" customHeight="1">
      <c r="B117" s="98" t="s">
        <v>52</v>
      </c>
      <c r="C117" s="98"/>
      <c r="D117" s="98"/>
      <c r="E117" s="98"/>
      <c r="F117" s="98"/>
      <c r="G117" s="98"/>
    </row>
    <row r="118" spans="2:7" ht="12.75">
      <c r="B118" s="11"/>
      <c r="C118" s="11"/>
      <c r="D118" s="11"/>
      <c r="E118" s="11"/>
      <c r="F118" s="11"/>
      <c r="G118" s="11"/>
    </row>
    <row r="119" spans="2:7" ht="12.75">
      <c r="B119" s="66" t="s">
        <v>65</v>
      </c>
      <c r="C119" s="66"/>
      <c r="D119" s="66"/>
      <c r="E119" s="66"/>
      <c r="F119" s="66"/>
      <c r="G119" s="66"/>
    </row>
    <row r="120" spans="2:7" ht="12.75">
      <c r="B120" s="11"/>
      <c r="C120" s="11"/>
      <c r="D120" s="11"/>
      <c r="E120" s="11"/>
      <c r="F120" s="11"/>
      <c r="G120" s="11"/>
    </row>
    <row r="121" spans="2:7" ht="12.75">
      <c r="B121" s="66" t="s">
        <v>66</v>
      </c>
      <c r="C121" s="66"/>
      <c r="D121" s="66"/>
      <c r="E121" s="66"/>
      <c r="F121" s="66"/>
      <c r="G121" s="66"/>
    </row>
    <row r="123" spans="2:7" ht="12.75">
      <c r="B123" s="1" t="s">
        <v>67</v>
      </c>
      <c r="C123" s="84" t="s">
        <v>68</v>
      </c>
      <c r="D123" s="84"/>
      <c r="E123" s="84"/>
      <c r="F123" s="84"/>
      <c r="G123" s="84"/>
    </row>
    <row r="124" ht="13.5" thickBot="1"/>
    <row r="125" spans="2:7" ht="12.75">
      <c r="B125" s="99" t="s">
        <v>50</v>
      </c>
      <c r="C125" s="100"/>
      <c r="D125" s="101" t="s">
        <v>68</v>
      </c>
      <c r="E125" s="101"/>
      <c r="F125" s="101"/>
      <c r="G125" s="102" t="s">
        <v>54</v>
      </c>
    </row>
    <row r="126" spans="2:7" ht="12.75">
      <c r="B126" s="72"/>
      <c r="C126" s="73"/>
      <c r="D126" s="37">
        <v>2012</v>
      </c>
      <c r="E126" s="37">
        <v>2013</v>
      </c>
      <c r="F126" s="37">
        <v>2014</v>
      </c>
      <c r="G126" s="103"/>
    </row>
    <row r="127" spans="2:7" ht="12.75">
      <c r="B127" s="72"/>
      <c r="C127" s="73"/>
      <c r="D127" s="37" t="s">
        <v>7</v>
      </c>
      <c r="E127" s="37" t="s">
        <v>7</v>
      </c>
      <c r="F127" s="37" t="s">
        <v>7</v>
      </c>
      <c r="G127" s="38" t="s">
        <v>7</v>
      </c>
    </row>
    <row r="128" spans="2:7" ht="12.75">
      <c r="B128" s="50" t="str">
        <f>B95</f>
        <v>Residential</v>
      </c>
      <c r="C128" s="51"/>
      <c r="D128" s="39">
        <f>F95</f>
        <v>97.07420898809775</v>
      </c>
      <c r="E128" s="46">
        <f aca="true" t="shared" si="5" ref="E128:F133">D128</f>
        <v>97.07420898809775</v>
      </c>
      <c r="F128" s="46">
        <f t="shared" si="5"/>
        <v>97.07420898809775</v>
      </c>
      <c r="G128" s="41" t="str">
        <f>G95</f>
        <v>85 - 115</v>
      </c>
    </row>
    <row r="129" spans="2:7" ht="12.75">
      <c r="B129" s="50" t="str">
        <f aca="true" t="shared" si="6" ref="B129:B138">B96</f>
        <v>GS &lt; 50 kW</v>
      </c>
      <c r="C129" s="51"/>
      <c r="D129" s="39">
        <f aca="true" t="shared" si="7" ref="D129:D138">F96</f>
        <v>114.36576935162878</v>
      </c>
      <c r="E129" s="46">
        <f t="shared" si="5"/>
        <v>114.36576935162878</v>
      </c>
      <c r="F129" s="46">
        <f t="shared" si="5"/>
        <v>114.36576935162878</v>
      </c>
      <c r="G129" s="41" t="str">
        <f aca="true" t="shared" si="8" ref="G129:G135">G96</f>
        <v>80 - 120</v>
      </c>
    </row>
    <row r="130" spans="2:7" ht="27" customHeight="1">
      <c r="B130" s="56" t="str">
        <f t="shared" si="6"/>
        <v>GS &gt; 50 &lt; 1,500 kW</v>
      </c>
      <c r="C130" s="57"/>
      <c r="D130" s="39">
        <f t="shared" si="7"/>
        <v>95.34298780487805</v>
      </c>
      <c r="E130" s="46">
        <f t="shared" si="5"/>
        <v>95.34298780487805</v>
      </c>
      <c r="F130" s="46">
        <f t="shared" si="5"/>
        <v>95.34298780487805</v>
      </c>
      <c r="G130" s="41" t="str">
        <f t="shared" si="8"/>
        <v>80 - 120</v>
      </c>
    </row>
    <row r="131" spans="2:7" ht="12.75">
      <c r="B131" s="50" t="str">
        <f t="shared" si="6"/>
        <v>GS &gt; 1,500 &lt; 5,000 kW</v>
      </c>
      <c r="C131" s="51"/>
      <c r="D131" s="39">
        <f t="shared" si="7"/>
        <v>120.25365103766335</v>
      </c>
      <c r="E131" s="46">
        <f t="shared" si="5"/>
        <v>120.25365103766335</v>
      </c>
      <c r="F131" s="46">
        <f t="shared" si="5"/>
        <v>120.25365103766335</v>
      </c>
      <c r="G131" s="41" t="str">
        <f t="shared" si="8"/>
        <v>80 - 120</v>
      </c>
    </row>
    <row r="132" spans="2:7" ht="12.75">
      <c r="B132" s="50" t="str">
        <f t="shared" si="6"/>
        <v>Large User, if applicable</v>
      </c>
      <c r="C132" s="51"/>
      <c r="D132" s="39">
        <f t="shared" si="7"/>
        <v>106.81265206812651</v>
      </c>
      <c r="E132" s="46">
        <f t="shared" si="5"/>
        <v>106.81265206812651</v>
      </c>
      <c r="F132" s="46">
        <f t="shared" si="5"/>
        <v>106.81265206812651</v>
      </c>
      <c r="G132" s="41" t="str">
        <f t="shared" si="8"/>
        <v>85 - 115</v>
      </c>
    </row>
    <row r="133" spans="2:7" ht="12.75">
      <c r="B133" s="50" t="str">
        <f t="shared" si="6"/>
        <v>Street Lighting</v>
      </c>
      <c r="C133" s="51"/>
      <c r="D133" s="39">
        <f t="shared" si="7"/>
        <v>76.41589180050718</v>
      </c>
      <c r="E133" s="46">
        <f t="shared" si="5"/>
        <v>76.41589180050718</v>
      </c>
      <c r="F133" s="46">
        <f t="shared" si="5"/>
        <v>76.41589180050718</v>
      </c>
      <c r="G133" s="41" t="str">
        <f t="shared" si="8"/>
        <v>70 - 120</v>
      </c>
    </row>
    <row r="134" spans="2:7" ht="12.75">
      <c r="B134" s="50" t="str">
        <f t="shared" si="6"/>
        <v>Sentinel Lighting</v>
      </c>
      <c r="C134" s="51"/>
      <c r="D134" s="39">
        <f t="shared" si="7"/>
        <v>46.36363636363636</v>
      </c>
      <c r="E134" s="46">
        <v>65</v>
      </c>
      <c r="F134" s="46">
        <v>80</v>
      </c>
      <c r="G134" s="41" t="str">
        <f t="shared" si="8"/>
        <v>80 - 120</v>
      </c>
    </row>
    <row r="135" spans="2:7" ht="26.25" customHeight="1">
      <c r="B135" s="56" t="str">
        <f t="shared" si="6"/>
        <v>Unmetered Scattered Load (USL)</v>
      </c>
      <c r="C135" s="57"/>
      <c r="D135" s="39">
        <f t="shared" si="7"/>
        <v>118.895966029724</v>
      </c>
      <c r="E135" s="46">
        <f>D135</f>
        <v>118.895966029724</v>
      </c>
      <c r="F135" s="46">
        <f>E135</f>
        <v>118.895966029724</v>
      </c>
      <c r="G135" s="41" t="str">
        <f t="shared" si="8"/>
        <v>80 - 120</v>
      </c>
    </row>
    <row r="136" spans="2:7" ht="12.75">
      <c r="B136" s="50" t="str">
        <f t="shared" si="6"/>
        <v>Standby</v>
      </c>
      <c r="C136" s="51"/>
      <c r="D136" s="39">
        <f t="shared" si="7"/>
        <v>228.13559322033896</v>
      </c>
      <c r="E136" s="46">
        <f>D136</f>
        <v>228.13559322033896</v>
      </c>
      <c r="F136" s="46">
        <f>E136</f>
        <v>228.13559322033896</v>
      </c>
      <c r="G136" s="42"/>
    </row>
    <row r="137" spans="2:7" ht="12.75">
      <c r="B137" s="50"/>
      <c r="C137" s="51"/>
      <c r="D137" s="39">
        <f t="shared" si="7"/>
      </c>
      <c r="E137" s="40"/>
      <c r="F137" s="40"/>
      <c r="G137" s="42"/>
    </row>
    <row r="138" spans="2:7" ht="27" customHeight="1" thickBot="1">
      <c r="B138" s="104" t="str">
        <f t="shared" si="6"/>
        <v>Embedded distributor, if applicant is a host distributor</v>
      </c>
      <c r="C138" s="105"/>
      <c r="D138" s="43">
        <f t="shared" si="7"/>
      </c>
      <c r="E138" s="44"/>
      <c r="F138" s="44"/>
      <c r="G138" s="45"/>
    </row>
    <row r="140" spans="2:7" ht="12.75">
      <c r="B140" s="106" t="s">
        <v>69</v>
      </c>
      <c r="C140" s="106"/>
      <c r="D140" s="106"/>
      <c r="E140" s="106"/>
      <c r="F140" s="106"/>
      <c r="G140" s="106"/>
    </row>
    <row r="141" spans="2:7" ht="24.75" customHeight="1">
      <c r="B141" s="106"/>
      <c r="C141" s="106"/>
      <c r="D141" s="106"/>
      <c r="E141" s="106"/>
      <c r="F141" s="106"/>
      <c r="G141" s="106"/>
    </row>
    <row r="142" spans="2:7" ht="39" customHeight="1">
      <c r="B142" s="106"/>
      <c r="C142" s="106"/>
      <c r="D142" s="106"/>
      <c r="E142" s="106"/>
      <c r="F142" s="106"/>
      <c r="G142" s="106"/>
    </row>
  </sheetData>
  <sheetProtection/>
  <mergeCells count="86">
    <mergeCell ref="B137:C137"/>
    <mergeCell ref="B138:C138"/>
    <mergeCell ref="B140:G142"/>
    <mergeCell ref="B131:C131"/>
    <mergeCell ref="B132:C132"/>
    <mergeCell ref="B133:C133"/>
    <mergeCell ref="B134:C134"/>
    <mergeCell ref="B135:C135"/>
    <mergeCell ref="B136:C136"/>
    <mergeCell ref="B125:C127"/>
    <mergeCell ref="D125:F125"/>
    <mergeCell ref="G125:G126"/>
    <mergeCell ref="B128:C128"/>
    <mergeCell ref="B129:C129"/>
    <mergeCell ref="B130:C130"/>
    <mergeCell ref="B111:G112"/>
    <mergeCell ref="B114:G115"/>
    <mergeCell ref="B117:G117"/>
    <mergeCell ref="B119:G119"/>
    <mergeCell ref="B121:G121"/>
    <mergeCell ref="C123:G123"/>
    <mergeCell ref="B100:C100"/>
    <mergeCell ref="B101:C101"/>
    <mergeCell ref="B102:C102"/>
    <mergeCell ref="B103:C103"/>
    <mergeCell ref="B104:C104"/>
    <mergeCell ref="B105:C105"/>
    <mergeCell ref="B94:C94"/>
    <mergeCell ref="B95:C95"/>
    <mergeCell ref="B96:C96"/>
    <mergeCell ref="B97:C97"/>
    <mergeCell ref="B98:C98"/>
    <mergeCell ref="B99:C99"/>
    <mergeCell ref="B84:C84"/>
    <mergeCell ref="B86:G87"/>
    <mergeCell ref="C89:G89"/>
    <mergeCell ref="B91:C93"/>
    <mergeCell ref="G91:G93"/>
    <mergeCell ref="E92:E93"/>
    <mergeCell ref="F92:F93"/>
    <mergeCell ref="B66:G67"/>
    <mergeCell ref="B69:G70"/>
    <mergeCell ref="B72:C72"/>
    <mergeCell ref="B74:G74"/>
    <mergeCell ref="B76:G77"/>
    <mergeCell ref="B81:G83"/>
    <mergeCell ref="B55:C55"/>
    <mergeCell ref="B56:C56"/>
    <mergeCell ref="B57:C57"/>
    <mergeCell ref="B58:C58"/>
    <mergeCell ref="B59:C59"/>
    <mergeCell ref="B60:C60"/>
    <mergeCell ref="B49:C49"/>
    <mergeCell ref="B50:C50"/>
    <mergeCell ref="B51:C51"/>
    <mergeCell ref="B52:C52"/>
    <mergeCell ref="B53:C53"/>
    <mergeCell ref="B54:C54"/>
    <mergeCell ref="B36:G37"/>
    <mergeCell ref="B39:G39"/>
    <mergeCell ref="B41:G42"/>
    <mergeCell ref="C44:G44"/>
    <mergeCell ref="B46:C46"/>
    <mergeCell ref="B47:C48"/>
    <mergeCell ref="D47:D48"/>
    <mergeCell ref="E47:E48"/>
    <mergeCell ref="F47:F48"/>
    <mergeCell ref="G47:G48"/>
    <mergeCell ref="B19:C19"/>
    <mergeCell ref="B20:C20"/>
    <mergeCell ref="B21:C21"/>
    <mergeCell ref="B27:G28"/>
    <mergeCell ref="B30:G31"/>
    <mergeCell ref="B34:G34"/>
    <mergeCell ref="B13:C13"/>
    <mergeCell ref="B14:C14"/>
    <mergeCell ref="B15:C15"/>
    <mergeCell ref="B16:C16"/>
    <mergeCell ref="B17:C17"/>
    <mergeCell ref="B18:C18"/>
    <mergeCell ref="B2:G2"/>
    <mergeCell ref="B3:G3"/>
    <mergeCell ref="B9:C9"/>
    <mergeCell ref="B10:C10"/>
    <mergeCell ref="B11:C11"/>
    <mergeCell ref="B12:C12"/>
  </mergeCells>
  <printOptions/>
  <pageMargins left="0.75" right="0.75" top="1.495" bottom="1" header="0.5" footer="0.5"/>
  <pageSetup fitToHeight="0" horizontalDpi="600" verticalDpi="600" orientation="portrait" scale="78" r:id="rId2"/>
  <headerFooter alignWithMargins="0">
    <oddHeader>&amp;L&amp;G&amp;RHydro Ottawa Limited
EB-2011-0054
Filed: 2011-10-03
Technical Conference Undertakings
Undertaking LT2.10
Attachment 1
Page &amp;P of &amp;N</oddHeader>
  </headerFooter>
  <rowBreaks count="2" manualBreakCount="2">
    <brk id="42" max="6" man="1"/>
    <brk id="87" max="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Hydro Ottawa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Janes</dc:creator>
  <cp:keywords/>
  <dc:description/>
  <cp:lastModifiedBy>kimberleya</cp:lastModifiedBy>
  <cp:lastPrinted>2011-10-03T14:25:15Z</cp:lastPrinted>
  <dcterms:created xsi:type="dcterms:W3CDTF">2011-09-29T14:29:06Z</dcterms:created>
  <dcterms:modified xsi:type="dcterms:W3CDTF">2011-10-03T14:25:17Z</dcterms:modified>
  <cp:category/>
  <cp:version/>
  <cp:contentType/>
  <cp:contentStatus/>
</cp:coreProperties>
</file>