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1562 Continuity Schedule" sheetId="1" r:id="rId1"/>
  </sheets>
  <externalReferences>
    <externalReference r:id="rId4"/>
    <externalReference r:id="rId5"/>
  </externalReferences>
  <definedNames>
    <definedName name="DaysInPreviousYear">'[2]Rates'!$B$22</definedName>
    <definedName name="DaysInYear">'[2]Rates'!$B$21</definedName>
    <definedName name="MofF">#REF!</definedName>
    <definedName name="_xlnm.Print_Area" localSheetId="0">'1562 Continuity Schedule'!$A$1:$AA$21</definedName>
    <definedName name="Ratebase">'[1]REGINFO'!$D$31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<sst xmlns="http://schemas.openxmlformats.org/spreadsheetml/2006/main" count="29" uniqueCount="22">
  <si>
    <t xml:space="preserve"> </t>
  </si>
  <si>
    <t xml:space="preserve">Ending balance: # 1562 </t>
  </si>
  <si>
    <t>-</t>
  </si>
  <si>
    <t>PILs billed to (collected from) customers             (8)</t>
  </si>
  <si>
    <t>+/-</t>
  </si>
  <si>
    <t>Carrying charges           (7)</t>
  </si>
  <si>
    <t>Adjustments to reported prior years' variances    (6)</t>
  </si>
  <si>
    <t>Deferral Account Variance Adjustment                    (5)</t>
  </si>
  <si>
    <t>Deferral Account Variance Adjustment Q4, 2001      (4)</t>
  </si>
  <si>
    <t>True-up Variance Adjustment                    (3)</t>
  </si>
  <si>
    <t>True-up Variance Adjustment  Q4, 2001     (2)</t>
  </si>
  <si>
    <t>PILs proxy from April 1, 2005 - input 9/12 of amount</t>
  </si>
  <si>
    <t>Board-approved PILs tax proxy from Decisions    (1)</t>
  </si>
  <si>
    <t>=</t>
  </si>
  <si>
    <t>Opening balance:</t>
  </si>
  <si>
    <t>Total</t>
  </si>
  <si>
    <t>Year end:</t>
  </si>
  <si>
    <t>Year start:</t>
  </si>
  <si>
    <t>PILs TAXES as per EB-2008-0381</t>
  </si>
  <si>
    <t>Orillia Power Distribution Corporation</t>
  </si>
  <si>
    <t>USoA Account 1562 PILs</t>
  </si>
  <si>
    <t>Reporting Period: 2001 to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</si>
</sst>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 applyProtection="1" quotePrefix="1">
      <alignment vertical="top"/>
      <protection locked="0"/>
    </xf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0" fontId="0" fillId="34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3" fontId="0" fillId="34" borderId="0" xfId="0" applyNumberFormat="1" applyFill="1" applyBorder="1" applyAlignment="1" applyProtection="1">
      <alignment/>
      <protection/>
    </xf>
    <xf numFmtId="3" fontId="0" fillId="34" borderId="0" xfId="0" applyNumberFormat="1" applyFill="1" applyBorder="1" applyAlignment="1">
      <alignment/>
    </xf>
    <xf numFmtId="0" fontId="0" fillId="33" borderId="0" xfId="0" applyFill="1" applyAlignment="1" quotePrefix="1">
      <alignment horizontal="center" vertical="top"/>
    </xf>
    <xf numFmtId="0" fontId="2" fillId="33" borderId="0" xfId="0" applyFont="1" applyFill="1" applyAlignment="1">
      <alignment vertical="top" wrapText="1"/>
    </xf>
    <xf numFmtId="37" fontId="0" fillId="33" borderId="0" xfId="0" applyNumberFormat="1" applyFill="1" applyBorder="1" applyAlignment="1">
      <alignment vertical="top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" fontId="0" fillId="0" borderId="0" xfId="0" applyNumberFormat="1" applyAlignment="1">
      <alignment vertical="top"/>
    </xf>
    <xf numFmtId="3" fontId="0" fillId="35" borderId="10" xfId="0" applyNumberForma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35" borderId="11" xfId="0" applyNumberForma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3" fontId="0" fillId="35" borderId="0" xfId="0" applyNumberFormat="1" applyFill="1" applyAlignment="1" applyProtection="1">
      <alignment/>
      <protection/>
    </xf>
    <xf numFmtId="3" fontId="0" fillId="36" borderId="0" xfId="0" applyNumberFormat="1" applyFill="1" applyAlignment="1">
      <alignment/>
    </xf>
    <xf numFmtId="0" fontId="0" fillId="0" borderId="0" xfId="0" applyAlignment="1" quotePrefix="1">
      <alignment horizontal="center" vertical="top"/>
    </xf>
    <xf numFmtId="0" fontId="2" fillId="0" borderId="0" xfId="0" applyFont="1" applyAlignment="1">
      <alignment vertical="center" wrapText="1"/>
    </xf>
    <xf numFmtId="0" fontId="0" fillId="36" borderId="0" xfId="0" applyFill="1" applyAlignment="1">
      <alignment vertical="top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12" xfId="0" applyBorder="1" applyAlignment="1">
      <alignment horizontal="right" vertical="top"/>
    </xf>
    <xf numFmtId="14" fontId="0" fillId="0" borderId="12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3" xfId="0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33" borderId="0" xfId="0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GAL%20&amp;%20GOVERNMENT\Ontario%20Energy%20Board\Rate%20Decisions_Orders\2012_05_RA\Application\OPDC_revised_2005_PILs_Model_201109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31">
          <cell r="D31">
            <v>17894047.55</v>
          </cell>
        </row>
      </sheetData>
      <sheetData sheetId="1">
        <row r="95">
          <cell r="C95">
            <v>837782.3459686664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7"/>
  <sheetViews>
    <sheetView tabSelected="1" zoomScalePageLayoutView="0" workbookViewId="0" topLeftCell="F1">
      <selection activeCell="AA1" sqref="AA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2.28125" style="0" customWidth="1"/>
    <col min="5" max="5" width="12.7109375" style="0" customWidth="1"/>
    <col min="6" max="6" width="2.28125" style="0" customWidth="1"/>
    <col min="7" max="7" width="12.7109375" style="0" customWidth="1"/>
    <col min="8" max="8" width="2.28125" style="0" customWidth="1"/>
    <col min="9" max="9" width="12.7109375" style="0" customWidth="1"/>
    <col min="10" max="10" width="2.28125" style="0" customWidth="1"/>
    <col min="11" max="11" width="12.7109375" style="0" customWidth="1"/>
    <col min="12" max="12" width="2.28125" style="0" customWidth="1"/>
    <col min="13" max="13" width="12.7109375" style="0" customWidth="1"/>
    <col min="14" max="14" width="2.28125" style="0" customWidth="1"/>
    <col min="15" max="15" width="12.7109375" style="0" customWidth="1"/>
    <col min="16" max="16" width="2.28125" style="0" customWidth="1"/>
    <col min="17" max="17" width="12.7109375" style="0" customWidth="1"/>
    <col min="18" max="18" width="2.28125" style="0" customWidth="1"/>
    <col min="19" max="19" width="12.7109375" style="0" customWidth="1"/>
    <col min="20" max="20" width="2.28125" style="0" customWidth="1"/>
    <col min="21" max="21" width="12.7109375" style="0" customWidth="1"/>
    <col min="22" max="22" width="2.28125" style="0" customWidth="1"/>
    <col min="23" max="23" width="12.7109375" style="0" customWidth="1"/>
    <col min="24" max="24" width="2.28125" style="0" customWidth="1"/>
    <col min="25" max="25" width="12.7109375" style="0" customWidth="1"/>
    <col min="26" max="26" width="2.28125" style="0" customWidth="1"/>
    <col min="27" max="27" width="12.7109375" style="0" customWidth="1"/>
    <col min="28" max="28" width="3.7109375" style="0" customWidth="1"/>
    <col min="29" max="29" width="13.00390625" style="0" customWidth="1"/>
    <col min="30" max="30" width="3.7109375" style="0" customWidth="1"/>
    <col min="31" max="31" width="12.8515625" style="0" customWidth="1"/>
    <col min="32" max="32" width="3.7109375" style="0" customWidth="1"/>
    <col min="33" max="33" width="13.8515625" style="0" customWidth="1"/>
    <col min="34" max="34" width="3.7109375" style="0" customWidth="1"/>
    <col min="35" max="35" width="12.140625" style="0" customWidth="1"/>
  </cols>
  <sheetData>
    <row r="1" spans="1:27" ht="12.75">
      <c r="A1" s="43" t="s">
        <v>19</v>
      </c>
      <c r="AA1" s="48"/>
    </row>
    <row r="2" spans="1:27" ht="12.75">
      <c r="A2" s="49" t="s">
        <v>18</v>
      </c>
      <c r="AA2" s="48"/>
    </row>
    <row r="3" spans="1:27" ht="12.75">
      <c r="A3" s="43" t="s">
        <v>20</v>
      </c>
      <c r="AA3" s="48"/>
    </row>
    <row r="4" spans="1:27" ht="12.75">
      <c r="A4" s="43" t="s">
        <v>21</v>
      </c>
      <c r="AA4" s="48"/>
    </row>
    <row r="5" spans="1:27" ht="13.5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ht="13.5" thickTop="1"/>
    <row r="7" spans="1:25" ht="12.75">
      <c r="A7" s="43" t="s">
        <v>17</v>
      </c>
      <c r="C7" s="46">
        <v>37165</v>
      </c>
      <c r="E7" s="46">
        <v>37257</v>
      </c>
      <c r="G7" s="46">
        <v>37622</v>
      </c>
      <c r="I7" s="46">
        <v>37987</v>
      </c>
      <c r="K7" s="46">
        <v>38353</v>
      </c>
      <c r="M7" s="46">
        <v>38718</v>
      </c>
      <c r="O7" s="46">
        <v>39083</v>
      </c>
      <c r="Q7" s="46">
        <v>39448</v>
      </c>
      <c r="S7" s="46">
        <v>39814</v>
      </c>
      <c r="U7" s="46">
        <v>40179</v>
      </c>
      <c r="W7" s="46">
        <v>40544</v>
      </c>
      <c r="Y7" s="46">
        <v>40909</v>
      </c>
    </row>
    <row r="8" spans="1:27" ht="12.75">
      <c r="A8" s="43" t="s">
        <v>16</v>
      </c>
      <c r="C8" s="45">
        <v>37256</v>
      </c>
      <c r="E8" s="45">
        <v>37621</v>
      </c>
      <c r="G8" s="45">
        <v>37986</v>
      </c>
      <c r="I8" s="45">
        <v>38352</v>
      </c>
      <c r="K8" s="45">
        <v>38717</v>
      </c>
      <c r="M8" s="45">
        <v>38837</v>
      </c>
      <c r="O8" s="45">
        <v>39202</v>
      </c>
      <c r="Q8" s="45">
        <v>39568</v>
      </c>
      <c r="S8" s="45">
        <v>39933</v>
      </c>
      <c r="U8" s="45">
        <v>40298</v>
      </c>
      <c r="W8" s="45">
        <v>40663</v>
      </c>
      <c r="Y8" s="45">
        <v>41029</v>
      </c>
      <c r="AA8" s="44" t="s">
        <v>15</v>
      </c>
    </row>
    <row r="9" spans="1:8" ht="12.75">
      <c r="A9" s="43"/>
      <c r="F9" s="30"/>
      <c r="H9" s="30"/>
    </row>
    <row r="10" spans="1:27" ht="20.25" customHeight="1">
      <c r="A10" s="31" t="s">
        <v>14</v>
      </c>
      <c r="B10" s="42" t="s">
        <v>13</v>
      </c>
      <c r="C10" s="41">
        <v>0</v>
      </c>
      <c r="D10" s="27"/>
      <c r="E10" s="35">
        <f>C21</f>
        <v>304090.38907294156</v>
      </c>
      <c r="F10" s="29"/>
      <c r="G10" s="35">
        <f>E21</f>
        <v>257672.8189286443</v>
      </c>
      <c r="H10" s="29"/>
      <c r="I10" s="35">
        <f>G21</f>
        <v>166347.36871066433</v>
      </c>
      <c r="J10" s="27"/>
      <c r="K10" s="35">
        <f>I21</f>
        <v>82290.75193146511</v>
      </c>
      <c r="L10" s="27"/>
      <c r="M10" s="35">
        <f>K21</f>
        <v>-133926.51689679327</v>
      </c>
      <c r="N10" s="27"/>
      <c r="O10" s="35">
        <f>M21</f>
        <v>-328068.325897155</v>
      </c>
      <c r="P10" s="27"/>
      <c r="Q10" s="35">
        <f>O21</f>
        <v>-343949.0196537238</v>
      </c>
      <c r="R10" s="27"/>
      <c r="S10" s="35">
        <f>Q21</f>
        <v>-357318.6994318611</v>
      </c>
      <c r="T10" s="27"/>
      <c r="U10" s="35">
        <f>S21</f>
        <v>-361139.80765990913</v>
      </c>
      <c r="V10" s="27"/>
      <c r="W10" s="35">
        <f>U21</f>
        <v>-363818.78243957355</v>
      </c>
      <c r="X10" s="27"/>
      <c r="Y10" s="35">
        <f>W21</f>
        <v>-368756.82999582024</v>
      </c>
      <c r="Z10" s="27"/>
      <c r="AA10" s="35">
        <f>C10</f>
        <v>0</v>
      </c>
    </row>
    <row r="11" spans="1:29" ht="27" customHeight="1">
      <c r="A11" s="31" t="s">
        <v>12</v>
      </c>
      <c r="B11" s="37" t="s">
        <v>4</v>
      </c>
      <c r="C11" s="36">
        <v>304090.38907294156</v>
      </c>
      <c r="D11" s="32"/>
      <c r="E11" s="36">
        <v>872014.4356410007</v>
      </c>
      <c r="F11" s="33"/>
      <c r="G11" s="40">
        <f>C11+E11</f>
        <v>1176104.8247139424</v>
      </c>
      <c r="H11" s="33"/>
      <c r="I11" s="40">
        <f>(E11/12*9)+(G11/12*3)</f>
        <v>948037.0329092361</v>
      </c>
      <c r="J11" s="32"/>
      <c r="K11" s="40">
        <f>E11/12*3</f>
        <v>218003.6089102502</v>
      </c>
      <c r="L11" s="32"/>
      <c r="M11" s="40">
        <f>'[1]TAXCALC'!C95/12*4</f>
        <v>279260.78198955546</v>
      </c>
      <c r="N11" s="32"/>
      <c r="O11" s="40"/>
      <c r="P11" s="32"/>
      <c r="Q11" s="40"/>
      <c r="R11" s="32"/>
      <c r="S11" s="40"/>
      <c r="T11" s="32"/>
      <c r="U11" s="40"/>
      <c r="V11" s="32"/>
      <c r="W11" s="40"/>
      <c r="X11" s="32"/>
      <c r="Y11" s="40"/>
      <c r="Z11" s="32"/>
      <c r="AA11" s="35">
        <f aca="true" t="shared" si="0" ref="AA11:AA19">SUM(C11:Y11)</f>
        <v>3797511.0732369265</v>
      </c>
      <c r="AC11" s="25"/>
    </row>
    <row r="12" spans="1:27" ht="27" customHeight="1">
      <c r="A12" s="31" t="s">
        <v>11</v>
      </c>
      <c r="B12" s="37"/>
      <c r="C12" s="36"/>
      <c r="D12" s="33"/>
      <c r="E12" s="36"/>
      <c r="F12" s="33"/>
      <c r="G12" s="36"/>
      <c r="H12" s="33"/>
      <c r="I12" s="36"/>
      <c r="J12" s="32"/>
      <c r="K12" s="36">
        <f>'[1]TAXCALC'!C95/12*9</f>
        <v>628336.7594764997</v>
      </c>
      <c r="L12" s="32"/>
      <c r="M12" s="36"/>
      <c r="N12" s="32"/>
      <c r="O12" s="36"/>
      <c r="P12" s="32"/>
      <c r="Q12" s="36"/>
      <c r="R12" s="32"/>
      <c r="S12" s="36"/>
      <c r="T12" s="32"/>
      <c r="U12" s="36"/>
      <c r="V12" s="32"/>
      <c r="W12" s="36"/>
      <c r="X12" s="32"/>
      <c r="Y12" s="36"/>
      <c r="Z12" s="32"/>
      <c r="AA12" s="35">
        <f t="shared" si="0"/>
        <v>628336.7594764997</v>
      </c>
    </row>
    <row r="13" spans="1:27" ht="25.5">
      <c r="A13" s="31" t="s">
        <v>10</v>
      </c>
      <c r="B13" s="37" t="s">
        <v>4</v>
      </c>
      <c r="C13" s="36"/>
      <c r="D13" s="32"/>
      <c r="E13" s="36">
        <v>0</v>
      </c>
      <c r="F13" s="33"/>
      <c r="G13" s="36"/>
      <c r="H13" s="33"/>
      <c r="I13" s="39"/>
      <c r="J13" s="32"/>
      <c r="K13" s="36"/>
      <c r="L13" s="32"/>
      <c r="M13" s="36"/>
      <c r="N13" s="32"/>
      <c r="O13" s="36"/>
      <c r="P13" s="32"/>
      <c r="Q13" s="36"/>
      <c r="R13" s="32"/>
      <c r="S13" s="36"/>
      <c r="T13" s="32"/>
      <c r="U13" s="36"/>
      <c r="V13" s="32"/>
      <c r="W13" s="36"/>
      <c r="X13" s="32"/>
      <c r="Y13" s="36"/>
      <c r="Z13" s="32"/>
      <c r="AA13" s="35">
        <f t="shared" si="0"/>
        <v>0</v>
      </c>
    </row>
    <row r="14" spans="1:27" ht="27" customHeight="1">
      <c r="A14" s="31" t="s">
        <v>9</v>
      </c>
      <c r="B14" s="37" t="s">
        <v>4</v>
      </c>
      <c r="C14" s="36"/>
      <c r="D14" s="32"/>
      <c r="E14" s="36"/>
      <c r="F14" s="33"/>
      <c r="G14" s="36">
        <v>-48288.45601902</v>
      </c>
      <c r="H14" s="33"/>
      <c r="I14" s="36">
        <v>27626.368549399216</v>
      </c>
      <c r="J14" s="32"/>
      <c r="K14" s="36">
        <v>-58620.41292934617</v>
      </c>
      <c r="L14" s="32"/>
      <c r="M14" s="36">
        <v>-58620.41292934617</v>
      </c>
      <c r="N14" s="32"/>
      <c r="O14" s="36"/>
      <c r="P14" s="32"/>
      <c r="Q14" s="36"/>
      <c r="R14" s="32"/>
      <c r="S14" s="36"/>
      <c r="T14" s="32"/>
      <c r="U14" s="36"/>
      <c r="V14" s="32"/>
      <c r="W14" s="36"/>
      <c r="X14" s="32"/>
      <c r="Y14" s="36"/>
      <c r="Z14" s="32"/>
      <c r="AA14" s="35">
        <f t="shared" si="0"/>
        <v>-137902.91332831312</v>
      </c>
    </row>
    <row r="15" spans="1:27" ht="27" customHeight="1">
      <c r="A15" s="31" t="s">
        <v>8</v>
      </c>
      <c r="B15" s="37"/>
      <c r="C15" s="36"/>
      <c r="D15" s="32"/>
      <c r="E15" s="36">
        <v>139.80856999009376</v>
      </c>
      <c r="F15" s="33"/>
      <c r="G15" s="36"/>
      <c r="H15" s="33"/>
      <c r="I15" s="36"/>
      <c r="J15" s="32"/>
      <c r="K15" s="36">
        <v>0</v>
      </c>
      <c r="L15" s="32"/>
      <c r="M15" s="36"/>
      <c r="N15" s="32"/>
      <c r="O15" s="36"/>
      <c r="P15" s="32"/>
      <c r="Q15" s="36"/>
      <c r="R15" s="32"/>
      <c r="S15" s="36"/>
      <c r="T15" s="32"/>
      <c r="U15" s="36"/>
      <c r="V15" s="32"/>
      <c r="W15" s="36"/>
      <c r="X15" s="32"/>
      <c r="Y15" s="36"/>
      <c r="Z15" s="32"/>
      <c r="AA15" s="35">
        <f t="shared" si="0"/>
        <v>139.80856999009376</v>
      </c>
    </row>
    <row r="16" spans="1:27" ht="27.75" customHeight="1">
      <c r="A16" s="31" t="s">
        <v>7</v>
      </c>
      <c r="B16" s="37" t="s">
        <v>4</v>
      </c>
      <c r="C16" s="36"/>
      <c r="D16" s="32"/>
      <c r="E16" s="36"/>
      <c r="F16" s="33"/>
      <c r="G16" s="36">
        <v>0</v>
      </c>
      <c r="H16" s="33"/>
      <c r="I16" s="36">
        <v>-41597.60836232571</v>
      </c>
      <c r="J16" s="32"/>
      <c r="K16" s="36">
        <v>-55975.514804667815</v>
      </c>
      <c r="L16" s="32"/>
      <c r="M16" s="36">
        <v>0</v>
      </c>
      <c r="N16" s="32"/>
      <c r="O16" s="36"/>
      <c r="P16" s="32"/>
      <c r="Q16" s="36"/>
      <c r="R16" s="32"/>
      <c r="S16" s="36"/>
      <c r="T16" s="32"/>
      <c r="U16" s="36"/>
      <c r="V16" s="32"/>
      <c r="W16" s="36"/>
      <c r="X16" s="32"/>
      <c r="Y16" s="36"/>
      <c r="Z16" s="32"/>
      <c r="AA16" s="35">
        <f t="shared" si="0"/>
        <v>-97573.12316699352</v>
      </c>
    </row>
    <row r="17" spans="1:27" ht="25.5">
      <c r="A17" s="31" t="s">
        <v>6</v>
      </c>
      <c r="B17" s="37" t="s">
        <v>4</v>
      </c>
      <c r="C17" s="36"/>
      <c r="D17" s="32"/>
      <c r="E17" s="36"/>
      <c r="F17" s="33"/>
      <c r="G17" s="36"/>
      <c r="H17" s="33"/>
      <c r="I17" s="36"/>
      <c r="J17" s="32"/>
      <c r="K17" s="36"/>
      <c r="L17" s="32"/>
      <c r="M17" s="36"/>
      <c r="N17" s="32"/>
      <c r="O17" s="36"/>
      <c r="P17" s="32"/>
      <c r="Q17" s="36"/>
      <c r="R17" s="32"/>
      <c r="S17" s="36"/>
      <c r="T17" s="32"/>
      <c r="U17" s="36"/>
      <c r="V17" s="32"/>
      <c r="W17" s="36"/>
      <c r="X17" s="32"/>
      <c r="Y17" s="36"/>
      <c r="Z17" s="32"/>
      <c r="AA17" s="35">
        <f t="shared" si="0"/>
        <v>0</v>
      </c>
    </row>
    <row r="18" spans="1:33" ht="24" customHeight="1">
      <c r="A18" s="38" t="s">
        <v>5</v>
      </c>
      <c r="B18" s="37" t="s">
        <v>4</v>
      </c>
      <c r="C18" s="36"/>
      <c r="D18" s="32"/>
      <c r="E18" s="36">
        <v>7318.0886970318315</v>
      </c>
      <c r="F18" s="33"/>
      <c r="G18" s="36">
        <v>13734.812817097436</v>
      </c>
      <c r="H18" s="33"/>
      <c r="I18" s="36">
        <v>7548.456015491185</v>
      </c>
      <c r="J18" s="32"/>
      <c r="K18" s="36">
        <v>-6655.145424386829</v>
      </c>
      <c r="L18" s="32"/>
      <c r="M18" s="36">
        <v>-14092.974491404333</v>
      </c>
      <c r="N18" s="32"/>
      <c r="O18" s="36">
        <v>-15880.693756568846</v>
      </c>
      <c r="P18" s="32"/>
      <c r="Q18" s="36">
        <v>-13369.679778137282</v>
      </c>
      <c r="R18" s="32"/>
      <c r="S18" s="36">
        <v>-3821.108228048032</v>
      </c>
      <c r="T18" s="32"/>
      <c r="U18" s="36">
        <v>-2678.974779664443</v>
      </c>
      <c r="V18" s="32"/>
      <c r="W18" s="36">
        <v>-4938.047556246685</v>
      </c>
      <c r="X18" s="32"/>
      <c r="Y18" s="36">
        <v>-1646.0158520822285</v>
      </c>
      <c r="Z18" s="32"/>
      <c r="AA18" s="35">
        <f t="shared" si="0"/>
        <v>-34481.28233691823</v>
      </c>
      <c r="AC18" s="34"/>
      <c r="AD18" s="30"/>
      <c r="AE18" s="30"/>
      <c r="AF18" s="30"/>
      <c r="AG18" s="30"/>
    </row>
    <row r="19" spans="1:33" ht="24.75" customHeight="1">
      <c r="A19" s="31" t="s">
        <v>3</v>
      </c>
      <c r="B19" s="37" t="s">
        <v>2</v>
      </c>
      <c r="C19" s="36"/>
      <c r="D19" s="32"/>
      <c r="E19" s="36">
        <v>-925889.90305232</v>
      </c>
      <c r="F19" s="33"/>
      <c r="G19" s="36">
        <v>-1232876.6317299998</v>
      </c>
      <c r="H19" s="33"/>
      <c r="I19" s="36">
        <v>-1025670.8658910001</v>
      </c>
      <c r="J19" s="32"/>
      <c r="K19" s="36">
        <v>-941306.5640566075</v>
      </c>
      <c r="L19" s="32"/>
      <c r="M19" s="36">
        <v>-400689.20356916665</v>
      </c>
      <c r="N19" s="32"/>
      <c r="O19" s="36"/>
      <c r="P19" s="32"/>
      <c r="Q19" s="36"/>
      <c r="R19" s="32"/>
      <c r="S19" s="36"/>
      <c r="T19" s="32"/>
      <c r="U19" s="36"/>
      <c r="V19" s="32"/>
      <c r="W19" s="36"/>
      <c r="X19" s="32"/>
      <c r="Y19" s="36"/>
      <c r="Z19" s="32"/>
      <c r="AA19" s="35">
        <f t="shared" si="0"/>
        <v>-4526433.168299094</v>
      </c>
      <c r="AC19" s="34"/>
      <c r="AD19" s="30"/>
      <c r="AE19" s="30"/>
      <c r="AF19" s="30"/>
      <c r="AG19" s="30"/>
    </row>
    <row r="20" spans="1:27" ht="12.75">
      <c r="A20" s="7"/>
      <c r="C20" s="32"/>
      <c r="D20" s="33"/>
      <c r="E20" s="32"/>
      <c r="F20" s="33"/>
      <c r="G20" s="32"/>
      <c r="H20" s="33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29"/>
    </row>
    <row r="21" spans="1:31" ht="13.5" thickBot="1">
      <c r="A21" s="31" t="s">
        <v>1</v>
      </c>
      <c r="B21" s="30"/>
      <c r="C21" s="28">
        <f>SUM(C10:C19)</f>
        <v>304090.38907294156</v>
      </c>
      <c r="D21" s="29"/>
      <c r="E21" s="28">
        <f>SUM(E10:E19)</f>
        <v>257672.8189286443</v>
      </c>
      <c r="F21" s="29"/>
      <c r="G21" s="28">
        <f>SUM(G10:G19)</f>
        <v>166347.36871066433</v>
      </c>
      <c r="H21" s="29"/>
      <c r="I21" s="28">
        <f>SUM(I10:I19)</f>
        <v>82290.75193146511</v>
      </c>
      <c r="J21" s="27"/>
      <c r="K21" s="28">
        <f>SUM(K10:K19)</f>
        <v>-133926.51689679327</v>
      </c>
      <c r="L21" s="27"/>
      <c r="M21" s="28">
        <f>SUM(M10:M20)</f>
        <v>-328068.325897155</v>
      </c>
      <c r="N21" s="27"/>
      <c r="O21" s="28">
        <f>SUM(O10:O20)</f>
        <v>-343949.0196537238</v>
      </c>
      <c r="P21" s="27"/>
      <c r="Q21" s="28">
        <f>SUM(Q10:Q20)</f>
        <v>-357318.6994318611</v>
      </c>
      <c r="R21" s="27"/>
      <c r="S21" s="28">
        <f>SUM(S10:S20)</f>
        <v>-361139.80765990913</v>
      </c>
      <c r="T21" s="27"/>
      <c r="U21" s="28">
        <f>SUM(U10:U20)</f>
        <v>-363818.78243957355</v>
      </c>
      <c r="V21" s="27"/>
      <c r="W21" s="28">
        <f>SUM(W10:W20)</f>
        <v>-368756.82999582024</v>
      </c>
      <c r="X21" s="27"/>
      <c r="Y21" s="28">
        <f>SUM(Y10:Y20)</f>
        <v>-370402.84584790247</v>
      </c>
      <c r="Z21" s="27"/>
      <c r="AA21" s="26">
        <f>SUM(AA10:AA19)</f>
        <v>-370402.8458479028</v>
      </c>
      <c r="AE21" s="25"/>
    </row>
    <row r="22" spans="1:27" ht="13.5" thickTop="1">
      <c r="A22" s="12"/>
      <c r="B22" s="2"/>
      <c r="C22" s="23"/>
      <c r="D22" s="24"/>
      <c r="E22" s="23"/>
      <c r="F22" s="24"/>
      <c r="G22" s="23"/>
      <c r="H22" s="24"/>
      <c r="I22" s="23"/>
      <c r="J22" s="2"/>
      <c r="K22" s="23"/>
      <c r="L22" s="1"/>
      <c r="M22" s="22"/>
      <c r="N22" s="1"/>
      <c r="O22" s="22"/>
      <c r="P22" s="1"/>
      <c r="Q22" s="22"/>
      <c r="R22" s="1"/>
      <c r="S22" s="22"/>
      <c r="T22" s="1"/>
      <c r="U22" s="22"/>
      <c r="V22" s="1"/>
      <c r="W22" s="22"/>
      <c r="X22" s="1"/>
      <c r="Y22" s="22"/>
      <c r="Z22" s="1"/>
      <c r="AA22" s="22"/>
    </row>
    <row r="23" spans="1:27" ht="12.75">
      <c r="A23" s="21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8"/>
    </row>
    <row r="24" spans="1:27" ht="12.75">
      <c r="A24" s="12"/>
      <c r="B24" s="2"/>
      <c r="C24" s="16"/>
      <c r="D24" s="16"/>
      <c r="E24" s="16"/>
      <c r="F24" s="16"/>
      <c r="G24" s="16"/>
      <c r="H24" s="16"/>
      <c r="I24" s="16"/>
      <c r="J24" s="17"/>
      <c r="K24" s="16"/>
      <c r="L24" s="15"/>
      <c r="M24" s="14"/>
      <c r="N24" s="15"/>
      <c r="O24" s="14"/>
      <c r="P24" s="15"/>
      <c r="Q24" s="14"/>
      <c r="R24" s="15"/>
      <c r="S24" s="14"/>
      <c r="T24" s="15"/>
      <c r="U24" s="14"/>
      <c r="V24" s="15"/>
      <c r="W24" s="14"/>
      <c r="X24" s="15"/>
      <c r="Y24" s="14"/>
      <c r="Z24" s="15"/>
      <c r="AA24" s="14"/>
    </row>
    <row r="25" spans="1:27" ht="12.75">
      <c r="A25" s="12"/>
      <c r="B25" s="2"/>
      <c r="C25" s="16"/>
      <c r="D25" s="16"/>
      <c r="E25" s="16"/>
      <c r="F25" s="16"/>
      <c r="G25" s="16"/>
      <c r="H25" s="16"/>
      <c r="I25" s="16"/>
      <c r="J25" s="17"/>
      <c r="K25" s="16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15"/>
      <c r="AA25" s="14"/>
    </row>
    <row r="26" spans="1:27" ht="9" customHeight="1">
      <c r="A26" s="12"/>
      <c r="B26" s="2"/>
      <c r="C26" s="2"/>
      <c r="D26" s="2"/>
      <c r="E26" s="2"/>
      <c r="F26" s="2"/>
      <c r="G26" s="2"/>
      <c r="H26" s="2"/>
      <c r="I26" s="2"/>
      <c r="J26" s="2"/>
      <c r="K26" s="1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9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0"/>
      <c r="B30" s="9"/>
      <c r="C30" s="9"/>
      <c r="D30" s="9"/>
      <c r="E30" s="9"/>
      <c r="F30" s="9"/>
      <c r="G30" s="9"/>
      <c r="H30" s="9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9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31" ht="12.7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4"/>
      <c r="AC32" s="4"/>
      <c r="AD32" s="4"/>
      <c r="AE32" s="4"/>
    </row>
    <row r="33" spans="1:31" ht="12.7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4"/>
      <c r="AC33" s="4"/>
      <c r="AD33" s="4"/>
      <c r="AE33" s="4"/>
    </row>
    <row r="34" spans="1:31" ht="12.7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4"/>
      <c r="AC34" s="4"/>
      <c r="AD34" s="4"/>
      <c r="AE34" s="4"/>
    </row>
    <row r="35" spans="1:31" ht="12.75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4"/>
      <c r="AC35" s="4"/>
      <c r="AD35" s="4"/>
      <c r="AE35" s="4"/>
    </row>
    <row r="36" spans="1:31" ht="12.7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"/>
      <c r="AC36" s="4"/>
      <c r="AD36" s="4"/>
      <c r="AE36" s="4"/>
    </row>
    <row r="37" spans="1:31" ht="12.7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"/>
      <c r="AC37" s="4"/>
      <c r="AD37" s="4"/>
      <c r="AE37" s="4"/>
    </row>
    <row r="38" spans="1:31" ht="12.7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"/>
      <c r="AC38" s="4"/>
      <c r="AD38" s="4"/>
      <c r="AE38" s="4"/>
    </row>
    <row r="39" spans="1:31" ht="12.7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  <c r="AC39" s="4"/>
      <c r="AD39" s="4"/>
      <c r="AE39" s="4"/>
    </row>
    <row r="40" spans="2:31" ht="9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4"/>
      <c r="AC40" s="4"/>
      <c r="AD40" s="4"/>
      <c r="AE40" s="4"/>
    </row>
    <row r="41" spans="1:2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9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9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3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3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9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"/>
      <c r="O77" s="2"/>
      <c r="P77" s="1"/>
      <c r="Q77" s="2"/>
      <c r="R77" s="1"/>
      <c r="S77" s="2"/>
      <c r="T77" s="1"/>
      <c r="U77" s="2"/>
      <c r="V77" s="1"/>
      <c r="W77" s="2"/>
      <c r="X77" s="1"/>
      <c r="Y77" s="2"/>
      <c r="Z77" s="1"/>
      <c r="AA77" s="1"/>
      <c r="AB77" s="1"/>
      <c r="AC77" s="1"/>
    </row>
    <row r="78" spans="1:29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"/>
      <c r="O78" s="2"/>
      <c r="P78" s="1"/>
      <c r="Q78" s="2"/>
      <c r="R78" s="1"/>
      <c r="S78" s="2"/>
      <c r="T78" s="1"/>
      <c r="U78" s="2"/>
      <c r="V78" s="1"/>
      <c r="W78" s="2"/>
      <c r="X78" s="1"/>
      <c r="Y78" s="2"/>
      <c r="Z78" s="1"/>
      <c r="AA78" s="1"/>
      <c r="AB78" s="1"/>
      <c r="AC78" s="1"/>
    </row>
    <row r="79" spans="1:29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/>
      <c r="O79" s="2"/>
      <c r="P79" s="1"/>
      <c r="Q79" s="2"/>
      <c r="R79" s="1"/>
      <c r="S79" s="2"/>
      <c r="T79" s="1"/>
      <c r="U79" s="2"/>
      <c r="V79" s="1"/>
      <c r="W79" s="2"/>
      <c r="X79" s="1"/>
      <c r="Y79" s="2"/>
      <c r="Z79" s="1"/>
      <c r="AA79" s="1"/>
      <c r="AB79" s="1"/>
      <c r="AC79" s="1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"/>
      <c r="O80" s="2"/>
      <c r="P80" s="1"/>
      <c r="Q80" s="2"/>
      <c r="R80" s="1"/>
      <c r="S80" s="2"/>
      <c r="T80" s="1"/>
      <c r="U80" s="2"/>
      <c r="V80" s="1"/>
      <c r="W80" s="2"/>
      <c r="X80" s="1"/>
      <c r="Y80" s="2"/>
      <c r="Z80" s="1"/>
      <c r="AA80" s="1"/>
      <c r="AB80" s="1"/>
      <c r="AC80" s="1"/>
    </row>
    <row r="81" spans="1:29" ht="12.7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"/>
      <c r="O81" s="2"/>
      <c r="P81" s="1"/>
      <c r="Q81" s="2"/>
      <c r="R81" s="1"/>
      <c r="S81" s="2"/>
      <c r="T81" s="1"/>
      <c r="U81" s="2"/>
      <c r="V81" s="1"/>
      <c r="W81" s="2"/>
      <c r="X81" s="1"/>
      <c r="Y81" s="2"/>
      <c r="Z81" s="1"/>
      <c r="AA81" s="1"/>
      <c r="AB81" s="1"/>
      <c r="AC81" s="1"/>
    </row>
    <row r="82" spans="1:29" ht="12.7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  <c r="O82" s="2"/>
      <c r="P82" s="1"/>
      <c r="Q82" s="2"/>
      <c r="R82" s="1"/>
      <c r="S82" s="2"/>
      <c r="T82" s="1"/>
      <c r="U82" s="2"/>
      <c r="V82" s="1"/>
      <c r="W82" s="2"/>
      <c r="X82" s="1"/>
      <c r="Y82" s="2"/>
      <c r="Z82" s="1"/>
      <c r="AA82" s="1"/>
      <c r="AB82" s="1"/>
      <c r="AC82" s="1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/>
      <c r="O83" s="2"/>
      <c r="P83" s="1"/>
      <c r="Q83" s="2"/>
      <c r="R83" s="1"/>
      <c r="S83" s="2"/>
      <c r="T83" s="1"/>
      <c r="U83" s="2"/>
      <c r="V83" s="1"/>
      <c r="W83" s="2"/>
      <c r="X83" s="1"/>
      <c r="Y83" s="2"/>
      <c r="Z83" s="1"/>
      <c r="AA83" s="1"/>
      <c r="AB83" s="1"/>
      <c r="AC83" s="1"/>
    </row>
    <row r="84" spans="1:29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"/>
      <c r="O84" s="2"/>
      <c r="P84" s="1"/>
      <c r="Q84" s="2"/>
      <c r="R84" s="1"/>
      <c r="S84" s="2"/>
      <c r="T84" s="1"/>
      <c r="U84" s="2"/>
      <c r="V84" s="1"/>
      <c r="W84" s="2"/>
      <c r="X84" s="1"/>
      <c r="Y84" s="2"/>
      <c r="Z84" s="1"/>
      <c r="AA84" s="1"/>
      <c r="AB84" s="1"/>
      <c r="AC84" s="1"/>
    </row>
    <row r="85" spans="1:29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"/>
      <c r="O85" s="2"/>
      <c r="P85" s="1"/>
      <c r="Q85" s="2"/>
      <c r="R85" s="1"/>
      <c r="S85" s="2"/>
      <c r="T85" s="1"/>
      <c r="U85" s="2"/>
      <c r="V85" s="1"/>
      <c r="W85" s="2"/>
      <c r="X85" s="1"/>
      <c r="Y85" s="2"/>
      <c r="Z85" s="1"/>
      <c r="AA85" s="1"/>
      <c r="AB85" s="1"/>
      <c r="AC85" s="1"/>
    </row>
    <row r="86" spans="1:29" ht="12.7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"/>
      <c r="O86" s="2"/>
      <c r="P86" s="1"/>
      <c r="Q86" s="2"/>
      <c r="R86" s="1"/>
      <c r="S86" s="2"/>
      <c r="T86" s="1"/>
      <c r="U86" s="2"/>
      <c r="V86" s="1"/>
      <c r="W86" s="2"/>
      <c r="X86" s="1"/>
      <c r="Y86" s="2"/>
      <c r="Z86" s="1"/>
      <c r="AA86" s="1"/>
      <c r="AB86" s="1"/>
      <c r="AC86" s="1"/>
    </row>
    <row r="87" spans="1:29" ht="12.7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"/>
      <c r="O87" s="2"/>
      <c r="P87" s="1"/>
      <c r="Q87" s="2"/>
      <c r="R87" s="1"/>
      <c r="S87" s="2"/>
      <c r="T87" s="1"/>
      <c r="U87" s="2"/>
      <c r="V87" s="1"/>
      <c r="W87" s="2"/>
      <c r="X87" s="1"/>
      <c r="Y87" s="2"/>
      <c r="Z87" s="1"/>
      <c r="AA87" s="1"/>
      <c r="AB87" s="1"/>
      <c r="AC87" s="1"/>
    </row>
    <row r="88" spans="1:29" ht="12.7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"/>
      <c r="O88" s="2"/>
      <c r="P88" s="1"/>
      <c r="Q88" s="2"/>
      <c r="R88" s="1"/>
      <c r="S88" s="2"/>
      <c r="T88" s="1"/>
      <c r="U88" s="2"/>
      <c r="V88" s="1"/>
      <c r="W88" s="2"/>
      <c r="X88" s="1"/>
      <c r="Y88" s="2"/>
      <c r="Z88" s="1"/>
      <c r="AA88" s="1"/>
      <c r="AB88" s="1"/>
      <c r="AC88" s="1"/>
    </row>
    <row r="89" spans="1:29" ht="12.7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"/>
      <c r="O89" s="2"/>
      <c r="P89" s="1"/>
      <c r="Q89" s="2"/>
      <c r="R89" s="1"/>
      <c r="S89" s="2"/>
      <c r="T89" s="1"/>
      <c r="U89" s="2"/>
      <c r="V89" s="1"/>
      <c r="W89" s="2"/>
      <c r="X89" s="1"/>
      <c r="Y89" s="2"/>
      <c r="Z89" s="1"/>
      <c r="AA89" s="1"/>
      <c r="AB89" s="1"/>
      <c r="AC89" s="1"/>
    </row>
    <row r="90" spans="1:29" ht="12.75">
      <c r="A90" s="1"/>
      <c r="B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1"/>
      <c r="O90" s="2"/>
      <c r="P90" s="1"/>
      <c r="Q90" s="2"/>
      <c r="R90" s="1"/>
      <c r="S90" s="2"/>
      <c r="T90" s="1"/>
      <c r="U90" s="2"/>
      <c r="V90" s="1"/>
      <c r="W90" s="2"/>
      <c r="X90" s="1"/>
      <c r="Y90" s="2"/>
      <c r="Z90" s="1"/>
      <c r="AA90" s="1"/>
      <c r="AB90" s="1"/>
      <c r="AC90" s="1"/>
    </row>
    <row r="91" spans="1:29" ht="12.75">
      <c r="A91" s="1"/>
      <c r="B91" s="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</row>
    <row r="92" spans="1:29" ht="12.7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"/>
      <c r="O92" s="2"/>
      <c r="P92" s="1"/>
      <c r="Q92" s="2"/>
      <c r="R92" s="1"/>
      <c r="S92" s="2"/>
      <c r="T92" s="1"/>
      <c r="U92" s="2"/>
      <c r="V92" s="1"/>
      <c r="W92" s="2"/>
      <c r="X92" s="1"/>
      <c r="Y92" s="2"/>
      <c r="Z92" s="1"/>
      <c r="AA92" s="1"/>
      <c r="AB92" s="1"/>
      <c r="AC92" s="1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"/>
      <c r="C98" s="1"/>
      <c r="D98" s="1"/>
      <c r="E98" s="1" t="s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"/>
      <c r="C99" s="1"/>
      <c r="D99" s="1"/>
      <c r="E99" s="1" t="s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1"/>
      <c r="C100" s="1"/>
      <c r="D100" s="1"/>
      <c r="E100" s="1" t="s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</sheetData>
  <sheetProtection/>
  <mergeCells count="6">
    <mergeCell ref="A32:AA32"/>
    <mergeCell ref="A33:AA33"/>
    <mergeCell ref="A34:AA34"/>
    <mergeCell ref="A35:AA35"/>
    <mergeCell ref="A73:AA73"/>
    <mergeCell ref="C91:AC91"/>
  </mergeCells>
  <printOptions horizontalCentered="1"/>
  <pageMargins left="0.11811023622047245" right="0.11811023622047245" top="0.9448818897637796" bottom="0.9448818897637796" header="0.7086614173228347" footer="0.7086614173228347"/>
  <pageSetup horizontalDpi="1200" verticalDpi="1200" orientation="landscape" scale="60" r:id="rId1"/>
  <headerFooter>
    <oddHeader>&amp;ROrillia Power Distribution Corporation
EB-2011-0191
Filed: October 28, 2011
Appendix A</oddHeader>
    <oddFooter>&amp;C&amp;F
&amp;A&amp;RPage &amp;P
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Welsh</dc:creator>
  <cp:keywords/>
  <dc:description/>
  <cp:lastModifiedBy>Pauline Welsh</cp:lastModifiedBy>
  <cp:lastPrinted>2011-10-20T14:35:46Z</cp:lastPrinted>
  <dcterms:created xsi:type="dcterms:W3CDTF">2011-10-19T14:04:40Z</dcterms:created>
  <dcterms:modified xsi:type="dcterms:W3CDTF">2011-10-20T14:36:01Z</dcterms:modified>
  <cp:category/>
  <cp:version/>
  <cp:contentType/>
  <cp:contentStatus/>
</cp:coreProperties>
</file>