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720" windowHeight="10230" activeTab="0"/>
  </bookViews>
  <sheets>
    <sheet name="Ex 4 Cost Driver Table" sheetId="1" r:id="rId1"/>
  </sheets>
  <externalReferences>
    <externalReference r:id="rId4"/>
    <externalReference r:id="rId5"/>
    <externalReference r:id="rId6"/>
  </externalReferences>
  <definedNames>
    <definedName name="TestYrPL">'[2]Revenue Requirement'!$B$10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<sst xmlns="http://schemas.openxmlformats.org/spreadsheetml/2006/main" count="13" uniqueCount="13">
  <si>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OM &amp; A Cost Drivers</t>
  </si>
  <si>
    <t>2008 Actual</t>
  </si>
  <si>
    <t>2009 Actual</t>
  </si>
  <si>
    <t>2010 Actual</t>
  </si>
  <si>
    <t xml:space="preserve">2011 Bridge </t>
  </si>
  <si>
    <t xml:space="preserve">2012 Test </t>
  </si>
  <si>
    <t>Opening Balance</t>
  </si>
  <si>
    <t>OEB Reclassification</t>
  </si>
  <si>
    <t>Payroll Changes</t>
  </si>
  <si>
    <t>Change in Cost of Material/Supplies</t>
  </si>
  <si>
    <t>Change in Cost of Contractors</t>
  </si>
  <si>
    <t>Inflation</t>
  </si>
  <si>
    <t>Closing Balance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</si>
</sst>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0.0%"/>
  </numFmts>
  <fonts count="38">
    <font>
      <sz val="10"/>
      <name val="Arial"/>
      <family val="0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Border="0" applyAlignment="0"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172" fontId="18" fillId="0" borderId="10" xfId="44" applyNumberFormat="1" applyFont="1" applyBorder="1" applyAlignment="1">
      <alignment vertical="center"/>
    </xf>
    <xf numFmtId="37" fontId="18" fillId="0" borderId="10" xfId="44" applyNumberFormat="1" applyFont="1" applyBorder="1" applyAlignment="1">
      <alignment vertical="center"/>
    </xf>
    <xf numFmtId="37" fontId="18" fillId="0" borderId="0" xfId="0" applyNumberFormat="1" applyFont="1" applyAlignment="1">
      <alignment vertical="center"/>
    </xf>
    <xf numFmtId="172" fontId="18" fillId="0" borderId="0" xfId="0" applyNumberFormat="1" applyFont="1" applyAlignment="1">
      <alignment vertical="center"/>
    </xf>
    <xf numFmtId="173" fontId="18" fillId="0" borderId="0" xfId="63" applyNumberFormat="1" applyFont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STYLE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vid\Desktop\Dave%20Proctor\2011%20COS%20Rates\OHL%202010\2010%20Filing%20Submitted\2010%20Filing\Models\OM&amp;A%20(3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vid\Desktop\Dave%20Proctor\2011%20COS%20Rates\OHL%202010\2010%20Filing%20Submitted\2010%20Filing\Models\OHL_2010%20Revenue%20Requireme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proctor\Revenue%20Requirement%20Model\Revenue%20Requirement%20Model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ual"/>
      <sheetName val="Sheet1"/>
      <sheetName val="Total Comp"/>
      <sheetName val="Report"/>
      <sheetName val="Changes"/>
      <sheetName val="Drivers"/>
    </sheetNames>
    <sheetDataSet>
      <sheetData sheetId="5">
        <row r="28">
          <cell r="F28">
            <v>0.022716808209667132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Trial Balance"/>
      <sheetName val="FA Continuity 2006"/>
      <sheetName val="FA Continuity 2007"/>
      <sheetName val="FA Continuity 2008"/>
      <sheetName val="FA Continuity 2009"/>
      <sheetName val="FA Continuity 2010"/>
      <sheetName val="Capital Additions by Year"/>
      <sheetName val="2006 Balance Sheet"/>
      <sheetName val="2006 Income Statement"/>
      <sheetName val="2007 Balance Sheet"/>
      <sheetName val="2007 BS Pro-Forma"/>
      <sheetName val="2007 Income Statement"/>
      <sheetName val="2007 IS Pro-Forma"/>
      <sheetName val="2008 Balance Sheet"/>
      <sheetName val="2008 BS Pro-Forma"/>
      <sheetName val="2008 Income Statement"/>
      <sheetName val="2008 IS Pro-Forma"/>
      <sheetName val="2009 Balance Sheet"/>
      <sheetName val="2009 BS Pro-Forma"/>
      <sheetName val="2009 Income Statement"/>
      <sheetName val="2009 IS Pro-Forma"/>
      <sheetName val="2010 Balance Sheet"/>
      <sheetName val="2010 BS Pro-Forma"/>
      <sheetName val="2010 Income Statement"/>
      <sheetName val="2010 IS Pro-Forma"/>
      <sheetName val="IS Comparison"/>
      <sheetName val="Debt &amp; Capital Structure"/>
      <sheetName val="Return on Capital"/>
      <sheetName val="Tax rates"/>
      <sheetName val="CCA Continuity 2009"/>
      <sheetName val="CCA Continuity 2010"/>
      <sheetName val="Reserves Continuity"/>
      <sheetName val="Corporation Loss Continuity"/>
      <sheetName val="Interest Schedule"/>
      <sheetName val="Tax Adjustments 2009"/>
      <sheetName val="Tax Adjustments 2010"/>
      <sheetName val="2010 Rev Deficiency"/>
      <sheetName val="Capital Tax &amp; Expense Schedules"/>
      <sheetName val="Revenue Requirement"/>
    </sheetNames>
    <sheetDataSet>
      <sheetData sheetId="39">
        <row r="10">
          <cell r="B10" t="str">
            <v>Service Revenue Requirement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FA Continuity 2008"/>
      <sheetName val="FA Continuity 2009"/>
      <sheetName val="FA Continuity 2010"/>
      <sheetName val="2008 Balance Sheet"/>
      <sheetName val="2008 Income Statement"/>
      <sheetName val="2009 Income Statement"/>
      <sheetName val="2009 Balance Sheet"/>
      <sheetName val="2010 Balance Sheet"/>
      <sheetName val="2010 Income Statement"/>
      <sheetName val="FA Continuity 2011"/>
      <sheetName val="FA Continuity 2012"/>
      <sheetName val="2011 Balance Sheet"/>
      <sheetName val="2011 Income Statement"/>
      <sheetName val="2012 Balance Shee"/>
      <sheetName val="2012 Income Statement"/>
      <sheetName val="Return on Capital"/>
      <sheetName val="Tax rates"/>
      <sheetName val="CCA Continuity 2011"/>
      <sheetName val="CCA Continuity 2012"/>
      <sheetName val="Reserves Continuity"/>
      <sheetName val="Corporation Loss Continuity"/>
      <sheetName val="Tax Adjustments 2011"/>
      <sheetName val="Tax Adjustments 2012"/>
      <sheetName val="2012 Rev Deficiency"/>
      <sheetName val="Capital Tax &amp; Expense Schedules"/>
      <sheetName val="Debt &amp; Capital Structure"/>
      <sheetName val="Trial Balance"/>
      <sheetName val="Revenue Requirement"/>
      <sheetName val="Sheet1"/>
    </sheetNames>
    <sheetDataSet>
      <sheetData sheetId="16">
        <row r="25">
          <cell r="E25">
            <v>1927507</v>
          </cell>
          <cell r="K25">
            <v>1908705.74</v>
          </cell>
          <cell r="Q25">
            <v>2098497.89</v>
          </cell>
          <cell r="W25">
            <v>0</v>
          </cell>
          <cell r="AD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5:F20"/>
  <sheetViews>
    <sheetView tabSelected="1" zoomScalePageLayoutView="0" workbookViewId="0" topLeftCell="A1">
      <selection activeCell="K21" sqref="K21"/>
    </sheetView>
  </sheetViews>
  <sheetFormatPr defaultColWidth="8.8515625" defaultRowHeight="12.75"/>
  <cols>
    <col min="1" max="1" width="32.7109375" style="2" bestFit="1" customWidth="1"/>
    <col min="2" max="6" width="11.140625" style="2" customWidth="1"/>
    <col min="7" max="16384" width="8.8515625" style="2" customWidth="1"/>
  </cols>
  <sheetData>
    <row r="5" spans="1:6" ht="32.2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ht="18" customHeight="1">
      <c r="A6" s="3"/>
      <c r="B6" s="3"/>
      <c r="C6" s="3"/>
      <c r="D6" s="3"/>
      <c r="E6" s="3"/>
      <c r="F6" s="3"/>
    </row>
    <row r="7" spans="1:6" ht="18" customHeight="1">
      <c r="A7" s="3" t="s">
        <v>6</v>
      </c>
      <c r="B7" s="4">
        <f>1942957+76282</f>
        <v>2019239</v>
      </c>
      <c r="C7" s="4">
        <f>B14</f>
        <v>1927507</v>
      </c>
      <c r="D7" s="4">
        <f>C14</f>
        <v>1908705.74</v>
      </c>
      <c r="E7" s="4">
        <f>D14</f>
        <v>2098497.89</v>
      </c>
      <c r="F7" s="4">
        <f>E14</f>
        <v>0</v>
      </c>
    </row>
    <row r="8" spans="1:6" ht="18" customHeight="1">
      <c r="A8" s="3" t="s">
        <v>7</v>
      </c>
      <c r="B8" s="5"/>
      <c r="C8" s="5"/>
      <c r="D8" s="5"/>
      <c r="E8" s="5"/>
      <c r="F8" s="5"/>
    </row>
    <row r="9" spans="1:6" ht="18" customHeight="1">
      <c r="A9" s="3" t="s">
        <v>8</v>
      </c>
      <c r="B9" s="5"/>
      <c r="C9" s="5"/>
      <c r="D9" s="5"/>
      <c r="E9" s="5"/>
      <c r="F9" s="5"/>
    </row>
    <row r="10" spans="1:6" ht="18" customHeight="1">
      <c r="A10" s="3" t="s">
        <v>9</v>
      </c>
      <c r="B10" s="5"/>
      <c r="C10" s="5"/>
      <c r="D10" s="5"/>
      <c r="E10" s="5"/>
      <c r="F10" s="5"/>
    </row>
    <row r="11" spans="1:6" ht="18" customHeight="1">
      <c r="A11" s="3" t="s">
        <v>10</v>
      </c>
      <c r="B11" s="5"/>
      <c r="C11" s="5"/>
      <c r="D11" s="5"/>
      <c r="E11" s="5"/>
      <c r="F11" s="5"/>
    </row>
    <row r="12" spans="1:6" ht="18" customHeight="1">
      <c r="A12" s="3" t="s">
        <v>11</v>
      </c>
      <c r="B12" s="5"/>
      <c r="C12" s="5"/>
      <c r="D12" s="5"/>
      <c r="E12" s="5"/>
      <c r="F12" s="5"/>
    </row>
    <row r="13" spans="1:6" ht="18" customHeight="1">
      <c r="A13" s="3"/>
      <c r="B13" s="5"/>
      <c r="C13" s="5"/>
      <c r="D13" s="5"/>
      <c r="E13" s="5"/>
      <c r="F13" s="5"/>
    </row>
    <row r="14" spans="1:6" ht="18" customHeight="1">
      <c r="A14" s="3" t="s">
        <v>12</v>
      </c>
      <c r="B14" s="4">
        <f>'[3]Return on Capital'!$E$25</f>
        <v>1927507</v>
      </c>
      <c r="C14" s="4">
        <f>+'[3]Return on Capital'!$K$25</f>
        <v>1908705.74</v>
      </c>
      <c r="D14" s="4">
        <f>+'[3]Return on Capital'!$Q$25</f>
        <v>2098497.89</v>
      </c>
      <c r="E14" s="4">
        <f>+'[3]Return on Capital'!$W$25</f>
        <v>0</v>
      </c>
      <c r="F14" s="4">
        <f>+'[3]Return on Capital'!$AD$25</f>
        <v>0</v>
      </c>
    </row>
    <row r="16" spans="2:6" ht="15">
      <c r="B16" s="6">
        <f>B14-B18</f>
        <v>-91732</v>
      </c>
      <c r="C16" s="6">
        <f>C14-C18</f>
        <v>-18801.26000000001</v>
      </c>
      <c r="D16" s="6">
        <f>D14-D18</f>
        <v>189792.15000000014</v>
      </c>
      <c r="E16" s="6">
        <f>E14-E18</f>
        <v>-2098497.89</v>
      </c>
      <c r="F16" s="6">
        <f>F14-F18</f>
        <v>0</v>
      </c>
    </row>
    <row r="18" spans="2:6" ht="15">
      <c r="B18" s="7">
        <f>SUM(B7:B12)</f>
        <v>2019239</v>
      </c>
      <c r="C18" s="7">
        <f>SUM(C7:C12)</f>
        <v>1927507</v>
      </c>
      <c r="D18" s="7">
        <f>SUM(D7:D12)</f>
        <v>1908705.74</v>
      </c>
      <c r="E18" s="7">
        <f>SUM(E7:E12)</f>
        <v>2098497.89</v>
      </c>
      <c r="F18" s="7">
        <f>SUM(F7:F12)</f>
        <v>0</v>
      </c>
    </row>
    <row r="20" spans="2:6" ht="15">
      <c r="B20" s="8">
        <v>0.05151229737063622</v>
      </c>
      <c r="C20" s="8">
        <v>0.03115270863269814</v>
      </c>
      <c r="D20" s="8">
        <v>0.02559310108569451</v>
      </c>
      <c r="E20" s="8">
        <v>0.024527105867766557</v>
      </c>
      <c r="F20" s="8">
        <f>'[1]Drivers'!$F$28</f>
        <v>0.022716808209667132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 Carruthers</dc:creator>
  <cp:keywords/>
  <dc:description/>
  <cp:lastModifiedBy>BAshby</cp:lastModifiedBy>
  <dcterms:created xsi:type="dcterms:W3CDTF">2011-03-24T18:25:55Z</dcterms:created>
  <dcterms:modified xsi:type="dcterms:W3CDTF">2011-06-10T21:25:24Z</dcterms:modified>
  <cp:category/>
  <cp:version/>
  <cp:contentType/>
  <cp:contentStatus/>
</cp:coreProperties>
</file>