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5544" activeTab="0"/>
  </bookViews>
  <sheets>
    <sheet name="LRAM and SSM Rate Rider" sheetId="1" r:id="rId1"/>
  </sheets>
  <externalReferences>
    <externalReference r:id="rId4"/>
  </externalReferences>
  <definedNames>
    <definedName name="_xlnm.Print_Area" localSheetId="0">'LRAM and SSM Rate Rider'!$A$1:$I$16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<sst xmlns="http://schemas.openxmlformats.org/spreadsheetml/2006/main" count="25" uniqueCount="17">
  <si>
    <t>Rounding is turned on</t>
  </si>
  <si>
    <t>y</t>
  </si>
  <si>
    <t>Rate Class</t>
  </si>
  <si>
    <t>Amounts (Up to 2009)</t>
  </si>
  <si>
    <t>Billing Units (2011)</t>
  </si>
  <si>
    <t>Rate Riders</t>
  </si>
  <si>
    <t>Rate Rider to Use</t>
  </si>
  <si>
    <t>LRAM</t>
  </si>
  <si>
    <t>SSM</t>
  </si>
  <si>
    <t>Total</t>
  </si>
  <si>
    <t>$</t>
  </si>
  <si>
    <t>Metrics</t>
  </si>
  <si>
    <t>$/unit (kWh or kW)</t>
  </si>
  <si>
    <t>2012 - LRAM and SSM Rider</t>
  </si>
  <si>
    <t>CHECK</t>
  </si>
  <si>
    <t>Parry Sound Power Corporation</t>
  </si>
  <si>
    <t>License Number ED-2003-0006, File Number EB-2011-0193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</si>
</sst>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&quot;$&quot;#,##0_);\(&quot;$&quot;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44" fontId="5" fillId="34" borderId="11" xfId="45" applyFont="1" applyFill="1" applyBorder="1" applyAlignment="1">
      <alignment horizontal="center" wrapText="1"/>
    </xf>
    <xf numFmtId="164" fontId="5" fillId="34" borderId="1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44" fontId="0" fillId="0" borderId="0" xfId="0" applyNumberFormat="1" applyAlignment="1">
      <alignment/>
    </xf>
    <xf numFmtId="37" fontId="5" fillId="0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wrapText="1"/>
    </xf>
    <xf numFmtId="165" fontId="6" fillId="33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wrapText="1"/>
    </xf>
    <xf numFmtId="3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3" fontId="6" fillId="33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wrapText="1"/>
    </xf>
    <xf numFmtId="43" fontId="0" fillId="0" borderId="0" xfId="42" applyFont="1" applyAlignment="1">
      <alignment/>
    </xf>
    <xf numFmtId="0" fontId="5" fillId="34" borderId="14" xfId="0" applyFont="1" applyFill="1" applyBorder="1" applyAlignment="1">
      <alignment horizontal="center" wrapText="1"/>
    </xf>
    <xf numFmtId="0" fontId="2" fillId="35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\Documents\2011%20COS%20Dec%202010%20IR%20process\PSP%20Budget%20to%20Approved\PSP%20Rate%20Design%20Model-%20March%202%202011%20original%20with%20error%20corrections%20Jul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1"/>
      <sheetName val="2010 Existing Rates"/>
      <sheetName val="2011 Test Yr On Existing Rates"/>
      <sheetName val="Cost Allocation Study"/>
      <sheetName val="Ex 8 Table 3 Rev %"/>
      <sheetName val="Rates By Rate Class"/>
      <sheetName val="Allocation Low Voltage Costs"/>
      <sheetName val="Low Voltage Rates"/>
      <sheetName val="LRAM and SSM Rate Rider"/>
      <sheetName val="2011 Rate Rider"/>
      <sheetName val="Distribution Rate Schedule"/>
      <sheetName val="Other Electriciy Rates"/>
      <sheetName val="BILL IMPACTS"/>
      <sheetName val="BILL IMPACTS PER FINAL TARIFF"/>
      <sheetName val="Rate Schedule (Part 1)"/>
      <sheetName val="Rate Schedule (Part 2)"/>
      <sheetName val="Dist. Rev. Reconciliation"/>
      <sheetName val="Revenue Deficiency Analysis"/>
      <sheetName val="Rec Cost Ratio Table"/>
      <sheetName val="Sheet1"/>
      <sheetName val="2011 RATES"/>
      <sheetName val="2010 RATES"/>
    </sheetNames>
    <sheetDataSet>
      <sheetData sheetId="9">
        <row r="8">
          <cell r="C8">
            <v>33572049.001100145</v>
          </cell>
          <cell r="E8" t="str">
            <v>kWh</v>
          </cell>
        </row>
        <row r="9">
          <cell r="C9">
            <v>16873255.72390829</v>
          </cell>
          <cell r="E9" t="str">
            <v>kWh</v>
          </cell>
        </row>
        <row r="10">
          <cell r="D10">
            <v>97877.00403829875</v>
          </cell>
          <cell r="E10" t="str">
            <v>kW</v>
          </cell>
        </row>
        <row r="11">
          <cell r="D11">
            <v>0</v>
          </cell>
          <cell r="E11" t="str">
            <v>kW</v>
          </cell>
        </row>
        <row r="12">
          <cell r="D12">
            <v>36.04293997015328</v>
          </cell>
          <cell r="E12" t="str">
            <v>kW</v>
          </cell>
        </row>
        <row r="13">
          <cell r="D13">
            <v>2420.8014744853185</v>
          </cell>
          <cell r="E13" t="str">
            <v>kW</v>
          </cell>
        </row>
        <row r="14">
          <cell r="C14">
            <v>58750</v>
          </cell>
          <cell r="E14" t="str">
            <v>kWh</v>
          </cell>
        </row>
      </sheetData>
      <sheetData sheetId="12">
        <row r="11">
          <cell r="A11" t="str">
            <v>Residential</v>
          </cell>
        </row>
        <row r="12">
          <cell r="A12" t="str">
            <v>GS &lt; 50 kW</v>
          </cell>
        </row>
        <row r="13">
          <cell r="A13" t="str">
            <v>GS &gt;50</v>
          </cell>
        </row>
        <row r="14">
          <cell r="A14" t="str">
            <v>Large Use</v>
          </cell>
        </row>
        <row r="15">
          <cell r="A15" t="str">
            <v>Sentinel Lights</v>
          </cell>
        </row>
        <row r="16">
          <cell r="A16" t="str">
            <v>Street Lighting</v>
          </cell>
        </row>
        <row r="17">
          <cell r="A17" t="str">
            <v>USL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80" zoomScaleNormal="80" zoomScalePageLayoutView="0" workbookViewId="0" topLeftCell="A1">
      <selection activeCell="F11" sqref="F11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00390625" style="0" customWidth="1"/>
    <col min="10" max="10" width="2.28125" style="0" customWidth="1"/>
    <col min="11" max="11" width="22.28125" style="0" customWidth="1"/>
    <col min="14" max="14" width="10.421875" style="0" bestFit="1" customWidth="1"/>
  </cols>
  <sheetData>
    <row r="1" spans="1:9" ht="12.75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 t="s">
        <v>16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>
        <f>+'[1]Revenue Input'!A3</f>
        <v>0</v>
      </c>
      <c r="B3" s="24"/>
      <c r="C3" s="24"/>
      <c r="D3" s="24"/>
      <c r="E3" s="24"/>
      <c r="F3" s="24"/>
      <c r="G3" s="24"/>
      <c r="H3" s="24"/>
      <c r="I3" s="24"/>
    </row>
    <row r="4" spans="1:9" ht="13.5" thickBot="1">
      <c r="A4" s="25"/>
      <c r="B4" s="25"/>
      <c r="C4" s="25"/>
      <c r="D4" s="25"/>
      <c r="E4" s="25"/>
      <c r="F4" s="25"/>
      <c r="G4" s="25"/>
      <c r="H4" s="25"/>
      <c r="I4" s="25"/>
    </row>
    <row r="5" spans="1:12" ht="21" thickBot="1">
      <c r="A5" s="26" t="s">
        <v>13</v>
      </c>
      <c r="B5" s="26"/>
      <c r="C5" s="26"/>
      <c r="D5" s="26"/>
      <c r="E5" s="26"/>
      <c r="F5" s="26"/>
      <c r="G5" s="26"/>
      <c r="H5" s="26"/>
      <c r="I5" s="26"/>
      <c r="K5" s="1" t="s">
        <v>0</v>
      </c>
      <c r="L5" s="2" t="s">
        <v>1</v>
      </c>
    </row>
    <row r="6" spans="1:9" ht="24.75">
      <c r="A6" s="27" t="s">
        <v>2</v>
      </c>
      <c r="B6" s="30" t="s">
        <v>3</v>
      </c>
      <c r="C6" s="30"/>
      <c r="D6" s="3" t="s">
        <v>4</v>
      </c>
      <c r="E6" s="3"/>
      <c r="F6" s="30" t="s">
        <v>5</v>
      </c>
      <c r="G6" s="30"/>
      <c r="H6" s="30"/>
      <c r="I6" s="3" t="s">
        <v>6</v>
      </c>
    </row>
    <row r="7" spans="1:11" ht="12.75">
      <c r="A7" s="28"/>
      <c r="B7" s="3" t="s">
        <v>7</v>
      </c>
      <c r="C7" s="3" t="s">
        <v>8</v>
      </c>
      <c r="D7" s="3"/>
      <c r="E7" s="3"/>
      <c r="F7" s="3" t="s">
        <v>7</v>
      </c>
      <c r="G7" s="3" t="s">
        <v>8</v>
      </c>
      <c r="H7" s="3" t="s">
        <v>9</v>
      </c>
      <c r="I7" s="3" t="s">
        <v>9</v>
      </c>
      <c r="K7" s="23" t="s">
        <v>14</v>
      </c>
    </row>
    <row r="8" spans="1:13" ht="24.75" customHeight="1">
      <c r="A8" s="29"/>
      <c r="B8" s="4" t="s">
        <v>10</v>
      </c>
      <c r="C8" s="4" t="s">
        <v>10</v>
      </c>
      <c r="D8" s="4"/>
      <c r="E8" s="4" t="s">
        <v>11</v>
      </c>
      <c r="F8" s="3" t="s">
        <v>12</v>
      </c>
      <c r="G8" s="3" t="s">
        <v>12</v>
      </c>
      <c r="H8" s="5" t="s">
        <v>12</v>
      </c>
      <c r="I8" s="5" t="s">
        <v>12</v>
      </c>
      <c r="K8" t="str">
        <f>A6</f>
        <v>Rate Class</v>
      </c>
      <c r="L8" s="6" t="str">
        <f>I8</f>
        <v>$/unit (kWh or kW)</v>
      </c>
      <c r="M8" s="7" t="str">
        <f>E8</f>
        <v>Metrics</v>
      </c>
    </row>
    <row r="9" spans="1:14" ht="20.25" customHeight="1">
      <c r="A9" s="8" t="str">
        <f>'[1]Distribution Rate Schedule'!A11</f>
        <v>Residential</v>
      </c>
      <c r="B9" s="9">
        <f>3616.51+17859.41</f>
        <v>21475.92</v>
      </c>
      <c r="C9" s="9"/>
      <c r="D9" s="10">
        <f>'[1]Low Voltage Rates'!C8</f>
        <v>33572049.001100145</v>
      </c>
      <c r="E9" s="11" t="str">
        <f>'[1]Low Voltage Rates'!E8</f>
        <v>kWh</v>
      </c>
      <c r="F9" s="12">
        <f>B9/D9</f>
        <v>0.0006396964331636785</v>
      </c>
      <c r="G9" s="12">
        <f>C9/D9</f>
        <v>0</v>
      </c>
      <c r="H9" s="12">
        <f>F9+G9</f>
        <v>0.0006396964331636785</v>
      </c>
      <c r="I9" s="13">
        <f>H9</f>
        <v>0.0006396964331636785</v>
      </c>
      <c r="K9" s="14" t="str">
        <f>A9</f>
        <v>Residential</v>
      </c>
      <c r="L9" s="15">
        <f>I9</f>
        <v>0.0006396964331636785</v>
      </c>
      <c r="M9" s="16" t="str">
        <f>E9</f>
        <v>kWh</v>
      </c>
      <c r="N9" s="22">
        <f>D9*L9</f>
        <v>21475.92</v>
      </c>
    </row>
    <row r="10" spans="1:14" ht="20.25" customHeight="1">
      <c r="A10" s="8" t="str">
        <f>'[1]Distribution Rate Schedule'!A12</f>
        <v>GS &lt; 50 kW</v>
      </c>
      <c r="B10" s="9">
        <f>13031.3</f>
        <v>13031.3</v>
      </c>
      <c r="C10" s="9"/>
      <c r="D10" s="10">
        <f>'[1]Low Voltage Rates'!C9</f>
        <v>16873255.72390829</v>
      </c>
      <c r="E10" s="11" t="str">
        <f>'[1]Low Voltage Rates'!E9</f>
        <v>kWh</v>
      </c>
      <c r="F10" s="12">
        <f aca="true" t="shared" si="0" ref="F10:F15">B10/D10</f>
        <v>0.0007723050141138741</v>
      </c>
      <c r="G10" s="12">
        <f aca="true" t="shared" si="1" ref="G10:G15">C10/D10</f>
        <v>0</v>
      </c>
      <c r="H10" s="12">
        <f aca="true" t="shared" si="2" ref="H10:H15">F10+G10</f>
        <v>0.0007723050141138741</v>
      </c>
      <c r="I10" s="13">
        <f aca="true" t="shared" si="3" ref="I10:I15">H10</f>
        <v>0.0007723050141138741</v>
      </c>
      <c r="J10" s="1"/>
      <c r="K10" s="14" t="str">
        <f>A10</f>
        <v>GS &lt; 50 kW</v>
      </c>
      <c r="L10" s="17">
        <f>I10</f>
        <v>0.0007723050141138741</v>
      </c>
      <c r="M10" s="16" t="str">
        <f>E10</f>
        <v>kWh</v>
      </c>
      <c r="N10" s="22">
        <f>D10*L10</f>
        <v>13031.3</v>
      </c>
    </row>
    <row r="11" spans="1:14" ht="20.25" customHeight="1">
      <c r="A11" s="8" t="str">
        <f>'[1]Distribution Rate Schedule'!A13</f>
        <v>GS &gt;50</v>
      </c>
      <c r="B11" s="9">
        <f>2051.81+2753.22</f>
        <v>4805.03</v>
      </c>
      <c r="C11" s="9"/>
      <c r="D11" s="10">
        <f>'[1]Low Voltage Rates'!D10</f>
        <v>97877.00403829875</v>
      </c>
      <c r="E11" s="11" t="str">
        <f>'[1]Low Voltage Rates'!E10</f>
        <v>kW</v>
      </c>
      <c r="F11" s="12">
        <f t="shared" si="0"/>
        <v>0.04909253248209168</v>
      </c>
      <c r="G11" s="12">
        <f t="shared" si="1"/>
        <v>0</v>
      </c>
      <c r="H11" s="12">
        <f t="shared" si="2"/>
        <v>0.04909253248209168</v>
      </c>
      <c r="I11" s="13">
        <f t="shared" si="3"/>
        <v>0.04909253248209168</v>
      </c>
      <c r="K11" s="14" t="str">
        <f>A11</f>
        <v>GS &gt;50</v>
      </c>
      <c r="L11" s="15">
        <f>I11</f>
        <v>0.04909253248209168</v>
      </c>
      <c r="M11" s="16" t="str">
        <f>E11</f>
        <v>kW</v>
      </c>
      <c r="N11" s="22">
        <f>D11*L11</f>
        <v>4805.03</v>
      </c>
    </row>
    <row r="12" spans="1:14" ht="20.25" customHeight="1" hidden="1">
      <c r="A12" s="8" t="str">
        <f>'[1]Distribution Rate Schedule'!A14</f>
        <v>Large Use</v>
      </c>
      <c r="B12" s="9"/>
      <c r="C12" s="9"/>
      <c r="D12" s="10">
        <f>'[1]Low Voltage Rates'!D11</f>
        <v>0</v>
      </c>
      <c r="E12" s="11" t="str">
        <f>'[1]Low Voltage Rates'!E11</f>
        <v>kW</v>
      </c>
      <c r="F12" s="12" t="e">
        <f t="shared" si="0"/>
        <v>#DIV/0!</v>
      </c>
      <c r="G12" s="12" t="e">
        <f t="shared" si="1"/>
        <v>#DIV/0!</v>
      </c>
      <c r="H12" s="12" t="e">
        <f t="shared" si="2"/>
        <v>#DIV/0!</v>
      </c>
      <c r="I12" s="13" t="e">
        <f t="shared" si="3"/>
        <v>#DIV/0!</v>
      </c>
      <c r="K12" s="14" t="str">
        <f>A13</f>
        <v>Sentinel Lights</v>
      </c>
      <c r="L12" s="15">
        <f>I13</f>
        <v>0</v>
      </c>
      <c r="M12" s="16" t="str">
        <f>E13</f>
        <v>kW</v>
      </c>
      <c r="N12" s="22">
        <f>D12*L12</f>
        <v>0</v>
      </c>
    </row>
    <row r="13" spans="1:14" ht="20.25" customHeight="1">
      <c r="A13" s="8" t="str">
        <f>'[1]Distribution Rate Schedule'!A15</f>
        <v>Sentinel Lights</v>
      </c>
      <c r="B13" s="9"/>
      <c r="C13" s="9"/>
      <c r="D13" s="18">
        <f>'[1]Low Voltage Rates'!D12</f>
        <v>36.04293997015328</v>
      </c>
      <c r="E13" s="11" t="str">
        <f>'[1]Low Voltage Rates'!E12</f>
        <v>kW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3">
        <f t="shared" si="3"/>
        <v>0</v>
      </c>
      <c r="K13" s="14"/>
      <c r="L13" s="15"/>
      <c r="M13" s="16"/>
      <c r="N13" s="22"/>
    </row>
    <row r="14" spans="1:9" ht="20.25" customHeight="1">
      <c r="A14" s="8" t="str">
        <f>'[1]Distribution Rate Schedule'!A16</f>
        <v>Street Lighting</v>
      </c>
      <c r="B14" s="9"/>
      <c r="C14" s="9"/>
      <c r="D14" s="18">
        <f>'[1]Low Voltage Rates'!D13</f>
        <v>2420.8014744853185</v>
      </c>
      <c r="E14" s="11" t="str">
        <f>'[1]Low Voltage Rates'!E13</f>
        <v>kW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3">
        <f t="shared" si="3"/>
        <v>0</v>
      </c>
    </row>
    <row r="15" spans="1:14" ht="20.25" customHeight="1">
      <c r="A15" s="8" t="str">
        <f>'[1]Distribution Rate Schedule'!A17</f>
        <v>USL</v>
      </c>
      <c r="B15" s="9">
        <v>10721.99</v>
      </c>
      <c r="C15" s="9"/>
      <c r="D15" s="18">
        <f>'[1]Low Voltage Rates'!C14</f>
        <v>58750</v>
      </c>
      <c r="E15" s="11" t="str">
        <f>'[1]Low Voltage Rates'!E14</f>
        <v>kWh</v>
      </c>
      <c r="F15" s="12">
        <f t="shared" si="0"/>
        <v>0.1825019574468085</v>
      </c>
      <c r="G15" s="12">
        <f t="shared" si="1"/>
        <v>0</v>
      </c>
      <c r="H15" s="12">
        <f t="shared" si="2"/>
        <v>0.1825019574468085</v>
      </c>
      <c r="I15" s="13">
        <f t="shared" si="3"/>
        <v>0.1825019574468085</v>
      </c>
      <c r="K15" s="14" t="str">
        <f>A15</f>
        <v>USL</v>
      </c>
      <c r="L15" s="15">
        <f>I15</f>
        <v>0.1825019574468085</v>
      </c>
      <c r="M15" s="16" t="str">
        <f>E15</f>
        <v>kWh</v>
      </c>
      <c r="N15" s="22">
        <f>D15*L15</f>
        <v>10721.99</v>
      </c>
    </row>
    <row r="16" spans="1:14" ht="20.25" customHeight="1" thickBot="1">
      <c r="A16" s="19" t="s">
        <v>9</v>
      </c>
      <c r="B16" s="20">
        <f>SUM(B9:B15)</f>
        <v>50034.24</v>
      </c>
      <c r="C16" s="20">
        <f>SUM(C9:C15)</f>
        <v>0</v>
      </c>
      <c r="D16" s="20"/>
      <c r="E16" s="21"/>
      <c r="F16" s="20"/>
      <c r="G16" s="20"/>
      <c r="H16" s="20"/>
      <c r="I16" s="20"/>
      <c r="N16" s="22">
        <f>SUM(N9:N15)</f>
        <v>50034.24</v>
      </c>
    </row>
    <row r="17" ht="13.5" thickTop="1"/>
  </sheetData>
  <sheetProtection/>
  <mergeCells count="8">
    <mergeCell ref="A6:A8"/>
    <mergeCell ref="B6:C6"/>
    <mergeCell ref="F6:H6"/>
    <mergeCell ref="A1:I1"/>
    <mergeCell ref="A2:I2"/>
    <mergeCell ref="A3:I3"/>
    <mergeCell ref="A4:I4"/>
    <mergeCell ref="A5:I5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Thompson</dc:creator>
  <cp:keywords/>
  <dc:description/>
  <cp:lastModifiedBy>Miles Thompson</cp:lastModifiedBy>
  <dcterms:created xsi:type="dcterms:W3CDTF">2011-12-07T13:16:02Z</dcterms:created>
  <dcterms:modified xsi:type="dcterms:W3CDTF">2011-12-08T21:49:49Z</dcterms:modified>
  <cp:category/>
  <cp:version/>
  <cp:contentType/>
  <cp:contentStatus/>
</cp:coreProperties>
</file>