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0" windowWidth="11850" windowHeight="8235" tabRatio="915" activeTab="3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<sst xmlns="http://schemas.openxmlformats.org/spreadsheetml/2006/main" count="273" uniqueCount="194">
  <si>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</si>
  <si>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</si>
  <si>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</si>
  <si>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</si>
  <si>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</si>
  <si>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</si>
  <si>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</si>
  <si>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</si>
  <si>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</si>
  <si>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</si>
  <si>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</si>
  <si>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</si>
  <si>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</si>
  <si>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</si>
  <si>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</si>
  <si>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</si>
  <si>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</si>
  <si>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</si>
  <si>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</si>
  <si>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</si>
  <si>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</si>
  <si>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</si>
  <si>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</si>
  <si>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</si>
  <si>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</si>
  <si>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</si>
  <si>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</si>
  <si>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</si>
  <si>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</si>
  <si>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</si>
  <si>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</si>
  <si>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</si>
  <si>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</si>
  <si>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</si>
  <si>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</si>
  <si>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</si>
  <si>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</si>
  <si>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</si>
  <si>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</si>
  <si>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</si>
  <si>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</si>
  <si>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</si>
  <si>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</si>
  <si>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</si>
  <si>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</si>
  <si>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</si>
  <si>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</si>
  <si>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</si>
  <si>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</si>
  <si>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</si>
  <si>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</si>
  <si>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</si>
  <si>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</si>
  <si>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</si>
  <si>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</si>
  <si>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</si>
  <si>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</si>
  <si>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</si>
  <si>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</si>
  <si>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</si>
  <si>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</si>
  <si>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</si>
  <si>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</si>
  <si>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</si>
  <si>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</si>
  <si>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</si>
  <si>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</si>
  <si>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</si>
  <si>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</si>
  <si>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</si>
  <si>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</si>
  <si>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</si>
  <si>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</si>
  <si>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</si>
  <si>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</si>
  <si>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</si>
  <si>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</si>
  <si>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</si>
  <si>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</si>
  <si>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</si>
  <si>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</si>
  <si>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</si>
  <si>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</si>
  <si>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</si>
  <si>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</si>
  <si>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</si>
  <si>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</si>
  <si>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</si>
  <si>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</si>
  <si>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</si>
  <si>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</si>
  <si>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</si>
  <si>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</si>
  <si>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</si>
  <si>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</si>
  <si>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</si>
  <si>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</si>
  <si>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</si>
  <si>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</si>
  <si>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</si>
  <si>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</si>
  <si>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</si>
  <si>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</si>
  <si>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</si>
  <si>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</si>
  <si>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</si>
  <si>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</si>
  <si>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</si>
  <si>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</si>
  <si>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</si>
  <si>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</si>
  <si>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</si>
  <si>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</si>
  <si>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</si>
  <si>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</si>
  <si>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</si>
  <si>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</si>
  <si>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</si>
  <si>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</si>
  <si>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</si>
  <si>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</si>
  <si>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</si>
  <si>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</si>
  <si>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</si>
  <si>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</si>
  <si>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</si>
  <si>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</si>
  <si>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</si>
  <si>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</si>
  <si>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</si>
  <si>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</si>
  <si>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</si>
  <si>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</si>
  <si>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</si>
  <si>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</si>
  <si>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</si>
  <si>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</si>
  <si>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</si>
  <si>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</si>
  <si>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</si>
  <si>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</si>
  <si>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</si>
  <si>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</si>
  <si>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</si>
  <si>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</si>
  <si>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</si>
  <si>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</si>
  <si>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</si>
  <si>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</si>
  <si>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</si>
  <si>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</si>
  <si>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</si>
  <si>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</si>
  <si>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</si>
  <si>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</si>
  <si>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</si>
  <si>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</si>
  <si>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</si>
  <si>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</si>
  <si>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</si>
  <si>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</si>
  <si>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</si>
  <si>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</si>
  <si>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</si>
  <si>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</si>
  <si>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</si>
  <si>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</si>
  <si>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</si>
  <si>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</si>
  <si>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</si>
  <si>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</si>
  <si>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</si>
  <si>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</si>
  <si>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</si>
  <si>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</si>
  <si>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</si>
  <si>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</si>
  <si>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</si>
  <si>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</si>
  <si>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</si>
  <si>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</si>
  <si>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</si>
  <si>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</si>
  <si>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</si>
  <si>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</si>
  <si>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</si>
  <si>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</si>
  <si>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</si>
  <si>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</si>
  <si>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TILLSONBURG HYDRO INC.</t>
  </si>
  <si>
    <t>RP-2005-0013</t>
  </si>
  <si>
    <t>EB-2005-0080</t>
  </si>
  <si>
    <t>January 1, 2005 - December 31, 2005</t>
  </si>
  <si>
    <t>No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</si>
</sst>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_);\(#,##0.0000\)"/>
    <numFmt numFmtId="180" formatCode="#,##0.0_);\(#,##0.0\)"/>
    <numFmt numFmtId="181" formatCode="0.00000%"/>
    <numFmt numFmtId="182" formatCode="&quot;$&quot;#,##0"/>
    <numFmt numFmtId="183" formatCode="&quot;$&quot;#,##0.00"/>
    <numFmt numFmtId="184" formatCode="0.000%"/>
    <numFmt numFmtId="185" formatCode="0.00000"/>
    <numFmt numFmtId="186" formatCode="mm/dd/yyyy"/>
    <numFmt numFmtId="187" formatCode="0.0%"/>
    <numFmt numFmtId="188" formatCode="&quot;$&quot;#,##0.000"/>
    <numFmt numFmtId="189" formatCode="&quot;$&quot;#,##0.00000"/>
    <numFmt numFmtId="190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8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8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8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82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82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84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82" fontId="0" fillId="0" borderId="13" xfId="0" applyNumberFormat="1" applyBorder="1" applyAlignment="1" applyProtection="1">
      <alignment horizontal="center" vertical="center"/>
      <protection/>
    </xf>
    <xf numFmtId="182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8" fontId="0" fillId="3" borderId="14" xfId="0" applyNumberFormat="1" applyFill="1" applyBorder="1" applyAlignment="1" applyProtection="1">
      <alignment vertical="top"/>
      <protection/>
    </xf>
    <xf numFmtId="178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82" fontId="0" fillId="0" borderId="2" xfId="0" applyNumberFormat="1" applyFill="1" applyBorder="1" applyAlignment="1" applyProtection="1">
      <alignment vertical="top"/>
      <protection/>
    </xf>
    <xf numFmtId="182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82" fontId="0" fillId="2" borderId="2" xfId="0" applyNumberFormat="1" applyFill="1" applyBorder="1" applyAlignment="1" applyProtection="1">
      <alignment vertical="top"/>
      <protection/>
    </xf>
    <xf numFmtId="182" fontId="0" fillId="0" borderId="3" xfId="0" applyNumberFormat="1" applyFill="1" applyBorder="1" applyAlignment="1" applyProtection="1">
      <alignment vertical="top"/>
      <protection/>
    </xf>
    <xf numFmtId="182" fontId="3" fillId="2" borderId="9" xfId="0" applyNumberFormat="1" applyFont="1" applyFill="1" applyBorder="1" applyAlignment="1" applyProtection="1">
      <alignment vertical="top"/>
      <protection/>
    </xf>
    <xf numFmtId="182" fontId="0" fillId="3" borderId="14" xfId="0" applyNumberFormat="1" applyFill="1" applyBorder="1" applyAlignment="1" applyProtection="1">
      <alignment vertical="top"/>
      <protection/>
    </xf>
    <xf numFmtId="182" fontId="0" fillId="0" borderId="18" xfId="0" applyNumberFormat="1" applyFill="1" applyBorder="1" applyAlignment="1" applyProtection="1">
      <alignment vertical="top"/>
      <protection/>
    </xf>
    <xf numFmtId="182" fontId="3" fillId="3" borderId="10" xfId="0" applyNumberFormat="1" applyFont="1" applyFill="1" applyBorder="1" applyAlignment="1" applyProtection="1">
      <alignment vertical="top"/>
      <protection/>
    </xf>
    <xf numFmtId="182" fontId="0" fillId="2" borderId="14" xfId="0" applyNumberFormat="1" applyFill="1" applyBorder="1" applyAlignment="1" applyProtection="1">
      <alignment vertical="top"/>
      <protection/>
    </xf>
    <xf numFmtId="182" fontId="0" fillId="3" borderId="14" xfId="0" applyNumberFormat="1" applyFill="1" applyBorder="1" applyAlignment="1" applyProtection="1">
      <alignment vertical="top"/>
      <protection/>
    </xf>
    <xf numFmtId="182" fontId="0" fillId="6" borderId="3" xfId="0" applyNumberFormat="1" applyFill="1" applyBorder="1" applyAlignment="1" applyProtection="1">
      <alignment vertical="top"/>
      <protection/>
    </xf>
    <xf numFmtId="182" fontId="0" fillId="6" borderId="18" xfId="0" applyNumberFormat="1" applyFill="1" applyBorder="1" applyAlignment="1" applyProtection="1">
      <alignment vertical="top"/>
      <protection/>
    </xf>
    <xf numFmtId="182" fontId="3" fillId="3" borderId="9" xfId="0" applyNumberFormat="1" applyFont="1" applyFill="1" applyBorder="1" applyAlignment="1" applyProtection="1">
      <alignment vertical="top"/>
      <protection/>
    </xf>
    <xf numFmtId="182" fontId="3" fillId="3" borderId="27" xfId="0" applyNumberFormat="1" applyFont="1" applyFill="1" applyBorder="1" applyAlignment="1" applyProtection="1">
      <alignment vertical="top"/>
      <protection/>
    </xf>
    <xf numFmtId="182" fontId="0" fillId="2" borderId="14" xfId="0" applyNumberFormat="1" applyFill="1" applyBorder="1" applyAlignment="1" applyProtection="1">
      <alignment vertical="top"/>
      <protection/>
    </xf>
    <xf numFmtId="182" fontId="3" fillId="3" borderId="2" xfId="0" applyNumberFormat="1" applyFont="1" applyFill="1" applyBorder="1" applyAlignment="1" applyProtection="1">
      <alignment vertical="top"/>
      <protection/>
    </xf>
    <xf numFmtId="182" fontId="3" fillId="3" borderId="14" xfId="0" applyNumberFormat="1" applyFont="1" applyFill="1" applyBorder="1" applyAlignment="1" applyProtection="1">
      <alignment vertical="top"/>
      <protection/>
    </xf>
    <xf numFmtId="182" fontId="0" fillId="6" borderId="2" xfId="0" applyNumberFormat="1" applyFill="1" applyBorder="1" applyAlignment="1" applyProtection="1">
      <alignment vertical="top"/>
      <protection/>
    </xf>
    <xf numFmtId="182" fontId="0" fillId="6" borderId="14" xfId="0" applyNumberFormat="1" applyFill="1" applyBorder="1" applyAlignment="1" applyProtection="1">
      <alignment vertical="top"/>
      <protection/>
    </xf>
    <xf numFmtId="182" fontId="0" fillId="2" borderId="2" xfId="0" applyNumberFormat="1" applyFill="1" applyBorder="1" applyAlignment="1" applyProtection="1">
      <alignment vertical="top"/>
      <protection/>
    </xf>
    <xf numFmtId="182" fontId="0" fillId="2" borderId="11" xfId="0" applyNumberFormat="1" applyFill="1" applyBorder="1" applyAlignment="1" applyProtection="1">
      <alignment vertical="top"/>
      <protection/>
    </xf>
    <xf numFmtId="182" fontId="0" fillId="0" borderId="3" xfId="0" applyNumberFormat="1" applyFill="1" applyBorder="1" applyAlignment="1" applyProtection="1">
      <alignment vertical="top"/>
      <protection/>
    </xf>
    <xf numFmtId="182" fontId="0" fillId="3" borderId="2" xfId="0" applyNumberFormat="1" applyFill="1" applyBorder="1" applyAlignment="1" applyProtection="1">
      <alignment vertical="top"/>
      <protection/>
    </xf>
    <xf numFmtId="182" fontId="0" fillId="3" borderId="2" xfId="0" applyNumberFormat="1" applyFill="1" applyBorder="1" applyAlignment="1" applyProtection="1">
      <alignment/>
      <protection/>
    </xf>
    <xf numFmtId="182" fontId="0" fillId="3" borderId="2" xfId="0" applyNumberFormat="1" applyFill="1" applyBorder="1" applyAlignment="1" applyProtection="1" quotePrefix="1">
      <alignment/>
      <protection/>
    </xf>
    <xf numFmtId="182" fontId="0" fillId="0" borderId="3" xfId="0" applyNumberFormat="1" applyFill="1" applyBorder="1" applyAlignment="1" applyProtection="1">
      <alignment/>
      <protection/>
    </xf>
    <xf numFmtId="182" fontId="0" fillId="6" borderId="3" xfId="0" applyNumberFormat="1" applyFill="1" applyBorder="1" applyAlignment="1" applyProtection="1">
      <alignment/>
      <protection/>
    </xf>
    <xf numFmtId="182" fontId="0" fillId="3" borderId="28" xfId="0" applyNumberFormat="1" applyFill="1" applyBorder="1" applyAlignment="1" applyProtection="1">
      <alignment/>
      <protection/>
    </xf>
    <xf numFmtId="182" fontId="0" fillId="3" borderId="28" xfId="0" applyNumberFormat="1" applyFill="1" applyBorder="1" applyAlignment="1" applyProtection="1" quotePrefix="1">
      <alignment/>
      <protection/>
    </xf>
    <xf numFmtId="182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82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82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82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82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82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82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82" fontId="0" fillId="6" borderId="34" xfId="0" applyNumberFormat="1" applyFill="1" applyBorder="1" applyAlignment="1" applyProtection="1">
      <alignment vertical="top"/>
      <protection/>
    </xf>
    <xf numFmtId="182" fontId="3" fillId="6" borderId="35" xfId="0" applyNumberFormat="1" applyFont="1" applyFill="1" applyBorder="1" applyAlignment="1" applyProtection="1">
      <alignment vertical="top"/>
      <protection/>
    </xf>
    <xf numFmtId="182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8" fontId="0" fillId="6" borderId="34" xfId="0" applyNumberFormat="1" applyFill="1" applyBorder="1" applyAlignment="1" applyProtection="1">
      <alignment vertical="top"/>
      <protection/>
    </xf>
    <xf numFmtId="178" fontId="0" fillId="6" borderId="20" xfId="0" applyNumberFormat="1" applyFill="1" applyBorder="1" applyAlignment="1" applyProtection="1">
      <alignment vertical="top"/>
      <protection/>
    </xf>
    <xf numFmtId="182" fontId="0" fillId="6" borderId="34" xfId="0" applyNumberFormat="1" applyFill="1" applyBorder="1" applyAlignment="1" applyProtection="1" quotePrefix="1">
      <alignment vertical="top"/>
      <protection/>
    </xf>
    <xf numFmtId="182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82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82" fontId="0" fillId="5" borderId="21" xfId="0" applyNumberFormat="1" applyFill="1" applyBorder="1" applyAlignment="1" applyProtection="1">
      <alignment horizontal="center" vertical="top"/>
      <protection/>
    </xf>
    <xf numFmtId="182" fontId="3" fillId="5" borderId="3" xfId="0" applyNumberFormat="1" applyFont="1" applyFill="1" applyBorder="1" applyAlignment="1" applyProtection="1">
      <alignment horizontal="center" vertical="top"/>
      <protection/>
    </xf>
    <xf numFmtId="182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82" fontId="3" fillId="5" borderId="21" xfId="0" applyNumberFormat="1" applyFont="1" applyFill="1" applyBorder="1" applyAlignment="1" applyProtection="1">
      <alignment horizontal="center" vertical="top"/>
      <protection/>
    </xf>
    <xf numFmtId="182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83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82" fontId="0" fillId="5" borderId="47" xfId="0" applyNumberFormat="1" applyFill="1" applyBorder="1" applyAlignment="1" applyProtection="1">
      <alignment vertical="top"/>
      <protection/>
    </xf>
    <xf numFmtId="182" fontId="3" fillId="5" borderId="48" xfId="0" applyNumberFormat="1" applyFont="1" applyFill="1" applyBorder="1" applyAlignment="1" applyProtection="1">
      <alignment horizontal="center" vertical="top"/>
      <protection/>
    </xf>
    <xf numFmtId="182" fontId="3" fillId="5" borderId="9" xfId="0" applyNumberFormat="1" applyFont="1" applyFill="1" applyBorder="1" applyAlignment="1" applyProtection="1">
      <alignment horizontal="center" vertical="top"/>
      <protection/>
    </xf>
    <xf numFmtId="182" fontId="3" fillId="5" borderId="9" xfId="0" applyNumberFormat="1" applyFont="1" applyFill="1" applyBorder="1" applyAlignment="1" applyProtection="1">
      <alignment vertical="top"/>
      <protection/>
    </xf>
    <xf numFmtId="182" fontId="3" fillId="5" borderId="48" xfId="0" applyNumberFormat="1" applyFont="1" applyFill="1" applyBorder="1" applyAlignment="1" applyProtection="1">
      <alignment vertical="top"/>
      <protection/>
    </xf>
    <xf numFmtId="182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82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82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82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82" fontId="0" fillId="6" borderId="20" xfId="0" applyNumberFormat="1" applyFill="1" applyBorder="1" applyAlignment="1" applyProtection="1">
      <alignment vertical="top"/>
      <protection locked="0"/>
    </xf>
    <xf numFmtId="182" fontId="0" fillId="6" borderId="34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83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82" fontId="0" fillId="5" borderId="0" xfId="0" applyNumberFormat="1" applyFill="1" applyBorder="1" applyAlignment="1" applyProtection="1">
      <alignment vertical="top"/>
      <protection locked="0"/>
    </xf>
    <xf numFmtId="182" fontId="0" fillId="6" borderId="0" xfId="0" applyNumberFormat="1" applyFill="1" applyBorder="1" applyAlignment="1" applyProtection="1">
      <alignment vertical="center"/>
      <protection/>
    </xf>
    <xf numFmtId="182" fontId="0" fillId="6" borderId="0" xfId="0" applyNumberFormat="1" applyFill="1" applyBorder="1" applyAlignment="1" applyProtection="1">
      <alignment vertical="top"/>
      <protection locked="0"/>
    </xf>
    <xf numFmtId="182" fontId="0" fillId="5" borderId="0" xfId="0" applyNumberFormat="1" applyFill="1" applyAlignment="1" applyProtection="1">
      <alignment vertical="top"/>
      <protection/>
    </xf>
    <xf numFmtId="182" fontId="0" fillId="6" borderId="2" xfId="0" applyNumberFormat="1" applyFill="1" applyBorder="1" applyAlignment="1" applyProtection="1">
      <alignment vertical="top"/>
      <protection/>
    </xf>
    <xf numFmtId="182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8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82" fontId="0" fillId="5" borderId="50" xfId="0" applyNumberFormat="1" applyFill="1" applyBorder="1" applyAlignment="1" applyProtection="1" quotePrefix="1">
      <alignment horizontal="center" vertical="top"/>
      <protection/>
    </xf>
    <xf numFmtId="182" fontId="0" fillId="5" borderId="50" xfId="0" applyNumberFormat="1" applyFill="1" applyBorder="1" applyAlignment="1" applyProtection="1">
      <alignment vertical="top"/>
      <protection/>
    </xf>
    <xf numFmtId="182" fontId="0" fillId="5" borderId="51" xfId="0" applyNumberFormat="1" applyFill="1" applyBorder="1" applyAlignment="1" applyProtection="1">
      <alignment vertical="top"/>
      <protection/>
    </xf>
    <xf numFmtId="182" fontId="0" fillId="5" borderId="50" xfId="0" applyNumberFormat="1" applyFill="1" applyBorder="1" applyAlignment="1" applyProtection="1" quotePrefix="1">
      <alignment horizontal="center" vertical="center"/>
      <protection/>
    </xf>
    <xf numFmtId="182" fontId="0" fillId="6" borderId="51" xfId="0" applyNumberFormat="1" applyFill="1" applyBorder="1" applyAlignment="1" applyProtection="1">
      <alignment vertical="top"/>
      <protection/>
    </xf>
    <xf numFmtId="8" fontId="16" fillId="6" borderId="50" xfId="0" applyNumberFormat="1" applyFont="1" applyFill="1" applyBorder="1" applyAlignment="1" applyProtection="1">
      <alignment vertical="top"/>
      <protection/>
    </xf>
    <xf numFmtId="182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82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82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82" fontId="3" fillId="5" borderId="56" xfId="0" applyNumberFormat="1" applyFont="1" applyFill="1" applyBorder="1" applyAlignment="1">
      <alignment vertical="top"/>
    </xf>
    <xf numFmtId="182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82" fontId="0" fillId="10" borderId="58" xfId="0" applyNumberFormat="1" applyFill="1" applyBorder="1" applyAlignment="1">
      <alignment horizontal="center" vertical="top"/>
    </xf>
    <xf numFmtId="182" fontId="0" fillId="10" borderId="58" xfId="0" applyNumberFormat="1" applyFill="1" applyBorder="1" applyAlignment="1">
      <alignment horizontal="center" vertical="center"/>
    </xf>
    <xf numFmtId="182" fontId="3" fillId="10" borderId="58" xfId="0" applyNumberFormat="1" applyFont="1" applyFill="1" applyBorder="1" applyAlignment="1">
      <alignment vertical="top"/>
    </xf>
    <xf numFmtId="182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82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82" fontId="0" fillId="11" borderId="4" xfId="0" applyNumberFormat="1" applyFill="1" applyBorder="1" applyAlignment="1" applyProtection="1">
      <alignment vertical="top"/>
      <protection locked="0"/>
    </xf>
    <xf numFmtId="182" fontId="0" fillId="10" borderId="4" xfId="0" applyNumberFormat="1" applyFill="1" applyBorder="1" applyAlignment="1" applyProtection="1">
      <alignment vertical="top"/>
      <protection/>
    </xf>
    <xf numFmtId="182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83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82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82" fontId="0" fillId="6" borderId="61" xfId="0" applyNumberFormat="1" applyFill="1" applyBorder="1" applyAlignment="1" applyProtection="1">
      <alignment vertical="top"/>
      <protection locked="0"/>
    </xf>
    <xf numFmtId="182" fontId="0" fillId="6" borderId="29" xfId="0" applyNumberFormat="1" applyFill="1" applyBorder="1" applyAlignment="1" applyProtection="1">
      <alignment vertical="top"/>
      <protection/>
    </xf>
    <xf numFmtId="182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84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82" fontId="3" fillId="6" borderId="35" xfId="0" applyNumberFormat="1" applyFont="1" applyFill="1" applyBorder="1" applyAlignment="1" applyProtection="1">
      <alignment vertical="center"/>
      <protection/>
    </xf>
    <xf numFmtId="182" fontId="0" fillId="6" borderId="18" xfId="0" applyNumberFormat="1" applyFill="1" applyBorder="1" applyAlignment="1" applyProtection="1">
      <alignment vertical="top"/>
      <protection/>
    </xf>
    <xf numFmtId="182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7" fontId="3" fillId="10" borderId="4" xfId="0" applyNumberFormat="1" applyFont="1" applyFill="1" applyBorder="1" applyAlignment="1" applyProtection="1">
      <alignment horizontal="center" vertical="top"/>
      <protection locked="0"/>
    </xf>
    <xf numFmtId="182" fontId="22" fillId="5" borderId="0" xfId="0" applyNumberFormat="1" applyFont="1" applyFill="1" applyBorder="1" applyAlignment="1" applyProtection="1">
      <alignment horizontal="center" wrapText="1"/>
      <protection/>
    </xf>
    <xf numFmtId="182" fontId="22" fillId="5" borderId="32" xfId="0" applyNumberFormat="1" applyFont="1" applyFill="1" applyBorder="1" applyAlignment="1" applyProtection="1">
      <alignment horizontal="center" wrapText="1"/>
      <protection/>
    </xf>
    <xf numFmtId="182" fontId="23" fillId="6" borderId="64" xfId="0" applyNumberFormat="1" applyFont="1" applyFill="1" applyBorder="1" applyAlignment="1" applyProtection="1">
      <alignment horizontal="center" wrapText="1"/>
      <protection/>
    </xf>
    <xf numFmtId="182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/>
      <protection locked="0"/>
    </xf>
    <xf numFmtId="0" fontId="11" fillId="10" borderId="26" xfId="0" applyFont="1" applyFill="1" applyBorder="1" applyAlignment="1" applyProtection="1">
      <alignment horizontal="left" vertical="top"/>
      <protection locked="0"/>
    </xf>
    <xf numFmtId="0" fontId="11" fillId="10" borderId="27" xfId="0" applyFont="1" applyFill="1" applyBorder="1" applyAlignment="1" applyProtection="1">
      <alignment horizontal="left" vertical="top"/>
      <protection locked="0"/>
    </xf>
    <xf numFmtId="0" fontId="19" fillId="5" borderId="66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182" fontId="0" fillId="6" borderId="19" xfId="0" applyNumberFormat="1" applyFill="1" applyBorder="1" applyAlignment="1" applyProtection="1">
      <alignment horizontal="center" vertical="top"/>
      <protection locked="0"/>
    </xf>
    <xf numFmtId="182" fontId="0" fillId="6" borderId="30" xfId="0" applyNumberFormat="1" applyFill="1" applyBorder="1" applyAlignment="1" applyProtection="1">
      <alignment horizontal="center" vertical="top"/>
      <protection locked="0"/>
    </xf>
    <xf numFmtId="182" fontId="0" fillId="6" borderId="7" xfId="0" applyNumberFormat="1" applyFill="1" applyBorder="1" applyAlignment="1" applyProtection="1">
      <alignment horizontal="center" vertical="top"/>
      <protection locked="0"/>
    </xf>
    <xf numFmtId="182" fontId="0" fillId="6" borderId="27" xfId="0" applyNumberFormat="1" applyFill="1" applyBorder="1" applyAlignment="1" applyProtection="1">
      <alignment horizontal="center" vertical="top"/>
      <protection locked="0"/>
    </xf>
    <xf numFmtId="182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82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67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0" fontId="20" fillId="6" borderId="6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Q66"/>
  <sheetViews>
    <sheetView zoomScale="75" zoomScaleNormal="75" workbookViewId="0" topLeftCell="A55">
      <selection activeCell="A1" sqref="A1:E1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11658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8683112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743708.5428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0</v>
      </c>
      <c r="D38" s="332"/>
      <c r="E38" s="169"/>
      <c r="F38" s="169"/>
      <c r="G38" s="343">
        <f>C38</f>
        <v>0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743708.5428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247902.8476</v>
      </c>
      <c r="D43" s="171"/>
      <c r="E43" s="387"/>
      <c r="F43" s="169"/>
      <c r="G43" s="345">
        <f>IF(ISBLANK($E$43),$C$43,$E$43)</f>
        <v>247902.8476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247902.8476</v>
      </c>
      <c r="D44" s="171"/>
      <c r="E44" s="387"/>
      <c r="F44" s="169"/>
      <c r="G44" s="345">
        <f>IF(ISBLANK($E$44),$C$44,$E$44)</f>
        <v>247902.8476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247902.8476</v>
      </c>
      <c r="D45" s="325"/>
      <c r="E45" s="387"/>
      <c r="F45" s="169"/>
      <c r="G45" s="345">
        <f>IF(ISBLANK($E$45),$C$45,$E$45)</f>
        <v>247902.8476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41765.39</v>
      </c>
      <c r="D47" s="334"/>
      <c r="E47" s="169"/>
      <c r="F47" s="169"/>
      <c r="G47" s="345">
        <f>$C$47</f>
        <v>41765.39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0.365268088499103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785473.9328000001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4341556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428945.7328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4341556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314762.81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zoomScale="90" zoomScaleNormal="90" workbookViewId="0" topLeftCell="A1">
      <pane ySplit="11" topLeftCell="BM84" activePane="bottomLeft" state="frozen"/>
      <selection pane="topLeft" activeCell="E64" sqref="E64"/>
      <selection pane="bottomLeft" activeCell="A12" sqref="A12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53" t="s">
        <v>79</v>
      </c>
      <c r="C1" s="451" t="s">
        <v>178</v>
      </c>
      <c r="D1" s="456" t="s">
        <v>158</v>
      </c>
      <c r="E1" s="457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43" t="s">
        <v>35</v>
      </c>
      <c r="B2" s="454"/>
      <c r="C2" s="452"/>
      <c r="D2" s="458"/>
      <c r="E2" s="459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44"/>
      <c r="B3" s="454"/>
      <c r="C3" s="452"/>
      <c r="D3" s="458"/>
      <c r="E3" s="459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TILLSONBURG HYDRO INC.</v>
      </c>
      <c r="B4" s="454"/>
      <c r="C4" s="452"/>
      <c r="D4" s="458"/>
      <c r="E4" s="459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2005 - December 31, 2005</v>
      </c>
      <c r="B5" s="454"/>
      <c r="C5" s="452"/>
      <c r="D5" s="458"/>
      <c r="E5" s="459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54"/>
      <c r="C6" s="452"/>
      <c r="D6" s="458"/>
      <c r="E6" s="459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5"/>
      <c r="C7" s="222" t="s">
        <v>11</v>
      </c>
      <c r="D7" s="460"/>
      <c r="E7" s="461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785473.9328000001</v>
      </c>
      <c r="D15" s="445"/>
      <c r="E15" s="446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45"/>
      <c r="E16" s="446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45"/>
      <c r="E17" s="446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45"/>
      <c r="E18" s="446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45"/>
      <c r="E19" s="446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415594</v>
      </c>
      <c r="D20" s="445"/>
      <c r="E20" s="446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45"/>
      <c r="E21" s="446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45"/>
      <c r="E22" s="446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45"/>
      <c r="E23" s="446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45"/>
      <c r="E24" s="446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45"/>
      <c r="E25" s="446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45"/>
      <c r="E26" s="446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45"/>
      <c r="E27" s="446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45"/>
      <c r="E28" s="446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45"/>
      <c r="E29" s="446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45"/>
      <c r="E30" s="446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45"/>
      <c r="E31" s="446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424488</v>
      </c>
      <c r="D32" s="445"/>
      <c r="E32" s="446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45"/>
      <c r="E33" s="446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45"/>
      <c r="E34" s="446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45"/>
      <c r="E35" s="446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314762.81</v>
      </c>
      <c r="D36" s="445"/>
      <c r="E36" s="446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45"/>
      <c r="E37" s="446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45"/>
      <c r="E38" s="446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45"/>
      <c r="E39" s="446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45"/>
      <c r="E40" s="446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45"/>
      <c r="E41" s="446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45"/>
      <c r="E42" s="446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45"/>
      <c r="E43" s="446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63689</v>
      </c>
      <c r="D44" s="445"/>
      <c r="E44" s="446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45"/>
      <c r="E45" s="446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45"/>
      <c r="E46" s="446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45"/>
      <c r="E47" s="446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398128.1228</v>
      </c>
      <c r="D48" s="445"/>
      <c r="E48" s="446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45"/>
      <c r="E49" s="446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45"/>
      <c r="E50" s="446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45"/>
      <c r="E51" s="446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45"/>
      <c r="E52" s="446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74131.45646536001</v>
      </c>
      <c r="D53" s="445"/>
      <c r="E53" s="446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45"/>
      <c r="E54" s="446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45"/>
      <c r="E55" s="446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45"/>
      <c r="E56" s="446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45"/>
      <c r="E57" s="446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74131.45646536001</v>
      </c>
      <c r="D58" s="447"/>
      <c r="E58" s="448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45"/>
      <c r="E59" s="446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45"/>
      <c r="E60" s="446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49"/>
      <c r="E61" s="450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45"/>
      <c r="E62" s="446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45"/>
      <c r="E63" s="446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45"/>
      <c r="E64" s="446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45"/>
      <c r="E65" s="446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8683112</v>
      </c>
      <c r="D66" s="445"/>
      <c r="E66" s="446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45"/>
      <c r="E67" s="446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1183112</v>
      </c>
      <c r="D68" s="445"/>
      <c r="E68" s="446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45"/>
      <c r="E69" s="446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45"/>
      <c r="E70" s="446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45"/>
      <c r="E71" s="446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3549.3360000000002</v>
      </c>
      <c r="D72" s="447"/>
      <c r="E72" s="448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45"/>
      <c r="E73" s="446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45"/>
      <c r="E74" s="446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8683112</v>
      </c>
      <c r="D75" s="445"/>
      <c r="E75" s="446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45"/>
      <c r="E76" s="446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45"/>
      <c r="E77" s="446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45"/>
      <c r="E78" s="446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45"/>
      <c r="E79" s="446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45"/>
      <c r="E80" s="446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45"/>
      <c r="E81" s="446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45"/>
      <c r="E82" s="446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45"/>
      <c r="E83" s="446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47"/>
      <c r="E84" s="448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45"/>
      <c r="E85" s="446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45"/>
      <c r="E86" s="446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45"/>
      <c r="E87" s="446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45"/>
      <c r="E88" s="446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45"/>
      <c r="E89" s="446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91092.96690262966</v>
      </c>
      <c r="D90" s="445"/>
      <c r="E90" s="446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45"/>
      <c r="E91" s="446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3549.3360000000002</v>
      </c>
      <c r="D92" s="445"/>
      <c r="E92" s="446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45"/>
      <c r="E93" s="446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45"/>
      <c r="E94" s="446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94642.30290262966</v>
      </c>
      <c r="D95" s="447"/>
      <c r="E95" s="448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398128.1228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74131.45646536001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8683112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1183112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3549.3360000000002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3549.3360000000002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8683112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-41316888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314762.81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314762.81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314762.81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C1:C6"/>
    <mergeCell ref="B1:B7"/>
    <mergeCell ref="D1:E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"/>
  <sheetViews>
    <sheetView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tabSelected="1" workbookViewId="0" topLeftCell="A4">
      <selection activeCell="C8" sqref="C8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7" t="s">
        <v>172</v>
      </c>
      <c r="B1" s="477"/>
      <c r="C1" s="477"/>
      <c r="D1" s="477"/>
      <c r="E1" s="477"/>
      <c r="F1" s="477"/>
      <c r="G1" s="477"/>
      <c r="H1" s="477"/>
      <c r="I1" s="477"/>
    </row>
    <row r="2" spans="1:9" ht="12.75">
      <c r="A2" s="477"/>
      <c r="B2" s="477"/>
      <c r="C2" s="477"/>
      <c r="D2" s="477"/>
      <c r="E2" s="477"/>
      <c r="F2" s="477"/>
      <c r="G2" s="477"/>
      <c r="H2" s="477"/>
      <c r="I2" s="477"/>
    </row>
    <row r="3" spans="1:9" ht="12.75">
      <c r="A3" s="477"/>
      <c r="B3" s="477"/>
      <c r="C3" s="477"/>
      <c r="D3" s="477"/>
      <c r="E3" s="477"/>
      <c r="F3" s="477"/>
      <c r="G3" s="477"/>
      <c r="H3" s="477"/>
      <c r="I3" s="477"/>
    </row>
    <row r="4" spans="1:9" ht="12.75">
      <c r="A4" s="477"/>
      <c r="B4" s="477"/>
      <c r="C4" s="477"/>
      <c r="D4" s="477"/>
      <c r="E4" s="477"/>
      <c r="F4" s="477"/>
      <c r="G4" s="477"/>
      <c r="H4" s="477"/>
      <c r="I4" s="477"/>
    </row>
    <row r="5" spans="1:9" ht="12.75">
      <c r="A5" s="477"/>
      <c r="B5" s="477"/>
      <c r="C5" s="477"/>
      <c r="D5" s="477"/>
      <c r="E5" s="477"/>
      <c r="F5" s="477"/>
      <c r="G5" s="477"/>
      <c r="H5" s="477"/>
      <c r="I5" s="477"/>
    </row>
    <row r="6" spans="1:5" ht="12.75">
      <c r="A6" s="404" t="str">
        <f>"Utility Name:     "&amp;REGINFO!C3</f>
        <v>Utility Name:     TILLSONBURG HYDRO INC.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EB-2005-0080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78" t="s">
        <v>168</v>
      </c>
      <c r="C12" s="479"/>
      <c r="D12" s="478" t="s">
        <v>168</v>
      </c>
      <c r="E12" s="479"/>
      <c r="F12" s="478" t="s">
        <v>169</v>
      </c>
      <c r="G12" s="479"/>
      <c r="H12" s="470" t="s">
        <v>69</v>
      </c>
      <c r="I12" s="471"/>
    </row>
    <row r="13" spans="2:9" ht="13.5" thickBot="1">
      <c r="B13" s="474">
        <v>2005</v>
      </c>
      <c r="C13" s="475"/>
      <c r="D13" s="474">
        <v>2006</v>
      </c>
      <c r="E13" s="475"/>
      <c r="F13" s="474">
        <v>2007</v>
      </c>
      <c r="G13" s="476"/>
      <c r="H13" s="472"/>
      <c r="I13" s="473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36651</v>
      </c>
      <c r="C16" s="360">
        <f>IF(ISERROR(B16/B20),"",B16/B20)</f>
        <v>0.365268088499103</v>
      </c>
      <c r="D16" s="371">
        <v>20059</v>
      </c>
      <c r="E16" s="360">
        <f>IF(ISERROR(D16/D20),"",D16/D20)</f>
        <v>0.27169172423134225</v>
      </c>
      <c r="F16" s="371">
        <v>20059</v>
      </c>
      <c r="G16" s="360">
        <f>IF(ISERROR(F16/F20),"",F16/F20)</f>
        <v>0.27169172423134225</v>
      </c>
      <c r="H16" s="373">
        <v>76769</v>
      </c>
      <c r="I16" s="360">
        <f>IF(ISERROR(H16/H20),"",H16/H20)</f>
        <v>0.30955241935483874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63689</v>
      </c>
      <c r="C18" s="360">
        <f>IF(ISERROR(B18/B20),"",B18/B20)</f>
        <v>0.6347319115008969</v>
      </c>
      <c r="D18" s="372">
        <v>53771</v>
      </c>
      <c r="E18" s="360">
        <f>IF(ISERROR(D18/D20),"",D18/D20)</f>
        <v>0.7283082757686578</v>
      </c>
      <c r="F18" s="372">
        <v>53771</v>
      </c>
      <c r="G18" s="360">
        <f>IF(ISERROR(F18/F20),"",F18/F20)</f>
        <v>0.7283082757686578</v>
      </c>
      <c r="H18" s="374">
        <v>171231</v>
      </c>
      <c r="I18" s="360">
        <f>IF(ISERROR(H18/H20),"",H18/H20)</f>
        <v>0.6904475806451613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100340</v>
      </c>
      <c r="C20" s="364">
        <f t="shared" si="0"/>
        <v>1</v>
      </c>
      <c r="D20" s="363">
        <f t="shared" si="0"/>
        <v>73830</v>
      </c>
      <c r="E20" s="364">
        <f t="shared" si="0"/>
        <v>1</v>
      </c>
      <c r="F20" s="363">
        <f t="shared" si="0"/>
        <v>73830</v>
      </c>
      <c r="G20" s="364">
        <f t="shared" si="0"/>
        <v>1</v>
      </c>
      <c r="H20" s="365">
        <f>SUM(F20,D20,B20)</f>
        <v>248000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68" t="s">
        <v>181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</row>
    <row r="30" spans="1:10" ht="29.25" customHeight="1">
      <c r="A30" s="469" t="s">
        <v>186</v>
      </c>
      <c r="B30" s="469"/>
      <c r="C30" s="469"/>
      <c r="D30" s="469"/>
      <c r="E30" s="469"/>
      <c r="F30" s="469"/>
      <c r="G30" s="469"/>
      <c r="H30" s="469"/>
      <c r="I30" s="469"/>
      <c r="J30" s="469"/>
    </row>
    <row r="32" spans="1:9" ht="12.75">
      <c r="A32" s="469" t="s">
        <v>184</v>
      </c>
      <c r="B32" s="469"/>
      <c r="C32" s="469"/>
      <c r="D32" s="469"/>
      <c r="E32" s="469"/>
      <c r="F32" s="469"/>
      <c r="G32" s="469"/>
      <c r="H32" s="469"/>
      <c r="I32" s="469"/>
    </row>
    <row r="33" spans="1:9" ht="12.75">
      <c r="A33" s="469"/>
      <c r="B33" s="469"/>
      <c r="C33" s="469"/>
      <c r="D33" s="469"/>
      <c r="E33" s="469"/>
      <c r="F33" s="469"/>
      <c r="G33" s="469"/>
      <c r="H33" s="469"/>
      <c r="I33" s="469"/>
    </row>
  </sheetData>
  <mergeCells count="11">
    <mergeCell ref="A1:I5"/>
    <mergeCell ref="B12:C12"/>
    <mergeCell ref="D12:E12"/>
    <mergeCell ref="F12:G12"/>
    <mergeCell ref="A28:K28"/>
    <mergeCell ref="A30:J30"/>
    <mergeCell ref="A32:I33"/>
    <mergeCell ref="H12:I13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 J. Cameron</cp:lastModifiedBy>
  <cp:lastPrinted>2004-12-24T16:41:03Z</cp:lastPrinted>
  <dcterms:created xsi:type="dcterms:W3CDTF">2001-11-07T16:15:53Z</dcterms:created>
  <dcterms:modified xsi:type="dcterms:W3CDTF">2005-01-10T21:52:45Z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