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64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'TAXCALC'!$A$1:$K$138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<sst xmlns="http://schemas.openxmlformats.org/spreadsheetml/2006/main" count="652" uniqueCount="458">
  <si>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</si>
  <si>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</si>
  <si>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</si>
  <si>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</si>
  <si>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</si>
  <si>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</si>
  <si>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</si>
  <si>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</si>
  <si>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</si>
  <si>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</si>
  <si>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</si>
  <si>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</si>
  <si>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</si>
  <si>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</si>
  <si>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</si>
  <si>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</si>
  <si>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</si>
  <si>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</si>
  <si>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</si>
  <si>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</si>
  <si>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</si>
  <si>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</si>
  <si>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</si>
  <si>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</si>
  <si>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</si>
  <si>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</si>
  <si>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</si>
  <si>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</si>
  <si>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</si>
  <si>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</si>
  <si>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</si>
  <si>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</si>
  <si>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</si>
  <si>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</si>
  <si>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</si>
  <si>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</si>
  <si>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</si>
  <si>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</si>
  <si>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</si>
  <si>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</si>
  <si>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</si>
  <si>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</si>
  <si>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</si>
  <si>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</si>
  <si>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</si>
  <si>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</si>
  <si>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</si>
  <si>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</si>
  <si>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</si>
  <si>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</si>
  <si>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</si>
  <si>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</si>
  <si>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</si>
  <si>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</si>
  <si>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</si>
  <si>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</si>
  <si>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</si>
  <si>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</si>
  <si>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</si>
  <si>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</si>
  <si>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</si>
  <si>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</si>
  <si>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</si>
  <si>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</si>
  <si>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</si>
  <si>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</si>
  <si>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</si>
  <si>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</si>
  <si>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</si>
  <si>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</si>
  <si>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</si>
  <si>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</si>
  <si>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</si>
  <si>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</si>
  <si>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</si>
  <si>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</si>
  <si>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</si>
  <si>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</si>
  <si>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</si>
  <si>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</si>
  <si>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</si>
  <si>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</si>
  <si>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</si>
  <si>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</si>
  <si>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</si>
  <si>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</si>
  <si>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</si>
  <si>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</si>
  <si>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</si>
  <si>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</si>
  <si>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</si>
  <si>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</si>
  <si>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</si>
  <si>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</si>
  <si>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</si>
  <si>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</si>
  <si>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</si>
  <si>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</si>
  <si>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</si>
  <si>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</si>
  <si>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</si>
  <si>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</si>
  <si>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</si>
  <si>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</si>
  <si>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</si>
  <si>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</si>
  <si>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</si>
  <si>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</si>
  <si>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</si>
  <si>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</si>
  <si>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</si>
  <si>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</si>
  <si>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</si>
  <si>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</si>
  <si>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</si>
  <si>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</si>
  <si>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</si>
  <si>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</si>
  <si>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</si>
  <si>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</si>
  <si>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</si>
  <si>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</si>
  <si>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</si>
  <si>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</si>
  <si>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</si>
  <si>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</si>
  <si>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</si>
  <si>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</si>
  <si>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</si>
  <si>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</si>
  <si>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</si>
  <si>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</si>
  <si>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</si>
  <si>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</si>
  <si>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</si>
  <si>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</si>
  <si>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</si>
  <si>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</si>
  <si>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</si>
  <si>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</si>
  <si>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</si>
  <si>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</si>
  <si>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</si>
  <si>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</si>
  <si>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</si>
  <si>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</si>
  <si>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</si>
  <si>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</si>
  <si>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</si>
  <si>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</si>
  <si>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</si>
  <si>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</si>
  <si>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</si>
  <si>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</si>
  <si>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</si>
  <si>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</si>
  <si>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</si>
  <si>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</si>
  <si>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</si>
  <si>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</si>
  <si>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</si>
  <si>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</si>
  <si>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</si>
  <si>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</si>
  <si>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</si>
  <si>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</si>
  <si>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</si>
  <si>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</si>
  <si>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</si>
  <si>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</si>
  <si>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</si>
  <si>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</si>
  <si>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</si>
  <si>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</si>
  <si>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</si>
  <si>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</si>
  <si>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</si>
  <si>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</si>
  <si>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</si>
  <si>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</si>
  <si>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</si>
  <si>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</si>
  <si>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</si>
  <si>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</si>
  <si>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</si>
  <si>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</si>
  <si>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</si>
  <si>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</si>
  <si>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</si>
  <si>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</si>
  <si>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</si>
  <si>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</si>
  <si>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</si>
  <si>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</si>
  <si>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</si>
  <si>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</si>
  <si>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</si>
  <si>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</si>
  <si>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</si>
  <si>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</si>
  <si>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</si>
  <si>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</si>
  <si>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</si>
  <si>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</si>
  <si>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</si>
  <si>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</si>
  <si>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</si>
  <si>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</si>
  <si>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</si>
  <si>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</si>
  <si>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</si>
  <si>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</si>
  <si>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</si>
  <si>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</si>
  <si>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</si>
  <si>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</si>
  <si>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</si>
  <si>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</si>
  <si>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</si>
  <si>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</si>
  <si>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</si>
  <si>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</si>
  <si>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</si>
  <si>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</si>
  <si>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</si>
  <si>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</si>
  <si>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</si>
  <si>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</si>
  <si>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</si>
  <si>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</si>
  <si>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</si>
  <si>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</si>
  <si>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</si>
  <si>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</si>
  <si>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</si>
  <si>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</si>
  <si>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</si>
  <si>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</si>
  <si>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</si>
  <si>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</si>
  <si>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</si>
  <si>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</si>
  <si>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</si>
  <si>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</si>
  <si>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</si>
  <si>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</si>
  <si>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</si>
  <si>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</si>
  <si>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</si>
  <si>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</si>
  <si>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</si>
  <si>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</si>
  <si>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</si>
  <si>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</si>
  <si>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</si>
  <si>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</si>
  <si>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</si>
  <si>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</si>
  <si>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</si>
  <si>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</si>
  <si>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</si>
  <si>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</si>
  <si>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</si>
  <si>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</si>
  <si>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</si>
  <si>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</si>
  <si>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</si>
  <si>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</si>
  <si>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</si>
  <si>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</si>
  <si>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</si>
  <si>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</si>
  <si>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</si>
  <si>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</si>
  <si>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</si>
  <si>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</si>
  <si>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</si>
  <si>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</si>
  <si>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</si>
  <si>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</si>
  <si>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</si>
  <si>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</si>
  <si>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</si>
  <si>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</si>
  <si>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</si>
  <si>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</si>
  <si>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</si>
  <si>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</si>
  <si>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</si>
  <si>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</si>
  <si>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</si>
  <si>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</si>
  <si>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</si>
  <si>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</si>
  <si>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</si>
  <si>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</si>
  <si>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</si>
  <si>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</si>
  <si>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</si>
  <si>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</si>
  <si>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</si>
  <si>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</si>
  <si>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</si>
  <si>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</si>
  <si>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</si>
  <si>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</si>
  <si>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</si>
  <si>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</si>
  <si>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</si>
  <si>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</si>
  <si>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</si>
  <si>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</si>
  <si>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</si>
  <si>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</si>
  <si>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</si>
  <si>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</si>
  <si>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</si>
  <si>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</si>
  <si>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</si>
  <si>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</si>
  <si>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</si>
  <si>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</si>
  <si>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</si>
  <si>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</si>
  <si>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</si>
  <si>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</si>
  <si>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</si>
  <si>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</si>
  <si>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</si>
  <si>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</si>
  <si>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</si>
  <si>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</si>
  <si>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</si>
  <si>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</si>
  <si>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</si>
  <si>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</si>
  <si>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</si>
  <si>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</si>
  <si>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</si>
  <si>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</si>
  <si>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</si>
  <si>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</si>
  <si>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</si>
  <si>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</si>
  <si>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</si>
  <si>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</si>
  <si>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</si>
  <si>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</si>
  <si>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</si>
  <si>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</si>
  <si>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</si>
  <si>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</si>
  <si>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</si>
  <si>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</si>
  <si>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</si>
  <si>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</si>
  <si>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</si>
  <si>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</si>
  <si>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</si>
  <si>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</si>
  <si>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</si>
  <si>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</si>
  <si>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</si>
  <si>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</si>
  <si>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</si>
  <si>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</si>
  <si>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</si>
  <si>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</si>
  <si>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</si>
  <si>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</si>
  <si>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</si>
  <si>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</si>
  <si>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</si>
  <si>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</si>
  <si>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</si>
  <si>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</si>
  <si>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</si>
  <si>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</si>
  <si>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</si>
  <si>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</si>
  <si>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</si>
  <si>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</si>
  <si>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</si>
  <si>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</si>
  <si>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</si>
  <si>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</si>
  <si>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</si>
  <si>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</si>
  <si>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</si>
  <si>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</si>
  <si>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</si>
  <si>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</si>
  <si>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</si>
  <si>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</si>
  <si>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</si>
  <si>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</si>
  <si>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</si>
  <si>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</si>
  <si>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</si>
  <si>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</si>
  <si>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</si>
  <si>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</si>
  <si>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</si>
  <si>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</si>
  <si>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</si>
  <si>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</si>
  <si>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</si>
  <si>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</si>
  <si>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</si>
  <si>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</si>
  <si>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</si>
  <si>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</si>
  <si>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</si>
  <si>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</si>
  <si>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</si>
  <si>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</si>
  <si>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</si>
  <si>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</si>
  <si>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</si>
  <si>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</si>
  <si>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</si>
  <si>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</si>
  <si>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</si>
  <si>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</si>
  <si>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</si>
  <si>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</si>
  <si>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</si>
  <si>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</si>
  <si>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</si>
  <si>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</si>
  <si>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</si>
  <si>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</si>
  <si>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</si>
  <si>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</si>
  <si>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</si>
  <si>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</si>
  <si>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</si>
  <si>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</si>
  <si>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</si>
  <si>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</si>
  <si>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</si>
  <si>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</si>
  <si>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</si>
  <si>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</si>
  <si>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</si>
  <si>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</si>
  <si>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</si>
  <si>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</si>
  <si>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</si>
  <si>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</si>
  <si>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</si>
  <si>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 xml:space="preserve"> </t>
  </si>
  <si>
    <r>
      <t>Reporting period:</t>
    </r>
    <r>
      <rPr>
        <b/>
        <i/>
        <sz val="10"/>
        <rFont val="Arial"/>
        <family val="2"/>
      </rPr>
      <t xml:space="preserve">  October 1, 2001 to December 31, 2001</t>
    </r>
  </si>
  <si>
    <r>
      <t>Utility Name:</t>
    </r>
    <r>
      <rPr>
        <b/>
        <i/>
        <sz val="10"/>
        <rFont val="Arial"/>
        <family val="2"/>
      </rPr>
      <t xml:space="preserve"> Atikokan Hydro Inc</t>
    </r>
  </si>
  <si>
    <t>N</t>
  </si>
  <si>
    <t>Y</t>
  </si>
  <si>
    <r>
      <t>Reporting period:</t>
    </r>
    <r>
      <rPr>
        <b/>
        <i/>
        <sz val="10"/>
        <rFont val="Arial"/>
        <family val="2"/>
      </rPr>
      <t xml:space="preserve">  December 31, 2002</t>
    </r>
  </si>
  <si>
    <t>Dec. 31, 2002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</si>
</sst>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172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73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72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2" borderId="0" xfId="0" applyNumberFormat="1" applyFill="1" applyAlignment="1">
      <alignment vertical="top"/>
    </xf>
    <xf numFmtId="175" fontId="0" fillId="2" borderId="0" xfId="0" applyNumberFormat="1" applyFill="1" applyAlignment="1">
      <alignment vertical="top"/>
    </xf>
    <xf numFmtId="175" fontId="0" fillId="2" borderId="0" xfId="0" applyNumberFormat="1" applyFill="1" applyBorder="1" applyAlignment="1">
      <alignment horizontal="right" vertical="top"/>
    </xf>
    <xf numFmtId="172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37" fontId="0" fillId="6" borderId="0" xfId="17" applyNumberFormat="1" applyFill="1" applyAlignment="1" applyProtection="1">
      <alignment/>
      <protection locked="0"/>
    </xf>
    <xf numFmtId="0" fontId="7" fillId="0" borderId="0" xfId="0" applyFont="1" applyAlignment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workbookViewId="0" topLeftCell="A1">
      <selection activeCell="D16" sqref="D16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453</v>
      </c>
      <c r="C4" s="10"/>
      <c r="D4" s="50" t="s">
        <v>379</v>
      </c>
      <c r="E4" s="10"/>
      <c r="G4" s="10"/>
      <c r="H4" s="10"/>
    </row>
    <row r="5" spans="1:8" ht="13.5" thickBot="1">
      <c r="A5" t="s">
        <v>456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455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58" t="s">
        <v>454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8" t="s">
        <v>457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2647326.25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226743.4933125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82052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144691.4933125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0</v>
      </c>
      <c r="F39" s="67"/>
      <c r="H39" s="125"/>
      <c r="J39" s="5"/>
      <c r="K39" s="5"/>
    </row>
    <row r="40" spans="1:11" ht="12.75">
      <c r="A40" t="s">
        <v>404</v>
      </c>
      <c r="D40" s="125">
        <f>48230.5*2</f>
        <v>96461</v>
      </c>
      <c r="F40" s="67"/>
      <c r="H40" s="125"/>
      <c r="J40" s="5"/>
      <c r="K40" s="5"/>
    </row>
    <row r="41" spans="1:11" ht="12.75">
      <c r="A41" t="s">
        <v>405</v>
      </c>
      <c r="D41" s="125">
        <v>48230.5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1323663.125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130777.91675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1323663.125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95965.57656249999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34727.20373613543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75552.78750729712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95965.57656249999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480314960629921" right="0.2362204724409449" top="0.3937007874015748" bottom="0.2362204724409449" header="0.11811023622047245" footer="0.07874015748031496"/>
  <pageSetup horizontalDpi="600" verticalDpi="600" orientation="portrait" r:id="rId1"/>
  <headerFooter alignWithMargins="0">
    <oddHeader>&amp;RAtikokan Hydro PILs 2002 revised Feb 20, 2002</oddHeader>
    <oddFooter>&amp;L&amp;8&amp;F&amp;C&amp;8&amp;A&amp;R&amp;8&amp;P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="83" zoomScaleNormal="83" workbookViewId="0" topLeftCell="A1">
      <pane xSplit="2" ySplit="5" topLeftCell="C6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453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178513</v>
      </c>
      <c r="D15" s="28" t="s">
        <v>141</v>
      </c>
      <c r="E15" s="92">
        <f>+G15-C15</f>
        <v>-178513</v>
      </c>
      <c r="F15" s="10"/>
      <c r="G15" s="70">
        <v>0</v>
      </c>
      <c r="H15" s="35" t="s">
        <v>142</v>
      </c>
      <c r="I15" s="92">
        <f>+K15-G15</f>
        <v>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130112</v>
      </c>
      <c r="D20" s="30" t="s">
        <v>144</v>
      </c>
      <c r="E20" s="92">
        <f aca="true" t="shared" si="0" ref="E20:E28">+G20-C20</f>
        <v>-130112</v>
      </c>
      <c r="F20" s="5"/>
      <c r="G20" s="70">
        <v>0</v>
      </c>
      <c r="H20" s="39" t="s">
        <v>145</v>
      </c>
      <c r="I20" s="92">
        <f aca="true" t="shared" si="1" ref="I20:I28">+K20-G20</f>
        <v>0</v>
      </c>
      <c r="J20" s="5" t="s">
        <v>451</v>
      </c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>
        <v>0</v>
      </c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70">
        <v>0</v>
      </c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>
        <v>0</v>
      </c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>
        <v>0</v>
      </c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>
        <v>0</v>
      </c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>
        <v>0</v>
      </c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>
        <v>0</v>
      </c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v>-94520</v>
      </c>
      <c r="D30" s="30" t="s">
        <v>163</v>
      </c>
      <c r="E30" s="92">
        <f aca="true" t="shared" si="2" ref="E30:E38">+G30-C30</f>
        <v>94520</v>
      </c>
      <c r="F30" s="5"/>
      <c r="G30" s="70">
        <v>0</v>
      </c>
      <c r="H30" s="39" t="s">
        <v>164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>
        <v>0</v>
      </c>
      <c r="D31" s="30" t="s">
        <v>166</v>
      </c>
      <c r="E31" s="92">
        <f t="shared" si="2"/>
        <v>0</v>
      </c>
      <c r="F31" s="5"/>
      <c r="G31" s="70">
        <v>0</v>
      </c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>
        <v>0</v>
      </c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>
        <v>0</v>
      </c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>
        <v>-75553</v>
      </c>
      <c r="D34" s="30" t="s">
        <v>176</v>
      </c>
      <c r="E34" s="92">
        <f t="shared" si="2"/>
        <v>75553</v>
      </c>
      <c r="F34" s="5"/>
      <c r="G34" s="70">
        <v>0</v>
      </c>
      <c r="H34" s="39" t="s">
        <v>177</v>
      </c>
      <c r="I34" s="92">
        <f t="shared" si="3"/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>
        <v>0</v>
      </c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>
        <v>0</v>
      </c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>
        <v>0</v>
      </c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138552</v>
      </c>
      <c r="D40" s="42"/>
      <c r="E40" s="93">
        <f>SUM(E15:E39)</f>
        <v>-138552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0.1912</v>
      </c>
      <c r="D44" s="30" t="s">
        <v>182</v>
      </c>
      <c r="E44" s="95">
        <f>+G44-C44</f>
        <v>-0.1912</v>
      </c>
      <c r="F44" s="5"/>
      <c r="G44" s="72">
        <v>0</v>
      </c>
      <c r="H44" s="39" t="s">
        <v>183</v>
      </c>
      <c r="I44" s="95">
        <f>+K44-G44</f>
        <v>0.3862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26491.1424</v>
      </c>
      <c r="D47" s="42"/>
      <c r="E47" s="96">
        <f>+G47-C47</f>
        <v>-26491.1424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>
        <v>0</v>
      </c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26491.1424</v>
      </c>
      <c r="D51" s="32"/>
      <c r="E51" s="97">
        <f>+E47-E49</f>
        <v>-26491.1424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157">
        <v>2647326</v>
      </c>
      <c r="D59" s="30" t="s">
        <v>188</v>
      </c>
      <c r="E59" s="92">
        <f>+G59-C59</f>
        <v>-2647326</v>
      </c>
      <c r="F59" s="5"/>
      <c r="G59" s="157">
        <v>0</v>
      </c>
      <c r="H59" s="39" t="s">
        <v>189</v>
      </c>
      <c r="I59" s="92">
        <f>+K59-G59</f>
        <v>0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>
        <v>-5000000</v>
      </c>
      <c r="D60" s="30" t="s">
        <v>191</v>
      </c>
      <c r="E60" s="92">
        <f>+G60-C60</f>
        <v>5000000</v>
      </c>
      <c r="F60" s="5"/>
      <c r="G60" s="70">
        <v>0</v>
      </c>
      <c r="H60" s="39" t="s">
        <v>192</v>
      </c>
      <c r="I60" s="92">
        <f>+K60-G60</f>
        <v>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v>0</v>
      </c>
      <c r="D61" s="42"/>
      <c r="E61" s="98">
        <f>SUM(E59:E60)</f>
        <v>2352674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2647326</v>
      </c>
      <c r="D68" s="30" t="s">
        <v>197</v>
      </c>
      <c r="E68" s="92">
        <f>+G68-C68</f>
        <v>-2647326</v>
      </c>
      <c r="F68" s="8"/>
      <c r="G68" s="70">
        <v>0</v>
      </c>
      <c r="H68" s="39" t="s">
        <v>198</v>
      </c>
      <c r="I68" s="92">
        <f>+K68-G68</f>
        <v>0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>
        <v>-10000000</v>
      </c>
      <c r="D69" s="30" t="s">
        <v>200</v>
      </c>
      <c r="E69" s="92">
        <f>+G69-C69</f>
        <v>10000000</v>
      </c>
      <c r="F69" s="8"/>
      <c r="G69" s="70">
        <v>0</v>
      </c>
      <c r="H69" s="39" t="s">
        <v>201</v>
      </c>
      <c r="I69" s="92">
        <f>+K69-G69</f>
        <v>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v>0</v>
      </c>
      <c r="D70" s="42"/>
      <c r="E70" s="98">
        <f>SUM(E68:E69)</f>
        <v>7352674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206</v>
      </c>
      <c r="E75" s="92">
        <f>+G75-C75</f>
        <v>0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32753.637982195847</v>
      </c>
      <c r="D82" s="30" t="s">
        <v>209</v>
      </c>
      <c r="E82" s="92">
        <f>+G82-C82</f>
        <v>-32753.637982195847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0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0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32753.637982195847</v>
      </c>
      <c r="D87" s="41"/>
      <c r="E87" s="99">
        <f>SUM(E82:E85)</f>
        <v>-32753.637982195847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-95965.57656249999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-95965.57656249999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95965.57656249999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95965.57656249999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7480314960629921" right="0.2362204724409449" top="0.3937007874015748" bottom="0.2362204724409449" header="0.11811023622047245" footer="0.07874015748031496"/>
  <pageSetup horizontalDpi="600" verticalDpi="600" orientation="portrait" r:id="rId1"/>
  <headerFooter alignWithMargins="0">
    <oddHeader>&amp;RAtikokan Hydro PILs 2002 revised Feb 20, 2002</oddHeader>
    <oddFooter>&amp;L&amp;8&amp;F&amp;C&amp;8&amp;A&amp;R&amp;8&amp;P of &amp;N</oddFooter>
  </headerFooter>
  <rowBreaks count="2" manualBreakCount="2">
    <brk id="54" max="10" man="1"/>
    <brk id="9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73">
      <selection activeCell="D16" sqref="D16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453</v>
      </c>
      <c r="B7" s="45"/>
      <c r="C7" s="82"/>
      <c r="D7" s="82"/>
      <c r="E7" s="82"/>
      <c r="F7" s="45"/>
      <c r="G7" s="3"/>
      <c r="H7" s="3"/>
    </row>
    <row r="8" spans="1:8" ht="12.75">
      <c r="A8" t="s">
        <v>452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v>0</v>
      </c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>
        <v>0</v>
      </c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v>0</v>
      </c>
      <c r="D18" s="128"/>
      <c r="E18" s="129">
        <f t="shared" si="0"/>
        <v>0</v>
      </c>
      <c r="F18" s="13"/>
      <c r="G18" s="13" t="s">
        <v>451</v>
      </c>
      <c r="H18" s="8"/>
    </row>
    <row r="19" spans="1:8" ht="12.75">
      <c r="A19" s="4" t="s">
        <v>343</v>
      </c>
      <c r="B19" s="80">
        <v>4</v>
      </c>
      <c r="C19" s="127">
        <v>0</v>
      </c>
      <c r="D19" s="128"/>
      <c r="E19" s="129">
        <f t="shared" si="0"/>
        <v>0</v>
      </c>
      <c r="F19" s="13"/>
      <c r="G19" s="13" t="s">
        <v>451</v>
      </c>
      <c r="H19" s="8"/>
    </row>
    <row r="20" spans="1:8" ht="12.75">
      <c r="A20" s="4" t="s">
        <v>344</v>
      </c>
      <c r="B20" s="80">
        <v>5</v>
      </c>
      <c r="C20" s="127">
        <v>0</v>
      </c>
      <c r="D20" s="128"/>
      <c r="E20" s="129">
        <f t="shared" si="0"/>
        <v>0</v>
      </c>
      <c r="F20" s="13"/>
      <c r="G20" s="13" t="s">
        <v>451</v>
      </c>
      <c r="H20" s="8"/>
    </row>
    <row r="21" spans="1:8" ht="12.75">
      <c r="A21" s="4" t="s">
        <v>345</v>
      </c>
      <c r="B21" s="80">
        <v>6</v>
      </c>
      <c r="C21" s="127">
        <v>0</v>
      </c>
      <c r="D21" s="128"/>
      <c r="E21" s="129">
        <f t="shared" si="0"/>
        <v>0</v>
      </c>
      <c r="F21" s="13"/>
      <c r="G21" s="13" t="s">
        <v>451</v>
      </c>
      <c r="H21" s="8"/>
    </row>
    <row r="22" spans="1:8" ht="12.75">
      <c r="A22" s="4" t="s">
        <v>346</v>
      </c>
      <c r="B22" s="80">
        <v>7</v>
      </c>
      <c r="C22" s="127">
        <v>0</v>
      </c>
      <c r="D22" s="128"/>
      <c r="E22" s="129">
        <f t="shared" si="0"/>
        <v>0</v>
      </c>
      <c r="F22" s="13"/>
      <c r="G22" s="13" t="s">
        <v>451</v>
      </c>
      <c r="H22" s="8"/>
    </row>
    <row r="23" spans="1:8" ht="12.75">
      <c r="A23" s="4" t="s">
        <v>89</v>
      </c>
      <c r="B23" s="80">
        <v>8</v>
      </c>
      <c r="C23" s="127">
        <v>0</v>
      </c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>
        <v>0</v>
      </c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>
        <v>0</v>
      </c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>
        <v>0</v>
      </c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>
        <v>0</v>
      </c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>
        <v>0</v>
      </c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7480314960629921" right="0.2362204724409449" top="0.3937007874015748" bottom="0.2362204724409449" header="0.11811023622047245" footer="0.07874015748031496"/>
  <pageSetup horizontalDpi="600" verticalDpi="600" orientation="portrait" r:id="rId1"/>
  <headerFooter alignWithMargins="0">
    <oddHeader>&amp;RAtikokan Hydro PILs 2002 revised Feb 20, 2002</oddHeader>
    <oddFooter>&amp;L&amp;8&amp;F&amp;C&amp;8&amp;A&amp;R&amp;8&amp;P of &amp;N</oddFooter>
  </headerFooter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Wilf</cp:lastModifiedBy>
  <cp:lastPrinted>2011-12-12T19:45:39Z</cp:lastPrinted>
  <dcterms:created xsi:type="dcterms:W3CDTF">2001-11-07T16:15:53Z</dcterms:created>
  <dcterms:modified xsi:type="dcterms:W3CDTF">2011-12-12T19:45:58Z</dcterms:modified>
  <cp:category/>
  <cp:version/>
  <cp:contentType/>
  <cp:contentStatus/>
</cp:coreProperties>
</file>