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985" tabRatio="733" activeTab="0"/>
  </bookViews>
  <sheets>
    <sheet name="Union-Fort Frances" sheetId="1" r:id="rId1"/>
    <sheet name="Union-Northwestern" sheetId="2" r:id="rId2"/>
    <sheet name="Union-Northern" sheetId="3" r:id="rId3"/>
    <sheet name="Union-Eastern" sheetId="4" r:id="rId4"/>
    <sheet name="Union-Southern" sheetId="5" r:id="rId5"/>
  </sheets>
  <definedNames>
    <definedName name="_xlnm.Print_Area" localSheetId="3">'Union-Eastern'!$A$1:$E$38</definedName>
    <definedName name="_xlnm.Print_Area" localSheetId="4">'Union-Southern'!$A$1:$E$39</definedName>
  </definedNames>
  <calcPr fullCalcOnLoad="1" fullPrecision="0"/>
</workbook>
</file>

<file path=xl/sharedStrings.xml><?xml version="1.0" encoding="utf-8"?>
<sst xmlns="http://schemas.openxmlformats.org/spreadsheetml/2006/main" count="206" uniqueCount="19">
  <si>
    <t>Price Comparison for Natural Gas Consumers</t>
  </si>
  <si>
    <t>Union Gas Ltd. - Eastern Rate Zone</t>
  </si>
  <si>
    <t>Residential</t>
  </si>
  <si>
    <r>
      <t>Annual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</si>
  <si>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Line Item</t>
  </si>
  <si>
    <r>
      <t>Monthly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</si>
  <si>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Effective Price (Cost +/- Adjustment</t>
  </si>
  <si>
    <t>Total</t>
  </si>
  <si>
    <t>Gas Supply</t>
  </si>
  <si>
    <t>Transportation</t>
  </si>
  <si>
    <t>Storage</t>
  </si>
  <si>
    <t xml:space="preserve">Estimated Monthly Gas Supply, Transportation and Storage Cost: </t>
  </si>
  <si>
    <t>Non-Residential</t>
  </si>
  <si>
    <t>Union Gas Ltd. - Fort Frances Rate Zone</t>
  </si>
  <si>
    <t>Union Gas Ltd. - Northern Rate Zone</t>
  </si>
  <si>
    <t>Union Gas Ltd. - Northwestern Rate Zone</t>
  </si>
  <si>
    <t>Union Gas Ltd. - Southern Rate Zone</t>
  </si>
  <si>
    <t>Please enter data into blue-shaded cells only</t>
  </si>
  <si>
    <t>Valid from January 1, 2012 to March 31,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</si>
</sst>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000"/>
    <numFmt numFmtId="165" formatCode="&quot;$&quot;#,##0.00"/>
    <numFmt numFmtId="166" formatCode="&quot;$&quot;#,##0.0000"/>
    <numFmt numFmtId="167" formatCode="&quot;$&quot;#,##0.000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" fontId="3" fillId="0" borderId="15" xfId="0" applyNumberFormat="1" applyFont="1" applyBorder="1" applyAlignment="1">
      <alignment horizontal="center" wrapText="1"/>
    </xf>
    <xf numFmtId="165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0" fillId="0" borderId="17" xfId="0" applyNumberForma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" fontId="3" fillId="0" borderId="18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167" fontId="3" fillId="0" borderId="20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164" fontId="23" fillId="24" borderId="15" xfId="0" applyNumberFormat="1" applyFont="1" applyFill="1" applyBorder="1" applyAlignment="1">
      <alignment horizontal="center"/>
    </xf>
    <xf numFmtId="164" fontId="23" fillId="24" borderId="18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20.7109375" style="0" customWidth="1"/>
  </cols>
  <sheetData>
    <row r="1" spans="1:5" ht="15">
      <c r="A1" s="1"/>
      <c r="B1" s="1"/>
      <c r="C1" s="2" t="s">
        <v>0</v>
      </c>
      <c r="D1" s="1"/>
      <c r="E1" s="1"/>
    </row>
    <row r="2" spans="1:5" ht="15">
      <c r="A2" s="2"/>
      <c r="B2" s="2"/>
      <c r="C2" s="2"/>
      <c r="D2" s="2"/>
      <c r="E2" s="2"/>
    </row>
    <row r="3" spans="1:5" ht="15">
      <c r="A3" s="31" t="s">
        <v>18</v>
      </c>
      <c r="B3" s="31"/>
      <c r="C3" s="31"/>
      <c r="D3" s="31"/>
      <c r="E3" s="31"/>
    </row>
    <row r="4" spans="1:5" ht="15">
      <c r="A4" s="2"/>
      <c r="B4" s="2"/>
      <c r="C4" s="2"/>
      <c r="D4" s="2"/>
      <c r="E4" s="2"/>
    </row>
    <row r="5" spans="2:5" ht="15">
      <c r="B5" s="3"/>
      <c r="C5" s="2" t="s">
        <v>13</v>
      </c>
      <c r="D5" s="3"/>
      <c r="E5" s="3"/>
    </row>
    <row r="6" spans="2:5" ht="15">
      <c r="B6" s="3"/>
      <c r="C6" s="2"/>
      <c r="D6" s="3"/>
      <c r="E6" s="3"/>
    </row>
    <row r="7" spans="1:5" ht="15">
      <c r="A7" s="30" t="s">
        <v>17</v>
      </c>
      <c r="B7" s="30"/>
      <c r="C7" s="30"/>
      <c r="D7" s="30"/>
      <c r="E7" s="30"/>
    </row>
    <row r="8" spans="1:5" ht="15">
      <c r="A8" s="2"/>
      <c r="B8" s="2"/>
      <c r="C8" s="2"/>
      <c r="D8" s="2"/>
      <c r="E8" s="2"/>
    </row>
    <row r="9" ht="15">
      <c r="A9" s="4" t="s">
        <v>2</v>
      </c>
    </row>
    <row r="10" ht="15.75" thickBot="1">
      <c r="A10" s="4"/>
    </row>
    <row r="11" spans="1:5" ht="28.5" thickTop="1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ht="15">
      <c r="A12" s="33"/>
      <c r="B12" s="9" t="s">
        <v>8</v>
      </c>
      <c r="C12" s="10">
        <v>217</v>
      </c>
      <c r="D12" s="28">
        <f>(11.966+(-0.9243))/100</f>
        <v>0.110417</v>
      </c>
      <c r="E12" s="11">
        <f>SUM(C12*D12)</f>
        <v>23.96</v>
      </c>
    </row>
    <row r="13" spans="1:5" ht="15">
      <c r="A13" s="34"/>
      <c r="B13" s="12" t="s">
        <v>9</v>
      </c>
      <c r="C13" s="10">
        <f>C12</f>
        <v>217</v>
      </c>
      <c r="D13" s="28">
        <f>(5.8897+1.3541)/100</f>
        <v>0.072438</v>
      </c>
      <c r="E13" s="11">
        <f>SUM(C13*D13)</f>
        <v>15.72</v>
      </c>
    </row>
    <row r="14" spans="1:5" ht="15.75" thickBot="1">
      <c r="A14" s="13">
        <v>2600</v>
      </c>
      <c r="B14" s="14" t="s">
        <v>10</v>
      </c>
      <c r="C14" s="15">
        <f>C12</f>
        <v>217</v>
      </c>
      <c r="D14" s="29">
        <f>(1.8724)/100</f>
        <v>0.018724</v>
      </c>
      <c r="E14" s="16">
        <f>SUM(C14*D14)</f>
        <v>4.06</v>
      </c>
    </row>
    <row r="15" spans="1:5" ht="15.75" thickTop="1">
      <c r="A15" s="4"/>
      <c r="B15" s="35" t="s">
        <v>11</v>
      </c>
      <c r="C15" s="35"/>
      <c r="D15" s="35"/>
      <c r="E15" s="17">
        <f>SUM(E12:E14)</f>
        <v>43.74</v>
      </c>
    </row>
    <row r="16" spans="2:3" ht="15">
      <c r="B16" s="18"/>
      <c r="C16" s="19"/>
    </row>
    <row r="17" spans="1:3" ht="15">
      <c r="A17" s="18"/>
      <c r="B17" s="18"/>
      <c r="C17" s="19"/>
    </row>
    <row r="18" ht="15">
      <c r="A18" s="4" t="s">
        <v>12</v>
      </c>
    </row>
    <row r="19" ht="15.75" thickBot="1">
      <c r="A19" s="4"/>
    </row>
    <row r="20" spans="1:5" ht="28.5" thickTop="1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ht="15">
      <c r="A21" s="33"/>
      <c r="B21" s="9" t="s">
        <v>8</v>
      </c>
      <c r="C21" s="10">
        <v>350</v>
      </c>
      <c r="D21" s="20">
        <f>D12</f>
        <v>0.110417</v>
      </c>
      <c r="E21" s="11">
        <f>SUM(C21*D21)</f>
        <v>38.65</v>
      </c>
    </row>
    <row r="22" spans="1:5" ht="15">
      <c r="A22" s="34"/>
      <c r="B22" s="12" t="s">
        <v>9</v>
      </c>
      <c r="C22" s="10">
        <f>C21</f>
        <v>350</v>
      </c>
      <c r="D22" s="20">
        <f>D13</f>
        <v>0.072438</v>
      </c>
      <c r="E22" s="11">
        <f>SUM(C22*D22)</f>
        <v>25.35</v>
      </c>
    </row>
    <row r="23" spans="1:5" ht="15.75" thickBot="1">
      <c r="A23" s="13">
        <v>4200</v>
      </c>
      <c r="B23" s="14" t="s">
        <v>10</v>
      </c>
      <c r="C23" s="15">
        <f>C21</f>
        <v>350</v>
      </c>
      <c r="D23" s="21">
        <f>D14</f>
        <v>0.018724</v>
      </c>
      <c r="E23" s="16">
        <f>SUM(C23*D23)</f>
        <v>6.55</v>
      </c>
    </row>
    <row r="24" spans="1:5" ht="15.75" thickTop="1">
      <c r="A24" s="4"/>
      <c r="B24" s="35" t="s">
        <v>11</v>
      </c>
      <c r="C24" s="35"/>
      <c r="D24" s="35"/>
      <c r="E24" s="17">
        <f>SUM(E21:E23)</f>
        <v>70.55</v>
      </c>
    </row>
    <row r="26" ht="15.75" thickBot="1"/>
    <row r="27" spans="1:5" ht="28.5" thickTop="1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ht="15">
      <c r="A28" s="33"/>
      <c r="B28" s="9" t="s">
        <v>8</v>
      </c>
      <c r="C28" s="22">
        <v>2200</v>
      </c>
      <c r="D28" s="20">
        <f>D12</f>
        <v>0.110417</v>
      </c>
      <c r="E28" s="11">
        <f>SUM(C28*D28)</f>
        <v>242.92</v>
      </c>
    </row>
    <row r="29" spans="1:5" ht="15">
      <c r="A29" s="34"/>
      <c r="B29" s="12" t="s">
        <v>9</v>
      </c>
      <c r="C29" s="22">
        <f>C28</f>
        <v>2200</v>
      </c>
      <c r="D29" s="20">
        <f>D13</f>
        <v>0.072438</v>
      </c>
      <c r="E29" s="11">
        <f>SUM(C29*D29)</f>
        <v>159.36</v>
      </c>
    </row>
    <row r="30" spans="1:5" ht="15.75" thickBot="1">
      <c r="A30" s="13">
        <v>26400</v>
      </c>
      <c r="B30" s="14" t="s">
        <v>10</v>
      </c>
      <c r="C30" s="23">
        <f>C28</f>
        <v>2200</v>
      </c>
      <c r="D30" s="21">
        <f>D14</f>
        <v>0.018724</v>
      </c>
      <c r="E30" s="16">
        <f>SUM(C30*D30)</f>
        <v>41.19</v>
      </c>
    </row>
    <row r="31" spans="1:5" ht="15.75" thickTop="1">
      <c r="A31" s="4"/>
      <c r="B31" s="35" t="s">
        <v>11</v>
      </c>
      <c r="C31" s="35"/>
      <c r="D31" s="35"/>
      <c r="E31" s="17">
        <f>SUM(E28:E30)</f>
        <v>443.47</v>
      </c>
    </row>
    <row r="34" ht="15.75" thickBot="1"/>
    <row r="35" spans="1:5" ht="28.5" thickTop="1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ht="15">
      <c r="A36" s="33"/>
      <c r="B36" s="9" t="s">
        <v>8</v>
      </c>
      <c r="C36" s="22">
        <v>4000</v>
      </c>
      <c r="D36" s="20">
        <f>D12</f>
        <v>0.110417</v>
      </c>
      <c r="E36" s="11">
        <f>SUM(C36*D36)</f>
        <v>441.67</v>
      </c>
    </row>
    <row r="37" spans="1:5" ht="15">
      <c r="A37" s="34"/>
      <c r="B37" s="12" t="s">
        <v>9</v>
      </c>
      <c r="C37" s="22">
        <f>C36</f>
        <v>4000</v>
      </c>
      <c r="D37" s="20">
        <f>D13</f>
        <v>0.072438</v>
      </c>
      <c r="E37" s="11">
        <f>SUM(C37*D37)</f>
        <v>289.75</v>
      </c>
    </row>
    <row r="38" spans="1:5" ht="15.75" thickBot="1">
      <c r="A38" s="13">
        <v>48000</v>
      </c>
      <c r="B38" s="14" t="s">
        <v>10</v>
      </c>
      <c r="C38" s="23">
        <f>C36</f>
        <v>4000</v>
      </c>
      <c r="D38" s="21">
        <f>D14</f>
        <v>0.018724</v>
      </c>
      <c r="E38" s="16">
        <f>SUM(C38*D38)</f>
        <v>74.9</v>
      </c>
    </row>
    <row r="39" spans="1:5" ht="15.75" thickTop="1">
      <c r="A39" s="4"/>
      <c r="B39" s="35" t="s">
        <v>11</v>
      </c>
      <c r="C39" s="35"/>
      <c r="D39" s="35"/>
      <c r="E39" s="17">
        <f>SUM(E36:E38)</f>
        <v>806.32</v>
      </c>
    </row>
  </sheetData>
  <sheetProtection/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20.7109375" style="0" customWidth="1"/>
  </cols>
  <sheetData>
    <row r="1" spans="1:5" ht="15">
      <c r="A1" s="1"/>
      <c r="B1" s="1"/>
      <c r="C1" s="2" t="s">
        <v>0</v>
      </c>
      <c r="D1" s="1"/>
      <c r="E1" s="1"/>
    </row>
    <row r="2" spans="1:5" ht="15">
      <c r="A2" s="2"/>
      <c r="B2" s="2"/>
      <c r="C2" s="2"/>
      <c r="D2" s="2"/>
      <c r="E2" s="2"/>
    </row>
    <row r="3" spans="1:5" ht="15">
      <c r="A3" s="31" t="str">
        <f>'Union-Fort Frances'!A3:E3</f>
        <v>Valid from January 1, 2012 to March 31, 2012</v>
      </c>
      <c r="B3" s="31"/>
      <c r="C3" s="31"/>
      <c r="D3" s="31"/>
      <c r="E3" s="31"/>
    </row>
    <row r="4" spans="1:5" ht="15">
      <c r="A4" s="2"/>
      <c r="B4" s="2"/>
      <c r="C4" s="2"/>
      <c r="D4" s="2"/>
      <c r="E4" s="2"/>
    </row>
    <row r="5" spans="2:5" ht="15">
      <c r="B5" s="3"/>
      <c r="C5" s="2" t="s">
        <v>15</v>
      </c>
      <c r="D5" s="3"/>
      <c r="E5" s="3"/>
    </row>
    <row r="6" spans="2:5" ht="15">
      <c r="B6" s="3"/>
      <c r="C6" s="2"/>
      <c r="D6" s="3"/>
      <c r="E6" s="3"/>
    </row>
    <row r="7" spans="1:5" ht="15">
      <c r="A7" s="30" t="s">
        <v>17</v>
      </c>
      <c r="B7" s="30"/>
      <c r="C7" s="30"/>
      <c r="D7" s="30"/>
      <c r="E7" s="30"/>
    </row>
    <row r="8" spans="1:5" ht="15">
      <c r="A8" s="2"/>
      <c r="B8" s="2"/>
      <c r="C8" s="2"/>
      <c r="D8" s="2"/>
      <c r="E8" s="2"/>
    </row>
    <row r="9" ht="15">
      <c r="A9" s="4" t="s">
        <v>2</v>
      </c>
    </row>
    <row r="10" ht="15.75" thickBot="1">
      <c r="A10" s="4"/>
    </row>
    <row r="11" spans="1:5" ht="28.5" thickTop="1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ht="15">
      <c r="A12" s="33"/>
      <c r="B12" s="9" t="s">
        <v>8</v>
      </c>
      <c r="C12" s="10">
        <v>217</v>
      </c>
      <c r="D12" s="28">
        <f>(12.0283+(-0.9243))/100</f>
        <v>0.11104</v>
      </c>
      <c r="E12" s="11">
        <f>SUM(C12*D12)</f>
        <v>24.1</v>
      </c>
    </row>
    <row r="13" spans="1:5" ht="15">
      <c r="A13" s="34"/>
      <c r="B13" s="12" t="s">
        <v>9</v>
      </c>
      <c r="C13" s="10">
        <f>C12</f>
        <v>217</v>
      </c>
      <c r="D13" s="28">
        <f>(6.2981+1.3541)/100</f>
        <v>0.076522</v>
      </c>
      <c r="E13" s="11">
        <f>SUM(C13*D13)</f>
        <v>16.61</v>
      </c>
    </row>
    <row r="14" spans="1:5" ht="15.75" thickBot="1">
      <c r="A14" s="13">
        <v>2600</v>
      </c>
      <c r="B14" s="14" t="s">
        <v>10</v>
      </c>
      <c r="C14" s="15">
        <f>C12</f>
        <v>217</v>
      </c>
      <c r="D14" s="29">
        <f>(1.87)/100</f>
        <v>0.0187</v>
      </c>
      <c r="E14" s="16">
        <f>SUM(C14*D14)</f>
        <v>4.06</v>
      </c>
    </row>
    <row r="15" spans="1:5" ht="15.75" thickTop="1">
      <c r="A15" s="4"/>
      <c r="B15" s="35" t="s">
        <v>11</v>
      </c>
      <c r="C15" s="35"/>
      <c r="D15" s="35"/>
      <c r="E15" s="17">
        <f>SUM(E12:E14)</f>
        <v>44.77</v>
      </c>
    </row>
    <row r="16" spans="2:3" ht="15">
      <c r="B16" s="18"/>
      <c r="C16" s="19"/>
    </row>
    <row r="17" spans="1:3" ht="15">
      <c r="A17" s="18"/>
      <c r="B17" s="18"/>
      <c r="C17" s="19"/>
    </row>
    <row r="18" ht="15">
      <c r="A18" s="4" t="s">
        <v>12</v>
      </c>
    </row>
    <row r="19" ht="15.75" thickBot="1">
      <c r="A19" s="4"/>
    </row>
    <row r="20" spans="1:5" ht="28.5" thickTop="1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ht="15">
      <c r="A21" s="33"/>
      <c r="B21" s="9" t="s">
        <v>8</v>
      </c>
      <c r="C21" s="10">
        <v>350</v>
      </c>
      <c r="D21" s="20">
        <f>D12</f>
        <v>0.11104</v>
      </c>
      <c r="E21" s="11">
        <f>SUM(C21*D21)</f>
        <v>38.86</v>
      </c>
    </row>
    <row r="22" spans="1:5" ht="15">
      <c r="A22" s="34"/>
      <c r="B22" s="12" t="s">
        <v>9</v>
      </c>
      <c r="C22" s="10">
        <f>C21</f>
        <v>350</v>
      </c>
      <c r="D22" s="20">
        <f>D13</f>
        <v>0.076522</v>
      </c>
      <c r="E22" s="11">
        <f>SUM(C22*D22)</f>
        <v>26.78</v>
      </c>
    </row>
    <row r="23" spans="1:5" ht="15.75" thickBot="1">
      <c r="A23" s="13">
        <v>4200</v>
      </c>
      <c r="B23" s="14" t="s">
        <v>10</v>
      </c>
      <c r="C23" s="15">
        <f>C21</f>
        <v>350</v>
      </c>
      <c r="D23" s="21">
        <f>D14</f>
        <v>0.0187</v>
      </c>
      <c r="E23" s="16">
        <f>SUM(C23*D23)</f>
        <v>6.55</v>
      </c>
    </row>
    <row r="24" spans="1:5" ht="15.75" thickTop="1">
      <c r="A24" s="4"/>
      <c r="B24" s="35" t="s">
        <v>11</v>
      </c>
      <c r="C24" s="35"/>
      <c r="D24" s="35"/>
      <c r="E24" s="17">
        <f>SUM(E21:E23)</f>
        <v>72.19</v>
      </c>
    </row>
    <row r="26" ht="15.75" thickBot="1"/>
    <row r="27" spans="1:5" ht="28.5" thickTop="1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ht="15">
      <c r="A28" s="33"/>
      <c r="B28" s="9" t="s">
        <v>8</v>
      </c>
      <c r="C28" s="22">
        <v>2200</v>
      </c>
      <c r="D28" s="20">
        <f>D12</f>
        <v>0.11104</v>
      </c>
      <c r="E28" s="11">
        <f>SUM(C28*D28)</f>
        <v>244.29</v>
      </c>
    </row>
    <row r="29" spans="1:5" ht="15">
      <c r="A29" s="34"/>
      <c r="B29" s="12" t="s">
        <v>9</v>
      </c>
      <c r="C29" s="22">
        <f>C28</f>
        <v>2200</v>
      </c>
      <c r="D29" s="20">
        <f>D13</f>
        <v>0.076522</v>
      </c>
      <c r="E29" s="11">
        <f>SUM(C29*D29)</f>
        <v>168.35</v>
      </c>
    </row>
    <row r="30" spans="1:5" ht="15.75" thickBot="1">
      <c r="A30" s="13">
        <v>26400</v>
      </c>
      <c r="B30" s="14" t="s">
        <v>10</v>
      </c>
      <c r="C30" s="23">
        <f>C28</f>
        <v>2200</v>
      </c>
      <c r="D30" s="21">
        <f>D14</f>
        <v>0.0187</v>
      </c>
      <c r="E30" s="16">
        <f>SUM(C30*D30)</f>
        <v>41.14</v>
      </c>
    </row>
    <row r="31" spans="1:5" ht="15.75" thickTop="1">
      <c r="A31" s="4"/>
      <c r="B31" s="35" t="s">
        <v>11</v>
      </c>
      <c r="C31" s="35"/>
      <c r="D31" s="35"/>
      <c r="E31" s="17">
        <f>SUM(E28:E30)</f>
        <v>453.78</v>
      </c>
    </row>
    <row r="34" ht="15.75" thickBot="1"/>
    <row r="35" spans="1:5" ht="28.5" thickTop="1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ht="15">
      <c r="A36" s="33"/>
      <c r="B36" s="9" t="s">
        <v>8</v>
      </c>
      <c r="C36" s="22">
        <v>4000</v>
      </c>
      <c r="D36" s="20">
        <f>D12</f>
        <v>0.11104</v>
      </c>
      <c r="E36" s="11">
        <f>SUM(C36*D36)</f>
        <v>444.16</v>
      </c>
    </row>
    <row r="37" spans="1:5" ht="15">
      <c r="A37" s="34"/>
      <c r="B37" s="12" t="s">
        <v>9</v>
      </c>
      <c r="C37" s="22">
        <f>C36</f>
        <v>4000</v>
      </c>
      <c r="D37" s="20">
        <f>D13</f>
        <v>0.076522</v>
      </c>
      <c r="E37" s="11">
        <f>SUM(C37*D37)</f>
        <v>306.09</v>
      </c>
    </row>
    <row r="38" spans="1:5" ht="15.75" thickBot="1">
      <c r="A38" s="13">
        <v>48000</v>
      </c>
      <c r="B38" s="14" t="s">
        <v>10</v>
      </c>
      <c r="C38" s="23">
        <f>C36</f>
        <v>4000</v>
      </c>
      <c r="D38" s="21">
        <f>D14</f>
        <v>0.0187</v>
      </c>
      <c r="E38" s="16">
        <f>SUM(C38*D38)</f>
        <v>74.8</v>
      </c>
    </row>
    <row r="39" spans="1:5" ht="15.75" thickTop="1">
      <c r="A39" s="4"/>
      <c r="B39" s="35" t="s">
        <v>11</v>
      </c>
      <c r="C39" s="35"/>
      <c r="D39" s="35"/>
      <c r="E39" s="17">
        <f>SUM(E36:E38)</f>
        <v>825.05</v>
      </c>
    </row>
  </sheetData>
  <sheetProtection/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20.7109375" style="0" customWidth="1"/>
  </cols>
  <sheetData>
    <row r="1" spans="1:5" ht="15">
      <c r="A1" s="1"/>
      <c r="B1" s="1"/>
      <c r="C1" s="2" t="s">
        <v>0</v>
      </c>
      <c r="D1" s="1"/>
      <c r="E1" s="1"/>
    </row>
    <row r="2" spans="1:5" ht="15">
      <c r="A2" s="2"/>
      <c r="B2" s="2"/>
      <c r="C2" s="2"/>
      <c r="D2" s="2"/>
      <c r="E2" s="2"/>
    </row>
    <row r="3" spans="1:5" ht="15">
      <c r="A3" s="31" t="str">
        <f>'Union-Fort Frances'!A3:E3</f>
        <v>Valid from January 1, 2012 to March 31, 2012</v>
      </c>
      <c r="B3" s="31"/>
      <c r="C3" s="31"/>
      <c r="D3" s="31"/>
      <c r="E3" s="31"/>
    </row>
    <row r="4" spans="1:5" ht="15">
      <c r="A4" s="2"/>
      <c r="B4" s="2"/>
      <c r="C4" s="2"/>
      <c r="D4" s="2"/>
      <c r="E4" s="2"/>
    </row>
    <row r="5" spans="2:5" ht="15">
      <c r="B5" s="3"/>
      <c r="C5" s="2" t="s">
        <v>14</v>
      </c>
      <c r="D5" s="3"/>
      <c r="E5" s="3"/>
    </row>
    <row r="6" spans="2:5" ht="15">
      <c r="B6" s="3"/>
      <c r="C6" s="2"/>
      <c r="D6" s="3"/>
      <c r="E6" s="3"/>
    </row>
    <row r="7" spans="1:5" ht="15">
      <c r="A7" s="30" t="s">
        <v>17</v>
      </c>
      <c r="B7" s="30"/>
      <c r="C7" s="30"/>
      <c r="D7" s="30"/>
      <c r="E7" s="30"/>
    </row>
    <row r="8" spans="1:5" ht="15">
      <c r="A8" s="2"/>
      <c r="B8" s="2"/>
      <c r="C8" s="2"/>
      <c r="D8" s="2"/>
      <c r="E8" s="2"/>
    </row>
    <row r="9" ht="15">
      <c r="A9" s="4" t="s">
        <v>2</v>
      </c>
    </row>
    <row r="10" ht="15.75" thickBot="1">
      <c r="A10" s="4"/>
    </row>
    <row r="11" spans="1:5" ht="28.5" thickTop="1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ht="15">
      <c r="A12" s="33"/>
      <c r="B12" s="9" t="s">
        <v>8</v>
      </c>
      <c r="C12" s="10">
        <v>217</v>
      </c>
      <c r="D12" s="28">
        <f>(12.1083+(-0.9243))/100</f>
        <v>0.11184</v>
      </c>
      <c r="E12" s="11">
        <f>SUM(C12*D12)</f>
        <v>24.27</v>
      </c>
    </row>
    <row r="13" spans="1:5" ht="15">
      <c r="A13" s="34"/>
      <c r="B13" s="12" t="s">
        <v>9</v>
      </c>
      <c r="C13" s="10">
        <f>C12</f>
        <v>217</v>
      </c>
      <c r="D13" s="28">
        <f>(7.6495+1.3541)/100</f>
        <v>0.090036</v>
      </c>
      <c r="E13" s="11">
        <f>SUM(C13*D13)</f>
        <v>19.54</v>
      </c>
    </row>
    <row r="14" spans="1:5" ht="15.75" thickBot="1">
      <c r="A14" s="13">
        <v>2600</v>
      </c>
      <c r="B14" s="14" t="s">
        <v>10</v>
      </c>
      <c r="C14" s="15">
        <f>C12</f>
        <v>217</v>
      </c>
      <c r="D14" s="29">
        <f>(2.254)/100</f>
        <v>0.02254</v>
      </c>
      <c r="E14" s="16">
        <f>SUM(C14*D14)</f>
        <v>4.89</v>
      </c>
    </row>
    <row r="15" spans="1:5" ht="15.75" thickTop="1">
      <c r="A15" s="4"/>
      <c r="B15" s="35" t="s">
        <v>11</v>
      </c>
      <c r="C15" s="35"/>
      <c r="D15" s="35"/>
      <c r="E15" s="17">
        <f>SUM(E12:E14)</f>
        <v>48.7</v>
      </c>
    </row>
    <row r="16" spans="2:3" ht="15">
      <c r="B16" s="18"/>
      <c r="C16" s="19"/>
    </row>
    <row r="17" spans="1:3" ht="15">
      <c r="A17" s="18"/>
      <c r="B17" s="18"/>
      <c r="C17" s="19"/>
    </row>
    <row r="18" ht="15">
      <c r="A18" s="4" t="s">
        <v>12</v>
      </c>
    </row>
    <row r="19" ht="15.75" thickBot="1">
      <c r="A19" s="4"/>
    </row>
    <row r="20" spans="1:5" ht="28.5" thickTop="1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ht="15">
      <c r="A21" s="33"/>
      <c r="B21" s="9" t="s">
        <v>8</v>
      </c>
      <c r="C21" s="10">
        <v>350</v>
      </c>
      <c r="D21" s="20">
        <f>D12</f>
        <v>0.11184</v>
      </c>
      <c r="E21" s="11">
        <f>SUM(C21*D21)</f>
        <v>39.14</v>
      </c>
    </row>
    <row r="22" spans="1:5" ht="15">
      <c r="A22" s="34"/>
      <c r="B22" s="12" t="s">
        <v>9</v>
      </c>
      <c r="C22" s="10">
        <f>C21</f>
        <v>350</v>
      </c>
      <c r="D22" s="20">
        <f>D13</f>
        <v>0.090036</v>
      </c>
      <c r="E22" s="11">
        <f>SUM(C22*D22)</f>
        <v>31.51</v>
      </c>
    </row>
    <row r="23" spans="1:5" ht="15.75" thickBot="1">
      <c r="A23" s="13">
        <v>4200</v>
      </c>
      <c r="B23" s="14" t="s">
        <v>10</v>
      </c>
      <c r="C23" s="15">
        <f>C21</f>
        <v>350</v>
      </c>
      <c r="D23" s="21">
        <f>D14</f>
        <v>0.02254</v>
      </c>
      <c r="E23" s="16">
        <f>SUM(C23*D23)</f>
        <v>7.89</v>
      </c>
    </row>
    <row r="24" spans="1:5" ht="15.75" thickTop="1">
      <c r="A24" s="4"/>
      <c r="B24" s="35" t="s">
        <v>11</v>
      </c>
      <c r="C24" s="35"/>
      <c r="D24" s="35"/>
      <c r="E24" s="17">
        <f>SUM(E21:E23)</f>
        <v>78.54</v>
      </c>
    </row>
    <row r="26" ht="15.75" thickBot="1"/>
    <row r="27" spans="1:5" ht="28.5" thickTop="1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ht="15">
      <c r="A28" s="33"/>
      <c r="B28" s="9" t="s">
        <v>8</v>
      </c>
      <c r="C28" s="22">
        <v>2200</v>
      </c>
      <c r="D28" s="20">
        <f>D12</f>
        <v>0.11184</v>
      </c>
      <c r="E28" s="11">
        <f>SUM(C28*D28)</f>
        <v>246.05</v>
      </c>
    </row>
    <row r="29" spans="1:5" ht="15">
      <c r="A29" s="34"/>
      <c r="B29" s="12" t="s">
        <v>9</v>
      </c>
      <c r="C29" s="22">
        <f>C28</f>
        <v>2200</v>
      </c>
      <c r="D29" s="20">
        <f>D13</f>
        <v>0.090036</v>
      </c>
      <c r="E29" s="11">
        <f>SUM(C29*D29)</f>
        <v>198.08</v>
      </c>
    </row>
    <row r="30" spans="1:5" ht="15.75" thickBot="1">
      <c r="A30" s="13">
        <v>26400</v>
      </c>
      <c r="B30" s="14" t="s">
        <v>10</v>
      </c>
      <c r="C30" s="23">
        <f>C28</f>
        <v>2200</v>
      </c>
      <c r="D30" s="21">
        <f>D14</f>
        <v>0.02254</v>
      </c>
      <c r="E30" s="16">
        <f>SUM(C30*D30)</f>
        <v>49.59</v>
      </c>
    </row>
    <row r="31" spans="1:5" ht="15.75" thickTop="1">
      <c r="A31" s="4"/>
      <c r="B31" s="35" t="s">
        <v>11</v>
      </c>
      <c r="C31" s="35"/>
      <c r="D31" s="35"/>
      <c r="E31" s="17">
        <f>SUM(E28:E30)</f>
        <v>493.72</v>
      </c>
    </row>
    <row r="34" ht="15.75" thickBot="1"/>
    <row r="35" spans="1:5" ht="28.5" thickTop="1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ht="15">
      <c r="A36" s="33"/>
      <c r="B36" s="9" t="s">
        <v>8</v>
      </c>
      <c r="C36" s="22">
        <v>4000</v>
      </c>
      <c r="D36" s="20">
        <f>D12</f>
        <v>0.11184</v>
      </c>
      <c r="E36" s="11">
        <f>SUM(C36*D36)</f>
        <v>447.36</v>
      </c>
    </row>
    <row r="37" spans="1:5" ht="15">
      <c r="A37" s="34"/>
      <c r="B37" s="12" t="s">
        <v>9</v>
      </c>
      <c r="C37" s="22">
        <f>C36</f>
        <v>4000</v>
      </c>
      <c r="D37" s="20">
        <f>D13</f>
        <v>0.090036</v>
      </c>
      <c r="E37" s="11">
        <f>SUM(C37*D37)</f>
        <v>360.14</v>
      </c>
    </row>
    <row r="38" spans="1:5" ht="15.75" thickBot="1">
      <c r="A38" s="13">
        <v>48000</v>
      </c>
      <c r="B38" s="14" t="s">
        <v>10</v>
      </c>
      <c r="C38" s="23">
        <f>C36</f>
        <v>4000</v>
      </c>
      <c r="D38" s="21">
        <f>D14</f>
        <v>0.02254</v>
      </c>
      <c r="E38" s="16">
        <f>SUM(C38*D38)</f>
        <v>90.16</v>
      </c>
    </row>
    <row r="39" spans="1:5" ht="15.75" thickTop="1">
      <c r="A39" s="4"/>
      <c r="B39" s="35" t="s">
        <v>11</v>
      </c>
      <c r="C39" s="35"/>
      <c r="D39" s="35"/>
      <c r="E39" s="17">
        <f>SUM(E36:E38)</f>
        <v>897.66</v>
      </c>
    </row>
  </sheetData>
  <sheetProtection/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5" width="20.7109375" style="0" customWidth="1"/>
  </cols>
  <sheetData>
    <row r="1" spans="1:5" ht="15">
      <c r="A1" s="36" t="s">
        <v>0</v>
      </c>
      <c r="B1" s="36"/>
      <c r="C1" s="36"/>
      <c r="D1" s="36"/>
      <c r="E1" s="36"/>
    </row>
    <row r="2" spans="1:5" ht="15">
      <c r="A2" s="2"/>
      <c r="B2" s="2"/>
      <c r="C2" s="2"/>
      <c r="D2" s="2"/>
      <c r="E2" s="2"/>
    </row>
    <row r="3" spans="1:5" ht="15">
      <c r="A3" s="31" t="str">
        <f>'Union-Fort Frances'!A3:E3</f>
        <v>Valid from January 1, 2012 to March 31, 2012</v>
      </c>
      <c r="B3" s="31"/>
      <c r="C3" s="31"/>
      <c r="D3" s="31"/>
      <c r="E3" s="31"/>
    </row>
    <row r="4" spans="1:5" ht="15">
      <c r="A4" s="2"/>
      <c r="B4" s="2"/>
      <c r="C4" s="2"/>
      <c r="D4" s="2"/>
      <c r="E4" s="2"/>
    </row>
    <row r="5" spans="1:5" ht="15">
      <c r="A5" s="36" t="s">
        <v>1</v>
      </c>
      <c r="B5" s="36"/>
      <c r="C5" s="36"/>
      <c r="D5" s="36"/>
      <c r="E5" s="36"/>
    </row>
    <row r="6" spans="2:5" ht="15">
      <c r="B6" s="3"/>
      <c r="C6" s="2"/>
      <c r="D6" s="3"/>
      <c r="E6" s="3"/>
    </row>
    <row r="7" spans="1:5" ht="15">
      <c r="A7" s="30" t="s">
        <v>17</v>
      </c>
      <c r="B7" s="30"/>
      <c r="C7" s="30"/>
      <c r="D7" s="30"/>
      <c r="E7" s="30"/>
    </row>
    <row r="8" spans="1:5" ht="15">
      <c r="A8" s="2"/>
      <c r="B8" s="2"/>
      <c r="C8" s="2"/>
      <c r="D8" s="2"/>
      <c r="E8" s="2"/>
    </row>
    <row r="9" ht="15">
      <c r="A9" s="4" t="s">
        <v>2</v>
      </c>
    </row>
    <row r="10" ht="15.75" thickBot="1">
      <c r="A10" s="4"/>
    </row>
    <row r="11" spans="1:5" ht="28.5" thickTop="1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ht="15">
      <c r="A12" s="33"/>
      <c r="B12" s="9" t="s">
        <v>8</v>
      </c>
      <c r="C12" s="10">
        <v>217</v>
      </c>
      <c r="D12" s="28">
        <f>(12.1783+(-0.9243))/100</f>
        <v>0.11254</v>
      </c>
      <c r="E12" s="11">
        <f>SUM(C12*D12)</f>
        <v>24.42</v>
      </c>
    </row>
    <row r="13" spans="1:5" ht="15">
      <c r="A13" s="34"/>
      <c r="B13" s="12" t="s">
        <v>9</v>
      </c>
      <c r="C13" s="10">
        <f>C12</f>
        <v>217</v>
      </c>
      <c r="D13" s="28">
        <f>(8.7597+1.3541)/100</f>
        <v>0.101138</v>
      </c>
      <c r="E13" s="11">
        <f>SUM(C13*D13)</f>
        <v>21.95</v>
      </c>
    </row>
    <row r="14" spans="1:5" ht="15.75" thickBot="1">
      <c r="A14" s="13">
        <v>2600</v>
      </c>
      <c r="B14" s="14" t="s">
        <v>10</v>
      </c>
      <c r="C14" s="15">
        <f>C12</f>
        <v>217</v>
      </c>
      <c r="D14" s="29">
        <f>(2.564)/100</f>
        <v>0.02564</v>
      </c>
      <c r="E14" s="16">
        <f>SUM(C14*D14)</f>
        <v>5.56</v>
      </c>
    </row>
    <row r="15" spans="1:5" ht="15.75" thickTop="1">
      <c r="A15" s="4"/>
      <c r="B15" s="35" t="s">
        <v>11</v>
      </c>
      <c r="C15" s="35"/>
      <c r="D15" s="35"/>
      <c r="E15" s="17">
        <f>SUM(E12:E14)</f>
        <v>51.93</v>
      </c>
    </row>
    <row r="16" spans="2:3" ht="15">
      <c r="B16" s="18"/>
      <c r="C16" s="19"/>
    </row>
    <row r="17" ht="15">
      <c r="A17" s="4" t="s">
        <v>12</v>
      </c>
    </row>
    <row r="18" ht="15.75" thickBot="1">
      <c r="A18" s="4"/>
    </row>
    <row r="19" spans="1:5" ht="28.5" thickTop="1">
      <c r="A19" s="32" t="s">
        <v>3</v>
      </c>
      <c r="B19" s="5" t="s">
        <v>4</v>
      </c>
      <c r="C19" s="6" t="s">
        <v>5</v>
      </c>
      <c r="D19" s="7" t="s">
        <v>6</v>
      </c>
      <c r="E19" s="8" t="s">
        <v>7</v>
      </c>
    </row>
    <row r="20" spans="1:5" ht="15">
      <c r="A20" s="33"/>
      <c r="B20" s="9" t="s">
        <v>8</v>
      </c>
      <c r="C20" s="10">
        <v>350</v>
      </c>
      <c r="D20" s="20">
        <f>D12</f>
        <v>0.11254</v>
      </c>
      <c r="E20" s="11">
        <f>SUM(C20*D20)</f>
        <v>39.39</v>
      </c>
    </row>
    <row r="21" spans="1:5" ht="15">
      <c r="A21" s="34"/>
      <c r="B21" s="12" t="s">
        <v>9</v>
      </c>
      <c r="C21" s="10">
        <f>C20</f>
        <v>350</v>
      </c>
      <c r="D21" s="20">
        <f>D13</f>
        <v>0.101138</v>
      </c>
      <c r="E21" s="11">
        <f>SUM(C21*D21)</f>
        <v>35.4</v>
      </c>
    </row>
    <row r="22" spans="1:5" ht="15.75" thickBot="1">
      <c r="A22" s="13">
        <v>4200</v>
      </c>
      <c r="B22" s="14" t="s">
        <v>10</v>
      </c>
      <c r="C22" s="15">
        <f>C20</f>
        <v>350</v>
      </c>
      <c r="D22" s="21">
        <f>D14</f>
        <v>0.02564</v>
      </c>
      <c r="E22" s="16">
        <f>SUM(C22*D22)</f>
        <v>8.97</v>
      </c>
    </row>
    <row r="23" spans="1:5" ht="15.75" thickTop="1">
      <c r="A23" s="4"/>
      <c r="B23" s="35" t="s">
        <v>11</v>
      </c>
      <c r="C23" s="35"/>
      <c r="D23" s="35"/>
      <c r="E23" s="17">
        <f>SUM(E20:E22)</f>
        <v>83.76</v>
      </c>
    </row>
    <row r="25" ht="15.75" thickBot="1"/>
    <row r="26" spans="1:5" ht="28.5" thickTop="1">
      <c r="A26" s="32" t="s">
        <v>3</v>
      </c>
      <c r="B26" s="5" t="s">
        <v>4</v>
      </c>
      <c r="C26" s="6" t="s">
        <v>5</v>
      </c>
      <c r="D26" s="7" t="s">
        <v>6</v>
      </c>
      <c r="E26" s="8" t="s">
        <v>7</v>
      </c>
    </row>
    <row r="27" spans="1:5" ht="15">
      <c r="A27" s="33"/>
      <c r="B27" s="9" t="s">
        <v>8</v>
      </c>
      <c r="C27" s="22">
        <v>2200</v>
      </c>
      <c r="D27" s="20">
        <f>D12</f>
        <v>0.11254</v>
      </c>
      <c r="E27" s="11">
        <f>SUM(C27*D27)</f>
        <v>247.59</v>
      </c>
    </row>
    <row r="28" spans="1:5" ht="15">
      <c r="A28" s="34"/>
      <c r="B28" s="12" t="s">
        <v>9</v>
      </c>
      <c r="C28" s="22">
        <f>C27</f>
        <v>2200</v>
      </c>
      <c r="D28" s="20">
        <f>D13</f>
        <v>0.101138</v>
      </c>
      <c r="E28" s="11">
        <f>SUM(C28*D28)</f>
        <v>222.5</v>
      </c>
    </row>
    <row r="29" spans="1:5" ht="15.75" thickBot="1">
      <c r="A29" s="13">
        <v>26400</v>
      </c>
      <c r="B29" s="14" t="s">
        <v>10</v>
      </c>
      <c r="C29" s="23">
        <f>C27</f>
        <v>2200</v>
      </c>
      <c r="D29" s="21">
        <f>D14</f>
        <v>0.02564</v>
      </c>
      <c r="E29" s="16">
        <f>SUM(C29*D29)</f>
        <v>56.41</v>
      </c>
    </row>
    <row r="30" spans="1:5" ht="15.75" thickTop="1">
      <c r="A30" s="4"/>
      <c r="B30" s="35" t="s">
        <v>11</v>
      </c>
      <c r="C30" s="35"/>
      <c r="D30" s="35"/>
      <c r="E30" s="17">
        <f>SUM(E27:E29)</f>
        <v>526.5</v>
      </c>
    </row>
    <row r="33" ht="15.75" thickBot="1"/>
    <row r="34" spans="1:5" ht="28.5" thickTop="1">
      <c r="A34" s="32" t="s">
        <v>3</v>
      </c>
      <c r="B34" s="5" t="s">
        <v>4</v>
      </c>
      <c r="C34" s="6" t="s">
        <v>5</v>
      </c>
      <c r="D34" s="7" t="s">
        <v>6</v>
      </c>
      <c r="E34" s="8" t="s">
        <v>7</v>
      </c>
    </row>
    <row r="35" spans="1:5" ht="15">
      <c r="A35" s="33"/>
      <c r="B35" s="9" t="s">
        <v>8</v>
      </c>
      <c r="C35" s="22">
        <v>4000</v>
      </c>
      <c r="D35" s="20">
        <f>D12</f>
        <v>0.11254</v>
      </c>
      <c r="E35" s="11">
        <f>SUM(C35*D35)</f>
        <v>450.16</v>
      </c>
    </row>
    <row r="36" spans="1:5" ht="15">
      <c r="A36" s="34"/>
      <c r="B36" s="12" t="s">
        <v>9</v>
      </c>
      <c r="C36" s="22">
        <f>C35</f>
        <v>4000</v>
      </c>
      <c r="D36" s="20">
        <f>D13</f>
        <v>0.101138</v>
      </c>
      <c r="E36" s="11">
        <f>SUM(C36*D36)</f>
        <v>404.55</v>
      </c>
    </row>
    <row r="37" spans="1:5" ht="15.75" thickBot="1">
      <c r="A37" s="13">
        <v>48000</v>
      </c>
      <c r="B37" s="14" t="s">
        <v>10</v>
      </c>
      <c r="C37" s="23">
        <f>C35</f>
        <v>4000</v>
      </c>
      <c r="D37" s="21">
        <f>D14</f>
        <v>0.02564</v>
      </c>
      <c r="E37" s="16">
        <f>SUM(C37*D37)</f>
        <v>102.56</v>
      </c>
    </row>
    <row r="38" spans="1:5" ht="15.75" thickTop="1">
      <c r="A38" s="4"/>
      <c r="B38" s="35" t="s">
        <v>11</v>
      </c>
      <c r="C38" s="35"/>
      <c r="D38" s="35"/>
      <c r="E38" s="17">
        <f>SUM(E35:E37)</f>
        <v>957.27</v>
      </c>
    </row>
  </sheetData>
  <sheetProtection/>
  <mergeCells count="12">
    <mergeCell ref="B38:D38"/>
    <mergeCell ref="A11:A13"/>
    <mergeCell ref="B15:D15"/>
    <mergeCell ref="A19:A21"/>
    <mergeCell ref="B23:D23"/>
    <mergeCell ref="A26:A28"/>
    <mergeCell ref="B30:D30"/>
    <mergeCell ref="A34:A36"/>
    <mergeCell ref="A7:E7"/>
    <mergeCell ref="A1:E1"/>
    <mergeCell ref="A5:E5"/>
    <mergeCell ref="A3:E3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6" width="20.7109375" style="0" customWidth="1"/>
  </cols>
  <sheetData>
    <row r="1" spans="1:6" ht="15">
      <c r="A1" s="36" t="s">
        <v>0</v>
      </c>
      <c r="B1" s="36"/>
      <c r="C1" s="36"/>
      <c r="D1" s="36"/>
      <c r="E1" s="36"/>
      <c r="F1" s="1"/>
    </row>
    <row r="2" spans="1:6" ht="15">
      <c r="A2" s="2"/>
      <c r="B2" s="2"/>
      <c r="C2" s="2"/>
      <c r="D2" s="2"/>
      <c r="E2" s="2"/>
      <c r="F2" s="2"/>
    </row>
    <row r="3" spans="1:6" ht="15">
      <c r="A3" s="31" t="str">
        <f>'Union-Fort Frances'!A3:E3</f>
        <v>Valid from January 1, 2012 to March 31, 2012</v>
      </c>
      <c r="B3" s="31"/>
      <c r="C3" s="31"/>
      <c r="D3" s="31"/>
      <c r="E3" s="31"/>
      <c r="F3" s="1"/>
    </row>
    <row r="4" spans="1:6" ht="15">
      <c r="A4" s="2"/>
      <c r="B4" s="2"/>
      <c r="C4" s="2"/>
      <c r="D4" s="2"/>
      <c r="E4" s="2"/>
      <c r="F4" s="2"/>
    </row>
    <row r="5" spans="1:6" ht="15">
      <c r="A5" s="36" t="s">
        <v>16</v>
      </c>
      <c r="B5" s="36"/>
      <c r="C5" s="36"/>
      <c r="D5" s="36"/>
      <c r="E5" s="36"/>
      <c r="F5" s="1"/>
    </row>
    <row r="6" spans="2:6" ht="15">
      <c r="B6" s="3"/>
      <c r="C6" s="2"/>
      <c r="D6" s="3"/>
      <c r="E6" s="3"/>
      <c r="F6" s="1"/>
    </row>
    <row r="7" spans="1:6" ht="15">
      <c r="A7" s="30" t="s">
        <v>17</v>
      </c>
      <c r="B7" s="30"/>
      <c r="C7" s="30"/>
      <c r="D7" s="30"/>
      <c r="E7" s="30"/>
      <c r="F7" s="1"/>
    </row>
    <row r="8" spans="1:6" ht="15">
      <c r="A8" s="2"/>
      <c r="B8" s="2"/>
      <c r="C8" s="2"/>
      <c r="D8" s="2"/>
      <c r="E8" s="2"/>
      <c r="F8" s="2"/>
    </row>
    <row r="9" ht="15">
      <c r="A9" s="4" t="s">
        <v>2</v>
      </c>
    </row>
    <row r="10" ht="15.75" thickBot="1">
      <c r="A10" s="4"/>
    </row>
    <row r="11" spans="1:6" ht="28.5" thickTop="1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  <c r="F11" s="24"/>
    </row>
    <row r="12" spans="1:6" ht="15">
      <c r="A12" s="33"/>
      <c r="B12" s="9" t="s">
        <v>8</v>
      </c>
      <c r="C12" s="10">
        <v>217</v>
      </c>
      <c r="D12" s="28">
        <f>(12.1783+(-1.007))/100</f>
        <v>0.111713</v>
      </c>
      <c r="E12" s="11">
        <f>SUM(C12*D12)</f>
        <v>24.24</v>
      </c>
      <c r="F12" s="25"/>
    </row>
    <row r="13" spans="1:6" ht="15">
      <c r="A13" s="34"/>
      <c r="B13" s="12" t="s">
        <v>9</v>
      </c>
      <c r="C13" s="10">
        <f>C12</f>
        <v>217</v>
      </c>
      <c r="D13" s="28">
        <f>(5.0623)/100</f>
        <v>0.050623</v>
      </c>
      <c r="E13" s="11">
        <f>SUM(C13*D13)</f>
        <v>10.99</v>
      </c>
      <c r="F13" s="26"/>
    </row>
    <row r="14" spans="1:6" ht="15.75" thickBot="1">
      <c r="A14" s="13">
        <v>2600</v>
      </c>
      <c r="B14" s="14" t="s">
        <v>10</v>
      </c>
      <c r="C14" s="15">
        <f>C12</f>
        <v>217</v>
      </c>
      <c r="D14" s="29">
        <f>(0.9735)/100</f>
        <v>0.009735</v>
      </c>
      <c r="E14" s="16">
        <f>SUM(C14*D14)</f>
        <v>2.11</v>
      </c>
      <c r="F14" s="27"/>
    </row>
    <row r="15" spans="1:5" ht="15.75" thickTop="1">
      <c r="A15" s="4"/>
      <c r="B15" s="35" t="s">
        <v>11</v>
      </c>
      <c r="C15" s="35"/>
      <c r="D15" s="35"/>
      <c r="E15" s="17">
        <f>SUM(E12:E14)</f>
        <v>37.34</v>
      </c>
    </row>
    <row r="16" spans="2:3" ht="15">
      <c r="B16" s="18"/>
      <c r="C16" s="19"/>
    </row>
    <row r="17" spans="1:3" ht="15">
      <c r="A17" s="18"/>
      <c r="B17" s="18"/>
      <c r="C17" s="19"/>
    </row>
    <row r="18" ht="15">
      <c r="A18" s="4" t="s">
        <v>12</v>
      </c>
    </row>
    <row r="19" ht="15.75" thickBot="1">
      <c r="A19" s="4"/>
    </row>
    <row r="20" spans="1:6" ht="28.5" thickTop="1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  <c r="F20" s="24"/>
    </row>
    <row r="21" spans="1:6" ht="15">
      <c r="A21" s="33"/>
      <c r="B21" s="9" t="s">
        <v>8</v>
      </c>
      <c r="C21" s="10">
        <v>350</v>
      </c>
      <c r="D21" s="20">
        <f>D12</f>
        <v>0.111713</v>
      </c>
      <c r="E21" s="11">
        <f>SUM(C21*D21)</f>
        <v>39.1</v>
      </c>
      <c r="F21" s="25"/>
    </row>
    <row r="22" spans="1:6" ht="15">
      <c r="A22" s="34"/>
      <c r="B22" s="12" t="s">
        <v>9</v>
      </c>
      <c r="C22" s="10">
        <f>C21</f>
        <v>350</v>
      </c>
      <c r="D22" s="20">
        <f>D13</f>
        <v>0.050623</v>
      </c>
      <c r="E22" s="11">
        <f>SUM(C22*D22)</f>
        <v>17.72</v>
      </c>
      <c r="F22" s="26"/>
    </row>
    <row r="23" spans="1:6" ht="15.75" thickBot="1">
      <c r="A23" s="13">
        <v>4200</v>
      </c>
      <c r="B23" s="14" t="s">
        <v>10</v>
      </c>
      <c r="C23" s="15">
        <f>C21</f>
        <v>350</v>
      </c>
      <c r="D23" s="21">
        <f>D14</f>
        <v>0.009735</v>
      </c>
      <c r="E23" s="16">
        <f>SUM(C23*D23)</f>
        <v>3.41</v>
      </c>
      <c r="F23" s="27"/>
    </row>
    <row r="24" spans="1:5" ht="15.75" thickTop="1">
      <c r="A24" s="4"/>
      <c r="B24" s="35" t="s">
        <v>11</v>
      </c>
      <c r="C24" s="35"/>
      <c r="D24" s="35"/>
      <c r="E24" s="17">
        <f>SUM(E21:E23)</f>
        <v>60.23</v>
      </c>
    </row>
    <row r="26" ht="15.75" thickBot="1"/>
    <row r="27" spans="1:5" ht="28.5" thickTop="1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ht="15">
      <c r="A28" s="33"/>
      <c r="B28" s="9" t="s">
        <v>8</v>
      </c>
      <c r="C28" s="22">
        <v>2200</v>
      </c>
      <c r="D28" s="20">
        <f>D12</f>
        <v>0.111713</v>
      </c>
      <c r="E28" s="11">
        <f>SUM(C28*D28)</f>
        <v>245.77</v>
      </c>
    </row>
    <row r="29" spans="1:5" ht="15">
      <c r="A29" s="34"/>
      <c r="B29" s="12" t="s">
        <v>9</v>
      </c>
      <c r="C29" s="22">
        <f>C28</f>
        <v>2200</v>
      </c>
      <c r="D29" s="20">
        <f>D13</f>
        <v>0.050623</v>
      </c>
      <c r="E29" s="11">
        <f>SUM(C29*D29)</f>
        <v>111.37</v>
      </c>
    </row>
    <row r="30" spans="1:5" ht="15.75" thickBot="1">
      <c r="A30" s="13">
        <v>26400</v>
      </c>
      <c r="B30" s="14" t="s">
        <v>10</v>
      </c>
      <c r="C30" s="23">
        <f>C28</f>
        <v>2200</v>
      </c>
      <c r="D30" s="21">
        <f>D14</f>
        <v>0.009735</v>
      </c>
      <c r="E30" s="16">
        <f>SUM(C30*D30)</f>
        <v>21.42</v>
      </c>
    </row>
    <row r="31" spans="1:5" ht="15.75" thickTop="1">
      <c r="A31" s="4"/>
      <c r="B31" s="35" t="s">
        <v>11</v>
      </c>
      <c r="C31" s="35"/>
      <c r="D31" s="35"/>
      <c r="E31" s="17">
        <f>SUM(E28:E30)</f>
        <v>378.56</v>
      </c>
    </row>
    <row r="34" ht="15.75" thickBot="1"/>
    <row r="35" spans="1:5" ht="28.5" thickTop="1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ht="15">
      <c r="A36" s="33"/>
      <c r="B36" s="9" t="s">
        <v>8</v>
      </c>
      <c r="C36" s="22">
        <v>4000</v>
      </c>
      <c r="D36" s="20">
        <f>D12</f>
        <v>0.111713</v>
      </c>
      <c r="E36" s="11">
        <f>SUM(C36*D36)</f>
        <v>446.85</v>
      </c>
    </row>
    <row r="37" spans="1:5" ht="15">
      <c r="A37" s="34"/>
      <c r="B37" s="12" t="s">
        <v>9</v>
      </c>
      <c r="C37" s="22">
        <f>C36</f>
        <v>4000</v>
      </c>
      <c r="D37" s="20">
        <f>D13</f>
        <v>0.050623</v>
      </c>
      <c r="E37" s="11">
        <f>SUM(C37*D37)</f>
        <v>202.49</v>
      </c>
    </row>
    <row r="38" spans="1:5" ht="15.75" thickBot="1">
      <c r="A38" s="13">
        <v>48000</v>
      </c>
      <c r="B38" s="14" t="s">
        <v>10</v>
      </c>
      <c r="C38" s="23">
        <f>C36</f>
        <v>4000</v>
      </c>
      <c r="D38" s="21">
        <f>D14</f>
        <v>0.009735</v>
      </c>
      <c r="E38" s="16">
        <f>SUM(C38*D38)</f>
        <v>38.94</v>
      </c>
    </row>
    <row r="39" spans="1:5" ht="15.75" thickTop="1">
      <c r="A39" s="4"/>
      <c r="B39" s="35" t="s">
        <v>11</v>
      </c>
      <c r="C39" s="35"/>
      <c r="D39" s="35"/>
      <c r="E39" s="17">
        <f>SUM(E36:E38)</f>
        <v>688.28</v>
      </c>
    </row>
  </sheetData>
  <sheetProtection/>
  <mergeCells count="12">
    <mergeCell ref="A7:E7"/>
    <mergeCell ref="A1:E1"/>
    <mergeCell ref="A3:E3"/>
    <mergeCell ref="A5:E5"/>
    <mergeCell ref="A35:A37"/>
    <mergeCell ref="B39:D39"/>
    <mergeCell ref="A11:A13"/>
    <mergeCell ref="B15:D15"/>
    <mergeCell ref="A20:A22"/>
    <mergeCell ref="B24:D24"/>
    <mergeCell ref="A27:A29"/>
    <mergeCell ref="B31:D31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 Margis</dc:creator>
  <cp:keywords/>
  <dc:description/>
  <cp:lastModifiedBy>vogtsu</cp:lastModifiedBy>
  <cp:lastPrinted>2011-02-28T01:22:25Z</cp:lastPrinted>
  <dcterms:created xsi:type="dcterms:W3CDTF">2010-12-01T20:29:19Z</dcterms:created>
  <dcterms:modified xsi:type="dcterms:W3CDTF">2011-12-15T15:05:21Z</dcterms:modified>
  <cp:category/>
  <cp:version/>
  <cp:contentType/>
  <cp:contentStatus/>
</cp:coreProperties>
</file>