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820" activeTab="0"/>
  </bookViews>
  <sheets>
    <sheet name="Rate riders" sheetId="1" r:id="rId1"/>
    <sheet name="VECC LRAM request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<sst xmlns="http://schemas.openxmlformats.org/spreadsheetml/2006/main" count="49" uniqueCount="35">
  <si>
    <t>Residential</t>
  </si>
  <si>
    <t>GS&lt;50 kW</t>
  </si>
  <si>
    <t>GS 50 to 699 kW</t>
  </si>
  <si>
    <t>GS 700 to 4,999</t>
  </si>
  <si>
    <t>LRAM - 2009 Program Year - For 2009</t>
  </si>
  <si>
    <t>Carrying Charges - 2009 Program Year - For 2009</t>
  </si>
  <si>
    <t>LRAM - 2009 Program Year - For 2010</t>
  </si>
  <si>
    <t>Carrying Charges - 2009 Program Year - For 2010</t>
  </si>
  <si>
    <t>LRAM - 2010 Program Year - For 2010</t>
  </si>
  <si>
    <t>Carrying Charges - 2010 Program Year - For 2010</t>
  </si>
  <si>
    <t>Total Carrying Charges</t>
  </si>
  <si>
    <t>Total LRAM</t>
  </si>
  <si>
    <t>Grand Total</t>
  </si>
  <si>
    <t>Sub-Total</t>
  </si>
  <si>
    <t>Customer Class</t>
  </si>
  <si>
    <t>Updated LRAM</t>
  </si>
  <si>
    <t>Updated Carrying Charges</t>
  </si>
  <si>
    <t>Updated Total</t>
  </si>
  <si>
    <t>Unit</t>
  </si>
  <si>
    <t>2011 OEB Approved Load Forecast</t>
  </si>
  <si>
    <t>Updated 1-yr. Rate Rider $/unit</t>
  </si>
  <si>
    <t>Total</t>
  </si>
  <si>
    <t>kWh</t>
  </si>
  <si>
    <t>kW</t>
  </si>
  <si>
    <t>LRAM Recovery By Class By Program Year Per Year</t>
  </si>
  <si>
    <t>Rate class</t>
  </si>
  <si>
    <t>LRAM</t>
  </si>
  <si>
    <t>Carrying charges</t>
  </si>
  <si>
    <t>GS &lt; 50 kW</t>
  </si>
  <si>
    <t>GS 700 to 4,999 kW</t>
  </si>
  <si>
    <t>Note: The $371,201 was calculated in response to Board Staff IR Q6c. This response was based on the estimated 2010 program results. Thus, the $371,201 dollar amount cannot be recreated using the dollar amounts in the 'Rate riders' tab, which uses final 2010 program results.</t>
  </si>
  <si>
    <t>LRAM claimed in:</t>
  </si>
  <si>
    <t>2009 programs</t>
  </si>
  <si>
    <t>2010 programs</t>
  </si>
  <si>
    <t>Total LRAM claim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</si>
</sst>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"/>
    <numFmt numFmtId="166" formatCode="_(* #,##0.0000_);_(* \(#,##0.0000\);_(* &quot;-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u val="single"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double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164" fontId="0" fillId="0" borderId="10" xfId="42" applyNumberFormat="1" applyFont="1" applyBorder="1" applyAlignment="1">
      <alignment/>
    </xf>
    <xf numFmtId="5" fontId="0" fillId="0" borderId="10" xfId="0" applyNumberFormat="1" applyBorder="1" applyAlignment="1">
      <alignment/>
    </xf>
    <xf numFmtId="165" fontId="0" fillId="0" borderId="10" xfId="0" applyNumberFormat="1" applyBorder="1" applyAlignment="1">
      <alignment/>
    </xf>
    <xf numFmtId="165" fontId="0" fillId="0" borderId="11" xfId="0" applyNumberFormat="1" applyBorder="1" applyAlignment="1">
      <alignment/>
    </xf>
    <xf numFmtId="165" fontId="0" fillId="0" borderId="12" xfId="0" applyNumberFormat="1" applyBorder="1" applyAlignment="1">
      <alignment/>
    </xf>
    <xf numFmtId="5" fontId="0" fillId="0" borderId="0" xfId="0" applyNumberFormat="1" applyAlignment="1">
      <alignment/>
    </xf>
    <xf numFmtId="5" fontId="0" fillId="0" borderId="11" xfId="0" applyNumberFormat="1" applyBorder="1" applyAlignment="1">
      <alignment/>
    </xf>
    <xf numFmtId="165" fontId="0" fillId="0" borderId="0" xfId="0" applyNumberFormat="1" applyAlignment="1">
      <alignment/>
    </xf>
    <xf numFmtId="0" fontId="39" fillId="0" borderId="13" xfId="0" applyFont="1" applyBorder="1" applyAlignment="1">
      <alignment horizontal="right" vertical="top"/>
    </xf>
    <xf numFmtId="0" fontId="40" fillId="0" borderId="14" xfId="0" applyFont="1" applyBorder="1" applyAlignment="1">
      <alignment vertical="top"/>
    </xf>
    <xf numFmtId="6" fontId="40" fillId="0" borderId="13" xfId="0" applyNumberFormat="1" applyFont="1" applyBorder="1" applyAlignment="1">
      <alignment horizontal="right" vertical="top"/>
    </xf>
    <xf numFmtId="6" fontId="41" fillId="0" borderId="13" xfId="0" applyNumberFormat="1" applyFont="1" applyBorder="1" applyAlignment="1">
      <alignment horizontal="right" vertical="top"/>
    </xf>
    <xf numFmtId="0" fontId="0" fillId="0" borderId="13" xfId="0" applyBorder="1" applyAlignment="1">
      <alignment vertical="top"/>
    </xf>
    <xf numFmtId="0" fontId="39" fillId="0" borderId="14" xfId="0" applyFont="1" applyBorder="1" applyAlignment="1">
      <alignment vertical="top"/>
    </xf>
    <xf numFmtId="6" fontId="39" fillId="0" borderId="13" xfId="0" applyNumberFormat="1" applyFont="1" applyBorder="1" applyAlignment="1">
      <alignment horizontal="right" vertical="top"/>
    </xf>
    <xf numFmtId="166" fontId="0" fillId="0" borderId="10" xfId="0" applyNumberFormat="1" applyBorder="1" applyAlignment="1">
      <alignment/>
    </xf>
    <xf numFmtId="43" fontId="0" fillId="0" borderId="0" xfId="0" applyNumberFormat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0" fontId="39" fillId="0" borderId="16" xfId="0" applyFont="1" applyBorder="1" applyAlignment="1">
      <alignment horizontal="center"/>
    </xf>
    <xf numFmtId="0" fontId="39" fillId="0" borderId="17" xfId="0" applyFont="1" applyBorder="1" applyAlignment="1">
      <alignment horizontal="center"/>
    </xf>
    <xf numFmtId="0" fontId="39" fillId="0" borderId="18" xfId="0" applyFont="1" applyBorder="1" applyAlignment="1">
      <alignment horizontal="center"/>
    </xf>
    <xf numFmtId="0" fontId="39" fillId="0" borderId="15" xfId="0" applyFont="1" applyBorder="1" applyAlignment="1">
      <alignment horizontal="right"/>
    </xf>
    <xf numFmtId="0" fontId="39" fillId="0" borderId="14" xfId="0" applyFont="1" applyBorder="1" applyAlignment="1">
      <alignment horizontal="right"/>
    </xf>
    <xf numFmtId="0" fontId="0" fillId="0" borderId="0" xfId="0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showGridLines="0" tabSelected="1" zoomScale="115" zoomScaleNormal="115" zoomScalePageLayoutView="115" workbookViewId="0" topLeftCell="A1">
      <selection activeCell="A8" sqref="A8"/>
    </sheetView>
  </sheetViews>
  <sheetFormatPr defaultColWidth="8.8515625" defaultRowHeight="15"/>
  <cols>
    <col min="1" max="1" width="21.140625" style="0" customWidth="1"/>
    <col min="2" max="5" width="11.28125" style="0" customWidth="1"/>
    <col min="6" max="6" width="15.140625" style="0" bestFit="1" customWidth="1"/>
    <col min="7" max="10" width="11.28125" style="0" customWidth="1"/>
    <col min="11" max="11" width="9.421875" style="0" bestFit="1" customWidth="1"/>
    <col min="12" max="12" width="8.8515625" style="0" customWidth="1"/>
    <col min="13" max="13" width="9.421875" style="0" bestFit="1" customWidth="1"/>
  </cols>
  <sheetData>
    <row r="1" ht="15">
      <c r="A1" t="s">
        <v>24</v>
      </c>
    </row>
    <row r="3" spans="1:13" ht="90">
      <c r="A3" s="1"/>
      <c r="B3" s="2" t="s">
        <v>4</v>
      </c>
      <c r="C3" s="2" t="s">
        <v>5</v>
      </c>
      <c r="D3" s="2" t="s">
        <v>13</v>
      </c>
      <c r="E3" s="2" t="s">
        <v>6</v>
      </c>
      <c r="F3" s="2" t="s">
        <v>7</v>
      </c>
      <c r="G3" s="2" t="s">
        <v>13</v>
      </c>
      <c r="H3" s="2" t="s">
        <v>8</v>
      </c>
      <c r="I3" s="2" t="s">
        <v>9</v>
      </c>
      <c r="J3" s="2" t="s">
        <v>13</v>
      </c>
      <c r="K3" s="2" t="s">
        <v>11</v>
      </c>
      <c r="L3" s="2" t="s">
        <v>10</v>
      </c>
      <c r="M3" s="2" t="s">
        <v>12</v>
      </c>
    </row>
    <row r="4" spans="1:13" ht="15">
      <c r="A4" s="1" t="s">
        <v>0</v>
      </c>
      <c r="B4" s="5">
        <v>44639.80078406273</v>
      </c>
      <c r="C4" s="5">
        <v>1243.77644934594</v>
      </c>
      <c r="D4" s="5">
        <f>+B4+C4</f>
        <v>45883.57723340867</v>
      </c>
      <c r="E4" s="4">
        <v>43157.92036743128</v>
      </c>
      <c r="F4" s="5">
        <v>880.421575495784</v>
      </c>
      <c r="G4" s="5">
        <f>+E4+F4</f>
        <v>44038.341942927065</v>
      </c>
      <c r="H4" s="5">
        <v>31402.235217789443</v>
      </c>
      <c r="I4" s="5">
        <v>640.6055984429004</v>
      </c>
      <c r="J4" s="5">
        <f>+H4+I4</f>
        <v>32042.840816232343</v>
      </c>
      <c r="K4" s="5">
        <f aca="true" t="shared" si="0" ref="K4:L7">+B4+E4+H4</f>
        <v>119199.95636928346</v>
      </c>
      <c r="L4" s="5">
        <f t="shared" si="0"/>
        <v>2764.8036232846243</v>
      </c>
      <c r="M4" s="5">
        <f>+K4+L4</f>
        <v>121964.75999256808</v>
      </c>
    </row>
    <row r="5" spans="1:13" ht="15">
      <c r="A5" s="1" t="s">
        <v>1</v>
      </c>
      <c r="B5" s="5">
        <v>43672.442181828694</v>
      </c>
      <c r="C5" s="5">
        <v>1216.8234202912063</v>
      </c>
      <c r="D5" s="5">
        <f>+B5+C5</f>
        <v>44889.2656021199</v>
      </c>
      <c r="E5" s="4">
        <v>43189.87375993005</v>
      </c>
      <c r="F5" s="5">
        <v>881.0734247025612</v>
      </c>
      <c r="G5" s="5">
        <f>+E5+F5</f>
        <v>44070.94718463261</v>
      </c>
      <c r="H5" s="5">
        <v>128643.12254544575</v>
      </c>
      <c r="I5" s="5">
        <v>2624.3196999271167</v>
      </c>
      <c r="J5" s="5">
        <f>+H5+I5</f>
        <v>131267.44224537286</v>
      </c>
      <c r="K5" s="5">
        <f t="shared" si="0"/>
        <v>215505.4384872045</v>
      </c>
      <c r="L5" s="5">
        <f t="shared" si="0"/>
        <v>4722.216544920884</v>
      </c>
      <c r="M5" s="5">
        <f>+K5+L5</f>
        <v>220227.65503212536</v>
      </c>
    </row>
    <row r="6" spans="1:13" ht="15">
      <c r="A6" s="1" t="s">
        <v>2</v>
      </c>
      <c r="B6" s="5">
        <v>22703.885660454504</v>
      </c>
      <c r="C6" s="5">
        <v>632.5870142144122</v>
      </c>
      <c r="D6" s="5">
        <f>+B6+C6</f>
        <v>23336.472674668916</v>
      </c>
      <c r="E6" s="4">
        <v>22949.0539963636</v>
      </c>
      <c r="F6" s="5">
        <f>288</f>
        <v>288</v>
      </c>
      <c r="G6" s="5">
        <f>+E6+F6</f>
        <v>23237.0539963636</v>
      </c>
      <c r="H6" s="5">
        <v>13862.285828222484</v>
      </c>
      <c r="I6" s="5">
        <v>282.79063089574083</v>
      </c>
      <c r="J6" s="5">
        <f>+H6+I6</f>
        <v>14145.076459118225</v>
      </c>
      <c r="K6" s="5">
        <f t="shared" si="0"/>
        <v>59515.22548504059</v>
      </c>
      <c r="L6" s="5">
        <f t="shared" si="0"/>
        <v>1203.377645110153</v>
      </c>
      <c r="M6" s="5">
        <f>+K6+L6</f>
        <v>60718.60313015074</v>
      </c>
    </row>
    <row r="7" spans="1:13" ht="15.75" thickBot="1">
      <c r="A7" s="1" t="s">
        <v>3</v>
      </c>
      <c r="B7" s="6">
        <v>9829.652117727253</v>
      </c>
      <c r="C7" s="5">
        <v>273.87868213017464</v>
      </c>
      <c r="D7" s="5">
        <f>+B7+C7</f>
        <v>10103.530799857428</v>
      </c>
      <c r="E7" s="9">
        <v>9646.05024954544</v>
      </c>
      <c r="F7" s="5">
        <f>72</f>
        <v>72</v>
      </c>
      <c r="G7" s="5">
        <f>+E7+F7</f>
        <v>9718.05024954544</v>
      </c>
      <c r="H7" s="6">
        <v>6001.714841301584</v>
      </c>
      <c r="I7" s="5">
        <v>122.43498276255286</v>
      </c>
      <c r="J7" s="5">
        <f>+H7+I7</f>
        <v>6124.149824064137</v>
      </c>
      <c r="K7" s="5">
        <f t="shared" si="0"/>
        <v>25477.417208574276</v>
      </c>
      <c r="L7" s="5">
        <f t="shared" si="0"/>
        <v>468.3136648927275</v>
      </c>
      <c r="M7" s="5">
        <f>+K7+L7</f>
        <v>25945.730873467004</v>
      </c>
    </row>
    <row r="8" spans="1:13" ht="15.75" thickBot="1">
      <c r="A8" s="1" t="s">
        <v>21</v>
      </c>
      <c r="B8" s="7">
        <f>SUM(B4:B7)</f>
        <v>120845.78074407318</v>
      </c>
      <c r="C8" s="7">
        <f>SUM(C4:C7)</f>
        <v>3367.065565981733</v>
      </c>
      <c r="D8" s="7">
        <f>SUM(D4:D7)</f>
        <v>124212.84631005491</v>
      </c>
      <c r="E8" s="7">
        <f>SUM(E4:E7)</f>
        <v>118942.89837327036</v>
      </c>
      <c r="F8" s="7">
        <f>SUM(F4:F7)</f>
        <v>2121.495000198345</v>
      </c>
      <c r="G8" s="7">
        <f>SUM(G4:G7)</f>
        <v>121064.39337346872</v>
      </c>
      <c r="H8" s="7">
        <f>SUM(H4:H7)</f>
        <v>179909.35843275927</v>
      </c>
      <c r="I8" s="7">
        <f>SUM(I4:I7)</f>
        <v>3670.150912028311</v>
      </c>
      <c r="J8" s="7">
        <f>SUM(J4:J7)</f>
        <v>183579.50934478757</v>
      </c>
      <c r="K8" s="7">
        <f>SUM(K4:K7)</f>
        <v>419698.0375501028</v>
      </c>
      <c r="L8" s="7">
        <f>SUM(L4:L7)</f>
        <v>9158.711478208388</v>
      </c>
      <c r="M8" s="7">
        <f>SUM(M4:M7)</f>
        <v>428856.7490283112</v>
      </c>
    </row>
    <row r="9" ht="15.75" thickTop="1"/>
    <row r="11" spans="1:7" ht="60">
      <c r="A11" s="1" t="s">
        <v>14</v>
      </c>
      <c r="B11" s="2" t="s">
        <v>15</v>
      </c>
      <c r="C11" s="2" t="s">
        <v>16</v>
      </c>
      <c r="D11" s="2" t="s">
        <v>17</v>
      </c>
      <c r="E11" s="2" t="s">
        <v>18</v>
      </c>
      <c r="F11" s="2" t="s">
        <v>19</v>
      </c>
      <c r="G11" s="2" t="s">
        <v>20</v>
      </c>
    </row>
    <row r="12" spans="1:8" ht="15">
      <c r="A12" s="1" t="s">
        <v>0</v>
      </c>
      <c r="B12" s="5">
        <f aca="true" t="shared" si="1" ref="B12:C15">+K4</f>
        <v>119199.95636928346</v>
      </c>
      <c r="C12" s="5">
        <f t="shared" si="1"/>
        <v>2764.8036232846243</v>
      </c>
      <c r="D12" s="5">
        <f>+B12+C12</f>
        <v>121964.75999256808</v>
      </c>
      <c r="E12" s="1" t="s">
        <v>22</v>
      </c>
      <c r="F12" s="3">
        <v>1123427772</v>
      </c>
      <c r="G12" s="18">
        <f>+D12/F12</f>
        <v>0.00010856484327019831</v>
      </c>
      <c r="H12" s="19"/>
    </row>
    <row r="13" spans="1:8" ht="15">
      <c r="A13" s="1" t="s">
        <v>1</v>
      </c>
      <c r="B13" s="5">
        <f t="shared" si="1"/>
        <v>215505.4384872045</v>
      </c>
      <c r="C13" s="5">
        <f t="shared" si="1"/>
        <v>4722.216544920884</v>
      </c>
      <c r="D13" s="5">
        <f>+B13+C13</f>
        <v>220227.65503212536</v>
      </c>
      <c r="E13" s="1" t="s">
        <v>22</v>
      </c>
      <c r="F13" s="3">
        <v>291481574</v>
      </c>
      <c r="G13" s="18">
        <f>+D13/F13</f>
        <v>0.000755545717727342</v>
      </c>
      <c r="H13" s="19"/>
    </row>
    <row r="14" spans="1:8" ht="15">
      <c r="A14" s="1" t="s">
        <v>2</v>
      </c>
      <c r="B14" s="5">
        <f t="shared" si="1"/>
        <v>59515.22548504059</v>
      </c>
      <c r="C14" s="5">
        <f t="shared" si="1"/>
        <v>1203.377645110153</v>
      </c>
      <c r="D14" s="5">
        <f>+B14+C14</f>
        <v>60718.60313015074</v>
      </c>
      <c r="E14" s="1" t="s">
        <v>23</v>
      </c>
      <c r="F14" s="3">
        <v>3101358</v>
      </c>
      <c r="G14" s="18">
        <f>+D14/F14</f>
        <v>0.019578069713380636</v>
      </c>
      <c r="H14" s="19"/>
    </row>
    <row r="15" spans="1:8" ht="15.75" thickBot="1">
      <c r="A15" s="1" t="s">
        <v>3</v>
      </c>
      <c r="B15" s="6">
        <f t="shared" si="1"/>
        <v>25477.417208574276</v>
      </c>
      <c r="C15" s="6">
        <f t="shared" si="1"/>
        <v>468.3136648927275</v>
      </c>
      <c r="D15" s="6">
        <f>+B15+C15</f>
        <v>25945.730873467004</v>
      </c>
      <c r="E15" s="1" t="s">
        <v>23</v>
      </c>
      <c r="F15" s="3">
        <v>1904929</v>
      </c>
      <c r="G15" s="18">
        <f>+D15/F15</f>
        <v>0.013620313866536235</v>
      </c>
      <c r="H15" s="19"/>
    </row>
    <row r="16" spans="1:7" ht="15.75" thickBot="1">
      <c r="A16" s="1" t="s">
        <v>21</v>
      </c>
      <c r="B16" s="7">
        <f>SUM(B12:B15)</f>
        <v>419698.0375501028</v>
      </c>
      <c r="C16" s="7">
        <f>SUM(C12:C15)</f>
        <v>9158.711478208388</v>
      </c>
      <c r="D16" s="7">
        <f>SUM(D12:D15)</f>
        <v>428856.7490283112</v>
      </c>
      <c r="E16" s="1"/>
      <c r="F16" s="1"/>
      <c r="G16" s="1"/>
    </row>
    <row r="17" ht="15.75" thickTop="1"/>
    <row r="18" ht="15.75" thickBot="1">
      <c r="D18" s="10"/>
    </row>
    <row r="19" spans="1:5" ht="15.75" thickBot="1">
      <c r="A19" s="20"/>
      <c r="B19" s="22" t="s">
        <v>31</v>
      </c>
      <c r="C19" s="23"/>
      <c r="D19" s="24"/>
      <c r="E19" s="25" t="s">
        <v>21</v>
      </c>
    </row>
    <row r="20" spans="1:5" ht="15.75" thickBot="1">
      <c r="A20" s="21"/>
      <c r="B20" s="11">
        <v>2009</v>
      </c>
      <c r="C20" s="11">
        <v>2010</v>
      </c>
      <c r="D20" s="11">
        <v>2011</v>
      </c>
      <c r="E20" s="26"/>
    </row>
    <row r="21" spans="1:5" ht="15.75" thickBot="1">
      <c r="A21" s="12" t="s">
        <v>32</v>
      </c>
      <c r="B21" s="13">
        <v>124213</v>
      </c>
      <c r="C21" s="13">
        <v>121064</v>
      </c>
      <c r="D21" s="14"/>
      <c r="E21" s="13">
        <f>+B21+C21+D21</f>
        <v>245277</v>
      </c>
    </row>
    <row r="22" spans="1:5" ht="15.75" thickBot="1">
      <c r="A22" s="12" t="s">
        <v>33</v>
      </c>
      <c r="B22" s="15"/>
      <c r="C22" s="13">
        <v>183580</v>
      </c>
      <c r="D22" s="13"/>
      <c r="E22" s="13">
        <f>+B22+C22+D22</f>
        <v>183580</v>
      </c>
    </row>
    <row r="23" spans="1:5" ht="15.75" thickBot="1">
      <c r="A23" s="16" t="s">
        <v>34</v>
      </c>
      <c r="B23" s="17">
        <f>+B21+B22</f>
        <v>124213</v>
      </c>
      <c r="C23" s="17">
        <f>+C21+C22</f>
        <v>304644</v>
      </c>
      <c r="D23" s="17"/>
      <c r="E23" s="17">
        <f>+E21+E22</f>
        <v>428857</v>
      </c>
    </row>
    <row r="24" ht="15">
      <c r="E24" s="8"/>
    </row>
    <row r="25" ht="15">
      <c r="E25" s="8"/>
    </row>
  </sheetData>
  <sheetProtection/>
  <mergeCells count="3">
    <mergeCell ref="A19:A20"/>
    <mergeCell ref="B19:D19"/>
    <mergeCell ref="E19:E20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3:I15"/>
  <sheetViews>
    <sheetView zoomScalePageLayoutView="0" workbookViewId="0" topLeftCell="A1">
      <selection activeCell="E18" sqref="E18"/>
    </sheetView>
  </sheetViews>
  <sheetFormatPr defaultColWidth="8.8515625" defaultRowHeight="15"/>
  <cols>
    <col min="1" max="2" width="8.8515625" style="0" customWidth="1"/>
    <col min="3" max="3" width="24.140625" style="0" customWidth="1"/>
    <col min="4" max="4" width="9.28125" style="0" bestFit="1" customWidth="1"/>
    <col min="5" max="5" width="15.57421875" style="0" bestFit="1" customWidth="1"/>
    <col min="6" max="6" width="9.28125" style="0" bestFit="1" customWidth="1"/>
  </cols>
  <sheetData>
    <row r="3" spans="3:6" ht="15">
      <c r="C3" t="s">
        <v>25</v>
      </c>
      <c r="D3" t="s">
        <v>26</v>
      </c>
      <c r="E3" t="s">
        <v>27</v>
      </c>
      <c r="F3" t="s">
        <v>21</v>
      </c>
    </row>
    <row r="4" spans="3:6" ht="15">
      <c r="C4" t="s">
        <v>0</v>
      </c>
      <c r="D4" s="8">
        <v>129256.66605343568</v>
      </c>
      <c r="E4" s="8">
        <v>2969.960500841291</v>
      </c>
      <c r="F4" s="8">
        <v>132226.62655427697</v>
      </c>
    </row>
    <row r="5" spans="3:6" ht="15">
      <c r="C5" t="s">
        <v>28</v>
      </c>
      <c r="D5" s="8">
        <v>130052.1897016888</v>
      </c>
      <c r="E5" s="8">
        <v>2978.9702696963213</v>
      </c>
      <c r="F5" s="8">
        <v>133031.15997138512</v>
      </c>
    </row>
    <row r="6" spans="3:6" ht="15">
      <c r="C6" t="s">
        <v>2</v>
      </c>
      <c r="D6" s="8">
        <v>72289.5466008181</v>
      </c>
      <c r="E6" s="8">
        <v>1644.1344973978412</v>
      </c>
      <c r="F6" s="8">
        <v>73933.68109821594</v>
      </c>
    </row>
    <row r="7" spans="3:6" ht="15">
      <c r="C7" t="s">
        <v>29</v>
      </c>
      <c r="D7" s="8">
        <v>31297.90063527269</v>
      </c>
      <c r="E7" s="8">
        <v>711.8309518880997</v>
      </c>
      <c r="F7" s="8">
        <v>32009.73158716079</v>
      </c>
    </row>
    <row r="8" spans="3:6" ht="15">
      <c r="C8" t="s">
        <v>21</v>
      </c>
      <c r="D8" s="8">
        <v>362896.30299121526</v>
      </c>
      <c r="E8" s="8">
        <v>8304.89621982351</v>
      </c>
      <c r="F8" s="8">
        <v>371201.19921103877</v>
      </c>
    </row>
    <row r="11" spans="4:9" ht="15">
      <c r="D11" s="27" t="s">
        <v>30</v>
      </c>
      <c r="E11" s="27"/>
      <c r="F11" s="27"/>
      <c r="G11" s="27"/>
      <c r="H11" s="27"/>
      <c r="I11" s="27"/>
    </row>
    <row r="12" spans="4:9" ht="15">
      <c r="D12" s="27"/>
      <c r="E12" s="27"/>
      <c r="F12" s="27"/>
      <c r="G12" s="27"/>
      <c r="H12" s="27"/>
      <c r="I12" s="27"/>
    </row>
    <row r="13" spans="4:9" ht="15">
      <c r="D13" s="27"/>
      <c r="E13" s="27"/>
      <c r="F13" s="27"/>
      <c r="G13" s="27"/>
      <c r="H13" s="27"/>
      <c r="I13" s="27"/>
    </row>
    <row r="14" spans="4:9" ht="15">
      <c r="D14" s="27"/>
      <c r="E14" s="27"/>
      <c r="F14" s="27"/>
      <c r="G14" s="27"/>
      <c r="H14" s="27"/>
      <c r="I14" s="27"/>
    </row>
    <row r="15" spans="4:9" ht="15">
      <c r="D15" s="27"/>
      <c r="E15" s="27"/>
      <c r="F15" s="27"/>
      <c r="G15" s="27"/>
      <c r="H15" s="27"/>
      <c r="I15" s="27"/>
    </row>
  </sheetData>
  <sheetProtection/>
  <mergeCells count="1">
    <mergeCell ref="D11:I15"/>
  </mergeCells>
  <printOptions/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DGAPIC</dc:creator>
  <cp:keywords/>
  <dc:description/>
  <cp:lastModifiedBy>DGAPIC</cp:lastModifiedBy>
  <dcterms:created xsi:type="dcterms:W3CDTF">2011-12-02T20:08:44Z</dcterms:created>
  <dcterms:modified xsi:type="dcterms:W3CDTF">2011-12-27T18:00:45Z</dcterms:modified>
  <cp:category/>
  <cp:version/>
  <cp:contentType/>
  <cp:contentStatus/>
</cp:coreProperties>
</file>