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7995"/>
  </bookViews>
  <sheets>
    <sheet name="Summary" sheetId="4" r:id="rId1"/>
    <sheet name="CDM Report RES Net kWh" sheetId="1" r:id="rId2"/>
    <sheet name="CDM Report GSLT50 Net kWh" sheetId="2" r:id="rId3"/>
    <sheet name="CDM Report GSGT50 Net kW" sheetId="3" r:id="rId4"/>
  </sheets>
  <calcPr calcId="114210"/>
</workbook>
</file>

<file path=xl/calcChain.xml><?xml version="1.0" encoding="utf-8"?>
<calcChain xmlns="http://schemas.openxmlformats.org/spreadsheetml/2006/main">
  <c r="F6" i="4"/>
  <c r="L21" i="3"/>
  <c r="L25"/>
  <c r="K21"/>
  <c r="K25"/>
  <c r="J21"/>
  <c r="J25"/>
  <c r="I21"/>
  <c r="I25"/>
  <c r="H21"/>
  <c r="H25"/>
  <c r="G21"/>
  <c r="G25"/>
  <c r="F21"/>
  <c r="F25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L12" i="2"/>
  <c r="L16"/>
  <c r="K12"/>
  <c r="K16"/>
  <c r="J12"/>
  <c r="J16"/>
  <c r="I12"/>
  <c r="I16"/>
  <c r="H12"/>
  <c r="H16"/>
  <c r="G12"/>
  <c r="G16"/>
  <c r="F12"/>
  <c r="F16"/>
  <c r="M11"/>
  <c r="M10"/>
  <c r="M9"/>
  <c r="M8"/>
  <c r="M7"/>
  <c r="M6"/>
  <c r="M5"/>
  <c r="M4"/>
  <c r="M3"/>
  <c r="M2"/>
  <c r="L21" i="1"/>
  <c r="L25"/>
  <c r="K21"/>
  <c r="K25"/>
  <c r="J21"/>
  <c r="J25"/>
  <c r="I21"/>
  <c r="I25"/>
  <c r="H21"/>
  <c r="H25"/>
  <c r="G21"/>
  <c r="G25"/>
  <c r="F21"/>
  <c r="F25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M21" i="3"/>
  <c r="M12" i="2"/>
  <c r="M16"/>
  <c r="D4" i="4"/>
  <c r="I4"/>
  <c r="J4"/>
  <c r="M21" i="1"/>
  <c r="M25" i="3"/>
  <c r="D5" i="4"/>
  <c r="I5"/>
  <c r="J5"/>
  <c r="M25" i="1"/>
  <c r="D3" i="4"/>
  <c r="I3"/>
  <c r="D6"/>
  <c r="I6"/>
  <c r="J3"/>
</calcChain>
</file>

<file path=xl/sharedStrings.xml><?xml version="1.0" encoding="utf-8"?>
<sst xmlns="http://schemas.openxmlformats.org/spreadsheetml/2006/main" count="192" uniqueCount="48">
  <si>
    <t>#</t>
  </si>
  <si>
    <t>Initiative Name</t>
  </si>
  <si>
    <t>Program Name</t>
  </si>
  <si>
    <t>Program Year</t>
  </si>
  <si>
    <t>Results Status</t>
  </si>
  <si>
    <t>Total</t>
  </si>
  <si>
    <t>Secondary Refrigerator Retirement Pilot</t>
  </si>
  <si>
    <t>Consumer</t>
  </si>
  <si>
    <t>Final</t>
  </si>
  <si>
    <t>Cool &amp; Hot Savings Rebate</t>
  </si>
  <si>
    <t>Every Kilowatt Counts</t>
  </si>
  <si>
    <t>Great Refrigerator Roundup</t>
  </si>
  <si>
    <t>Summer Savings</t>
  </si>
  <si>
    <t>Social Housing Pilot</t>
  </si>
  <si>
    <t>Consumer Low-Income</t>
  </si>
  <si>
    <t>Energy Efficiency Assistance for Houses Pilot</t>
  </si>
  <si>
    <t>Cool Savings Rebate</t>
  </si>
  <si>
    <t>Every Kilowatt Counts Power Savings Event</t>
  </si>
  <si>
    <t>Multi-Family Energy Efficiency Rebates</t>
  </si>
  <si>
    <t>Consumer, Consumer Low-Income</t>
  </si>
  <si>
    <t>Residential Distribution Volumetric Rate</t>
  </si>
  <si>
    <t>$/kWh</t>
  </si>
  <si>
    <t>LRAM</t>
  </si>
  <si>
    <t>High Performance New Construction</t>
  </si>
  <si>
    <t>Business</t>
  </si>
  <si>
    <t>Demand Response 1</t>
  </si>
  <si>
    <t>Business, Industrial</t>
  </si>
  <si>
    <t>Demand Response 2</t>
  </si>
  <si>
    <t>Demand Response 3</t>
  </si>
  <si>
    <t>Electricity Retrofit Incentive</t>
  </si>
  <si>
    <t>Power Savings Blitz</t>
  </si>
  <si>
    <t>GSLT50 Distribution Volumetric Rate</t>
  </si>
  <si>
    <t>Loblaw &amp; York Region Demand Response</t>
  </si>
  <si>
    <t>GSGT50 Distribution Volumetric Rate</t>
  </si>
  <si>
    <t>Customer Class</t>
  </si>
  <si>
    <t>Savings</t>
  </si>
  <si>
    <t>2010 RRR</t>
  </si>
  <si>
    <t>Units</t>
  </si>
  <si>
    <t>Proposed Rate Rider</t>
  </si>
  <si>
    <t>Residential</t>
  </si>
  <si>
    <t>kWh</t>
  </si>
  <si>
    <t>General Service Less Than 50 kW</t>
  </si>
  <si>
    <t>General Service 50 to 499 kW</t>
  </si>
  <si>
    <t>kW</t>
  </si>
  <si>
    <t>Total To Dec 31, 2010 excluding 2009</t>
  </si>
  <si>
    <t>23.6 GWh</t>
  </si>
  <si>
    <t>2.7 GWH</t>
  </si>
  <si>
    <t>7.1 MW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</si>
</sst>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$&quot;#,##0.00"/>
    <numFmt numFmtId="166" formatCode="#,##0.0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1" xfId="1" applyNumberFormat="1" applyFont="1" applyBorder="1"/>
    <xf numFmtId="44" fontId="0" fillId="0" borderId="1" xfId="2" applyFont="1" applyBorder="1"/>
    <xf numFmtId="44" fontId="0" fillId="0" borderId="1" xfId="0" applyNumberFormat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3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3" fillId="2" borderId="1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"/>
  <sheetViews>
    <sheetView showGridLines="0" tabSelected="1" workbookViewId="0">
      <selection activeCell="B20" sqref="B20"/>
    </sheetView>
  </sheetViews>
  <sheetFormatPr defaultRowHeight="15"/>
  <cols>
    <col min="2" max="2" width="36.7109375" bestFit="1" customWidth="1"/>
    <col min="3" max="3" width="9.28515625" bestFit="1" customWidth="1"/>
    <col min="4" max="4" width="12.42578125" bestFit="1" customWidth="1"/>
    <col min="6" max="6" width="36.7109375" bestFit="1" customWidth="1"/>
    <col min="7" max="7" width="12.42578125" bestFit="1" customWidth="1"/>
    <col min="8" max="8" width="6.85546875" customWidth="1"/>
    <col min="9" max="9" width="13" customWidth="1"/>
    <col min="10" max="10" width="13.5703125" customWidth="1"/>
  </cols>
  <sheetData>
    <row r="2" spans="2:10" ht="31.5">
      <c r="B2" s="7" t="s">
        <v>34</v>
      </c>
      <c r="C2" s="8" t="s">
        <v>35</v>
      </c>
      <c r="D2" s="9" t="s">
        <v>22</v>
      </c>
      <c r="F2" s="10" t="s">
        <v>34</v>
      </c>
      <c r="G2" s="11" t="s">
        <v>36</v>
      </c>
      <c r="H2" s="11" t="s">
        <v>37</v>
      </c>
      <c r="I2" s="12" t="s">
        <v>22</v>
      </c>
      <c r="J2" s="12" t="s">
        <v>38</v>
      </c>
    </row>
    <row r="3" spans="2:10" ht="15.75">
      <c r="B3" s="13" t="s">
        <v>39</v>
      </c>
      <c r="C3" s="14" t="s">
        <v>45</v>
      </c>
      <c r="D3" s="15">
        <f ca="1">'CDM Report RES Net kWh'!M25</f>
        <v>182035.87724624915</v>
      </c>
      <c r="F3" s="13" t="s">
        <v>39</v>
      </c>
      <c r="G3" s="16">
        <v>216435358</v>
      </c>
      <c r="H3" s="16" t="s">
        <v>40</v>
      </c>
      <c r="I3" s="15">
        <f>D3</f>
        <v>182035.87724624915</v>
      </c>
      <c r="J3" s="17">
        <f>I3/G3</f>
        <v>8.4106348855554896E-4</v>
      </c>
    </row>
    <row r="4" spans="2:10" ht="15.75">
      <c r="B4" s="13" t="s">
        <v>41</v>
      </c>
      <c r="C4" s="14" t="s">
        <v>46</v>
      </c>
      <c r="D4" s="15">
        <f ca="1">'CDM Report GSLT50 Net kWh'!M16</f>
        <v>12008.67592737686</v>
      </c>
      <c r="F4" s="13" t="s">
        <v>41</v>
      </c>
      <c r="G4" s="16">
        <v>66420789</v>
      </c>
      <c r="H4" s="14" t="s">
        <v>40</v>
      </c>
      <c r="I4" s="15">
        <f>D4</f>
        <v>12008.67592737686</v>
      </c>
      <c r="J4" s="17">
        <f>I4/G4</f>
        <v>1.8079694788595269E-4</v>
      </c>
    </row>
    <row r="5" spans="2:10" ht="15.75">
      <c r="B5" s="13" t="s">
        <v>42</v>
      </c>
      <c r="C5" s="14" t="s">
        <v>47</v>
      </c>
      <c r="D5" s="15">
        <f ca="1">'CDM Report GSGT50 Net kW'!M25</f>
        <v>11541.630567217149</v>
      </c>
      <c r="F5" s="13" t="s">
        <v>42</v>
      </c>
      <c r="G5" s="16">
        <v>472060.08452799998</v>
      </c>
      <c r="H5" s="14" t="s">
        <v>43</v>
      </c>
      <c r="I5" s="15">
        <f>D5</f>
        <v>11541.630567217149</v>
      </c>
      <c r="J5" s="17">
        <f>I5/G5</f>
        <v>2.4449494768779934E-2</v>
      </c>
    </row>
    <row r="6" spans="2:10" ht="16.5" thickBot="1">
      <c r="B6" s="13" t="s">
        <v>44</v>
      </c>
      <c r="C6" s="13"/>
      <c r="D6" s="18">
        <f>SUM(D3:D5)</f>
        <v>205586.18374084317</v>
      </c>
      <c r="F6" s="13" t="str">
        <f>B6</f>
        <v>Total To Dec 31, 2010 excluding 2009</v>
      </c>
      <c r="G6" s="13"/>
      <c r="H6" s="13"/>
      <c r="I6" s="18">
        <f>SUM(I3:I5)</f>
        <v>205586.18374084317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25"/>
  <sheetViews>
    <sheetView topLeftCell="F10" workbookViewId="0">
      <selection activeCell="K2" sqref="K2:L20"/>
    </sheetView>
  </sheetViews>
  <sheetFormatPr defaultRowHeight="15"/>
  <cols>
    <col min="1" max="1" width="3" style="1" bestFit="1" customWidth="1"/>
    <col min="2" max="2" width="41.140625" bestFit="1" customWidth="1"/>
    <col min="3" max="3" width="32" bestFit="1" customWidth="1"/>
    <col min="4" max="4" width="12.7109375" style="1" bestFit="1" customWidth="1"/>
    <col min="5" max="5" width="13.42578125" style="1" bestFit="1" customWidth="1"/>
    <col min="6" max="12" width="11.5703125" bestFit="1" customWidth="1"/>
    <col min="13" max="13" width="12.5703125" bestFit="1" customWidth="1"/>
  </cols>
  <sheetData>
    <row r="1" spans="1:13">
      <c r="A1" s="1" t="s">
        <v>0</v>
      </c>
      <c r="B1" t="s">
        <v>1</v>
      </c>
      <c r="C1" t="s">
        <v>2</v>
      </c>
      <c r="D1" s="1" t="s">
        <v>3</v>
      </c>
      <c r="E1" s="1" t="s">
        <v>4</v>
      </c>
      <c r="F1">
        <v>2006</v>
      </c>
      <c r="G1">
        <v>2007</v>
      </c>
      <c r="H1">
        <v>2008</v>
      </c>
      <c r="I1">
        <v>2009</v>
      </c>
      <c r="J1">
        <v>2010</v>
      </c>
      <c r="K1">
        <v>2011</v>
      </c>
      <c r="L1">
        <v>2012</v>
      </c>
      <c r="M1" s="2" t="s">
        <v>5</v>
      </c>
    </row>
    <row r="2" spans="1:13">
      <c r="A2" s="1">
        <v>1</v>
      </c>
      <c r="B2" t="s">
        <v>6</v>
      </c>
      <c r="C2" t="s">
        <v>7</v>
      </c>
      <c r="D2" s="1">
        <v>2006</v>
      </c>
      <c r="E2" s="1" t="s">
        <v>8</v>
      </c>
      <c r="F2" s="3">
        <v>28762.529416235986</v>
      </c>
      <c r="G2" s="3">
        <v>28762.529416235986</v>
      </c>
      <c r="H2" s="3">
        <v>28762.529416235986</v>
      </c>
      <c r="I2" s="3"/>
      <c r="J2" s="3">
        <v>28762.529416235986</v>
      </c>
      <c r="K2" s="3"/>
      <c r="L2" s="3"/>
      <c r="M2" s="3">
        <f t="shared" ref="M2:M20" si="0">SUM(F2:L2)</f>
        <v>115050.11766494394</v>
      </c>
    </row>
    <row r="3" spans="1:13">
      <c r="A3" s="1">
        <v>2</v>
      </c>
      <c r="B3" t="s">
        <v>9</v>
      </c>
      <c r="C3" t="s">
        <v>7</v>
      </c>
      <c r="D3" s="1">
        <v>2006</v>
      </c>
      <c r="E3" s="1" t="s">
        <v>8</v>
      </c>
      <c r="F3" s="3">
        <v>71002.599099061015</v>
      </c>
      <c r="G3" s="3">
        <v>71002.599099061015</v>
      </c>
      <c r="H3" s="3">
        <v>71002.599099061015</v>
      </c>
      <c r="I3" s="3"/>
      <c r="J3" s="3">
        <v>71002.599099061015</v>
      </c>
      <c r="K3" s="3"/>
      <c r="L3" s="3"/>
      <c r="M3" s="3">
        <f t="shared" si="0"/>
        <v>284010.39639624406</v>
      </c>
    </row>
    <row r="4" spans="1:13">
      <c r="A4" s="1">
        <v>3</v>
      </c>
      <c r="B4" t="s">
        <v>10</v>
      </c>
      <c r="C4" t="s">
        <v>7</v>
      </c>
      <c r="D4" s="1">
        <v>2006</v>
      </c>
      <c r="E4" s="1" t="s">
        <v>8</v>
      </c>
      <c r="F4" s="3">
        <v>1842349.5502304735</v>
      </c>
      <c r="G4" s="3">
        <v>1842349.5502304735</v>
      </c>
      <c r="H4" s="3">
        <v>1842349.5502304735</v>
      </c>
      <c r="I4" s="3"/>
      <c r="J4" s="3">
        <v>237537.18781048406</v>
      </c>
      <c r="K4" s="3"/>
      <c r="L4" s="3"/>
      <c r="M4" s="3">
        <f t="shared" si="0"/>
        <v>5764585.8385019051</v>
      </c>
    </row>
    <row r="5" spans="1:13">
      <c r="A5" s="1">
        <v>6</v>
      </c>
      <c r="B5" t="s">
        <v>11</v>
      </c>
      <c r="C5" t="s">
        <v>7</v>
      </c>
      <c r="D5" s="1">
        <v>2007</v>
      </c>
      <c r="E5" s="1" t="s">
        <v>8</v>
      </c>
      <c r="F5" s="3">
        <v>0</v>
      </c>
      <c r="G5" s="3">
        <v>70257.130356396068</v>
      </c>
      <c r="H5" s="3">
        <v>70257.130356396068</v>
      </c>
      <c r="I5" s="3"/>
      <c r="J5" s="3">
        <v>70257.130356396068</v>
      </c>
      <c r="K5" s="3"/>
      <c r="L5" s="3"/>
      <c r="M5" s="3">
        <f t="shared" si="0"/>
        <v>210771.39106918819</v>
      </c>
    </row>
    <row r="6" spans="1:13">
      <c r="A6" s="1">
        <v>7</v>
      </c>
      <c r="B6" t="s">
        <v>9</v>
      </c>
      <c r="C6" t="s">
        <v>7</v>
      </c>
      <c r="D6" s="1">
        <v>2007</v>
      </c>
      <c r="E6" s="1" t="s">
        <v>8</v>
      </c>
      <c r="F6" s="3">
        <v>0</v>
      </c>
      <c r="G6" s="3">
        <v>113137.55888994364</v>
      </c>
      <c r="H6" s="3">
        <v>113137.55888994364</v>
      </c>
      <c r="I6" s="3"/>
      <c r="J6" s="3">
        <v>113137.55888994364</v>
      </c>
      <c r="K6" s="3"/>
      <c r="L6" s="3"/>
      <c r="M6" s="3">
        <f t="shared" si="0"/>
        <v>339412.67666983092</v>
      </c>
    </row>
    <row r="7" spans="1:13">
      <c r="A7" s="1">
        <v>8</v>
      </c>
      <c r="B7" t="s">
        <v>10</v>
      </c>
      <c r="C7" t="s">
        <v>7</v>
      </c>
      <c r="D7" s="1">
        <v>2007</v>
      </c>
      <c r="E7" s="1" t="s">
        <v>8</v>
      </c>
      <c r="F7" s="3">
        <v>0</v>
      </c>
      <c r="G7" s="3">
        <v>678195.28732573451</v>
      </c>
      <c r="H7" s="3">
        <v>669901.00943823904</v>
      </c>
      <c r="I7" s="3"/>
      <c r="J7" s="3">
        <v>669901.00943823904</v>
      </c>
      <c r="K7" s="3"/>
      <c r="L7" s="3"/>
      <c r="M7" s="3">
        <f t="shared" si="0"/>
        <v>2017997.3062022126</v>
      </c>
    </row>
    <row r="8" spans="1:13">
      <c r="A8" s="1">
        <v>10</v>
      </c>
      <c r="B8" t="s">
        <v>12</v>
      </c>
      <c r="C8" t="s">
        <v>7</v>
      </c>
      <c r="D8" s="1">
        <v>2007</v>
      </c>
      <c r="E8" s="1" t="s">
        <v>8</v>
      </c>
      <c r="F8" s="3">
        <v>0</v>
      </c>
      <c r="G8" s="3">
        <v>358344.02268856304</v>
      </c>
      <c r="H8" s="3">
        <v>60399.756378442085</v>
      </c>
      <c r="I8" s="3"/>
      <c r="J8" s="3">
        <v>22862.28077777577</v>
      </c>
      <c r="K8" s="3"/>
      <c r="L8" s="3"/>
      <c r="M8" s="3">
        <f t="shared" si="0"/>
        <v>441606.05984478095</v>
      </c>
    </row>
    <row r="9" spans="1:13">
      <c r="A9" s="1">
        <v>13</v>
      </c>
      <c r="B9" t="s">
        <v>13</v>
      </c>
      <c r="C9" t="s">
        <v>14</v>
      </c>
      <c r="D9" s="1">
        <v>2007</v>
      </c>
      <c r="E9" s="1" t="s">
        <v>8</v>
      </c>
      <c r="F9" s="3">
        <v>0</v>
      </c>
      <c r="G9" s="3">
        <v>61639.337555912614</v>
      </c>
      <c r="H9" s="3">
        <v>61639.337555912614</v>
      </c>
      <c r="I9" s="3"/>
      <c r="J9" s="3">
        <v>61639.337555912614</v>
      </c>
      <c r="K9" s="3"/>
      <c r="L9" s="3"/>
      <c r="M9" s="3">
        <f t="shared" si="0"/>
        <v>184918.01266773784</v>
      </c>
    </row>
    <row r="10" spans="1:13">
      <c r="A10" s="1">
        <v>14</v>
      </c>
      <c r="B10" t="s">
        <v>15</v>
      </c>
      <c r="C10" t="s">
        <v>14</v>
      </c>
      <c r="D10" s="1">
        <v>2007</v>
      </c>
      <c r="E10" s="1" t="s">
        <v>8</v>
      </c>
      <c r="F10" s="3">
        <v>0</v>
      </c>
      <c r="G10" s="3">
        <v>41419.382695829547</v>
      </c>
      <c r="H10" s="3">
        <v>41419.382695829547</v>
      </c>
      <c r="I10" s="3"/>
      <c r="J10" s="3">
        <v>41419.382695829547</v>
      </c>
      <c r="K10" s="3"/>
      <c r="L10" s="3"/>
      <c r="M10" s="3">
        <f t="shared" si="0"/>
        <v>124258.14808748863</v>
      </c>
    </row>
    <row r="11" spans="1:13">
      <c r="A11" s="1">
        <v>20</v>
      </c>
      <c r="B11" t="s">
        <v>11</v>
      </c>
      <c r="C11" t="s">
        <v>7</v>
      </c>
      <c r="D11" s="1">
        <v>2008</v>
      </c>
      <c r="E11" s="1" t="s">
        <v>8</v>
      </c>
      <c r="F11" s="3">
        <v>0</v>
      </c>
      <c r="G11" s="3">
        <v>0</v>
      </c>
      <c r="H11" s="3">
        <v>181811.63999999998</v>
      </c>
      <c r="I11" s="3"/>
      <c r="J11" s="3">
        <v>181811.63999999998</v>
      </c>
      <c r="K11" s="3"/>
      <c r="L11" s="3"/>
      <c r="M11" s="3">
        <f t="shared" si="0"/>
        <v>363623.27999999997</v>
      </c>
    </row>
    <row r="12" spans="1:13">
      <c r="A12" s="1">
        <v>21</v>
      </c>
      <c r="B12" t="s">
        <v>16</v>
      </c>
      <c r="C12" t="s">
        <v>7</v>
      </c>
      <c r="D12" s="1">
        <v>2008</v>
      </c>
      <c r="E12" s="1" t="s">
        <v>8</v>
      </c>
      <c r="F12" s="3">
        <v>0</v>
      </c>
      <c r="G12" s="3">
        <v>0</v>
      </c>
      <c r="H12" s="3">
        <v>122719.14167792557</v>
      </c>
      <c r="I12" s="3"/>
      <c r="J12" s="3">
        <v>122719.14167792557</v>
      </c>
      <c r="K12" s="3"/>
      <c r="L12" s="3"/>
      <c r="M12" s="3">
        <f t="shared" si="0"/>
        <v>245438.28335585113</v>
      </c>
    </row>
    <row r="13" spans="1:13">
      <c r="A13" s="1">
        <v>22</v>
      </c>
      <c r="B13" t="s">
        <v>17</v>
      </c>
      <c r="C13" t="s">
        <v>7</v>
      </c>
      <c r="D13" s="1">
        <v>2008</v>
      </c>
      <c r="E13" s="1" t="s">
        <v>8</v>
      </c>
      <c r="F13" s="3">
        <v>0</v>
      </c>
      <c r="G13" s="3">
        <v>0</v>
      </c>
      <c r="H13" s="3">
        <v>622952.9140412173</v>
      </c>
      <c r="I13" s="3"/>
      <c r="J13" s="3">
        <v>620242.97882823227</v>
      </c>
      <c r="K13" s="3"/>
      <c r="L13" s="3"/>
      <c r="M13" s="3">
        <f t="shared" si="0"/>
        <v>1243195.8928694497</v>
      </c>
    </row>
    <row r="14" spans="1:13">
      <c r="A14" s="1">
        <v>35</v>
      </c>
      <c r="B14" t="s">
        <v>11</v>
      </c>
      <c r="C14" t="s">
        <v>7</v>
      </c>
      <c r="D14" s="1">
        <v>2009</v>
      </c>
      <c r="E14" s="1" t="s">
        <v>8</v>
      </c>
      <c r="F14" s="3">
        <v>0</v>
      </c>
      <c r="G14" s="3">
        <v>0</v>
      </c>
      <c r="H14" s="3">
        <v>0</v>
      </c>
      <c r="I14" s="3"/>
      <c r="J14" s="3">
        <v>216032.14343314539</v>
      </c>
      <c r="K14" s="3"/>
      <c r="L14" s="3"/>
      <c r="M14" s="3">
        <f t="shared" si="0"/>
        <v>216032.14343314539</v>
      </c>
    </row>
    <row r="15" spans="1:13">
      <c r="A15" s="1">
        <v>36</v>
      </c>
      <c r="B15" t="s">
        <v>16</v>
      </c>
      <c r="C15" t="s">
        <v>7</v>
      </c>
      <c r="D15" s="1">
        <v>2009</v>
      </c>
      <c r="E15" s="1" t="s">
        <v>8</v>
      </c>
      <c r="F15" s="3">
        <v>0</v>
      </c>
      <c r="G15" s="3">
        <v>0</v>
      </c>
      <c r="H15" s="3">
        <v>0</v>
      </c>
      <c r="I15" s="3"/>
      <c r="J15" s="3">
        <v>160469.83075511249</v>
      </c>
      <c r="K15" s="3"/>
      <c r="L15" s="3"/>
      <c r="M15" s="3">
        <f t="shared" si="0"/>
        <v>160469.83075511249</v>
      </c>
    </row>
    <row r="16" spans="1:13">
      <c r="A16" s="1">
        <v>37</v>
      </c>
      <c r="B16" t="s">
        <v>17</v>
      </c>
      <c r="C16" t="s">
        <v>7</v>
      </c>
      <c r="D16" s="1">
        <v>2009</v>
      </c>
      <c r="E16" s="1" t="s">
        <v>8</v>
      </c>
      <c r="F16" s="3">
        <v>0</v>
      </c>
      <c r="G16" s="3">
        <v>0</v>
      </c>
      <c r="H16" s="3">
        <v>0</v>
      </c>
      <c r="I16" s="3"/>
      <c r="J16" s="3">
        <v>267453.95755643205</v>
      </c>
      <c r="K16" s="3"/>
      <c r="L16" s="3"/>
      <c r="M16" s="3">
        <f t="shared" si="0"/>
        <v>267453.95755643205</v>
      </c>
    </row>
    <row r="17" spans="1:13">
      <c r="A17" s="1">
        <v>53</v>
      </c>
      <c r="B17" t="s">
        <v>11</v>
      </c>
      <c r="C17" t="s">
        <v>7</v>
      </c>
      <c r="D17" s="1">
        <v>2010</v>
      </c>
      <c r="E17" s="1" t="s">
        <v>8</v>
      </c>
      <c r="F17" s="3">
        <v>0</v>
      </c>
      <c r="G17" s="3">
        <v>0</v>
      </c>
      <c r="H17" s="3">
        <v>0</v>
      </c>
      <c r="I17" s="3"/>
      <c r="J17" s="3">
        <v>273749.78251183138</v>
      </c>
      <c r="K17" s="3"/>
      <c r="L17" s="3"/>
      <c r="M17" s="3">
        <f t="shared" si="0"/>
        <v>273749.78251183138</v>
      </c>
    </row>
    <row r="18" spans="1:13">
      <c r="A18" s="1">
        <v>54</v>
      </c>
      <c r="B18" t="s">
        <v>16</v>
      </c>
      <c r="C18" t="s">
        <v>7</v>
      </c>
      <c r="D18" s="1">
        <v>2010</v>
      </c>
      <c r="E18" s="1" t="s">
        <v>8</v>
      </c>
      <c r="F18" s="3">
        <v>0</v>
      </c>
      <c r="G18" s="3">
        <v>0</v>
      </c>
      <c r="H18" s="3">
        <v>0</v>
      </c>
      <c r="I18" s="3"/>
      <c r="J18" s="3">
        <v>82003.600876428784</v>
      </c>
      <c r="K18" s="3"/>
      <c r="L18" s="3"/>
      <c r="M18" s="3">
        <f t="shared" si="0"/>
        <v>82003.600876428784</v>
      </c>
    </row>
    <row r="19" spans="1:13">
      <c r="A19" s="1">
        <v>55</v>
      </c>
      <c r="B19" t="s">
        <v>17</v>
      </c>
      <c r="C19" t="s">
        <v>7</v>
      </c>
      <c r="D19" s="1">
        <v>2010</v>
      </c>
      <c r="E19" s="1" t="s">
        <v>8</v>
      </c>
      <c r="F19" s="3">
        <v>0</v>
      </c>
      <c r="G19" s="3">
        <v>0</v>
      </c>
      <c r="H19" s="3">
        <v>0</v>
      </c>
      <c r="I19" s="3"/>
      <c r="J19" s="3">
        <v>101678.99990273463</v>
      </c>
      <c r="K19" s="3"/>
      <c r="L19" s="3"/>
      <c r="M19" s="3">
        <f t="shared" si="0"/>
        <v>101678.99990273463</v>
      </c>
    </row>
    <row r="20" spans="1:13">
      <c r="A20" s="1">
        <v>61</v>
      </c>
      <c r="B20" t="s">
        <v>18</v>
      </c>
      <c r="C20" t="s">
        <v>19</v>
      </c>
      <c r="D20" s="1">
        <v>2010</v>
      </c>
      <c r="E20" s="1" t="s">
        <v>8</v>
      </c>
      <c r="F20" s="3">
        <v>0</v>
      </c>
      <c r="G20" s="3">
        <v>0</v>
      </c>
      <c r="H20" s="3">
        <v>0</v>
      </c>
      <c r="I20" s="3"/>
      <c r="J20" s="3">
        <v>966880.89212051407</v>
      </c>
      <c r="K20" s="3"/>
      <c r="L20" s="3"/>
      <c r="M20" s="3">
        <f t="shared" si="0"/>
        <v>966880.89212051407</v>
      </c>
    </row>
    <row r="21" spans="1:13" ht="15.75" thickBot="1">
      <c r="F21" s="4">
        <f t="shared" ref="F21:M21" si="1">SUM(F2:F20)</f>
        <v>1942114.6787457706</v>
      </c>
      <c r="G21" s="4">
        <f t="shared" si="1"/>
        <v>3265107.3982581501</v>
      </c>
      <c r="H21" s="4">
        <f t="shared" si="1"/>
        <v>3886352.5497796768</v>
      </c>
      <c r="I21" s="4">
        <f t="shared" si="1"/>
        <v>0</v>
      </c>
      <c r="J21" s="4">
        <f t="shared" si="1"/>
        <v>4309561.9837022331</v>
      </c>
      <c r="K21" s="4">
        <f t="shared" si="1"/>
        <v>0</v>
      </c>
      <c r="L21" s="4">
        <f t="shared" si="1"/>
        <v>0</v>
      </c>
      <c r="M21" s="4">
        <f t="shared" si="1"/>
        <v>13403136.610485831</v>
      </c>
    </row>
    <row r="23" spans="1:13">
      <c r="B23" t="s">
        <v>20</v>
      </c>
      <c r="C23" t="s">
        <v>21</v>
      </c>
      <c r="F23">
        <v>1.3299999999999999E-2</v>
      </c>
      <c r="G23">
        <v>1.34E-2</v>
      </c>
      <c r="H23">
        <v>1.3299999999999999E-2</v>
      </c>
      <c r="I23">
        <v>1.37E-2</v>
      </c>
      <c r="J23">
        <v>1.41E-2</v>
      </c>
      <c r="K23">
        <v>1.41E-2</v>
      </c>
      <c r="L23">
        <v>1.41E-2</v>
      </c>
    </row>
    <row r="25" spans="1:13" ht="15.75" thickBot="1">
      <c r="B25" t="s">
        <v>22</v>
      </c>
      <c r="F25" s="5">
        <f>F21*F23</f>
        <v>25830.125227318749</v>
      </c>
      <c r="G25" s="5">
        <f t="shared" ref="G25:L25" si="2">G21*G23</f>
        <v>43752.43913665921</v>
      </c>
      <c r="H25" s="5">
        <f t="shared" si="2"/>
        <v>51688.488912069697</v>
      </c>
      <c r="I25" s="5">
        <f t="shared" si="2"/>
        <v>0</v>
      </c>
      <c r="J25" s="5">
        <f t="shared" si="2"/>
        <v>60764.823970201483</v>
      </c>
      <c r="K25" s="5">
        <f t="shared" si="2"/>
        <v>0</v>
      </c>
      <c r="L25" s="5">
        <f t="shared" si="2"/>
        <v>0</v>
      </c>
      <c r="M25" s="6">
        <f>SUM(F25:L25)</f>
        <v>182035.87724624915</v>
      </c>
    </row>
  </sheetData>
  <phoneticPr fontId="0" type="noConversion"/>
  <pageMargins left="0.25" right="0.25" top="0.75" bottom="0.75" header="0.3" footer="0.3"/>
  <pageSetup scale="68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6"/>
  <sheetViews>
    <sheetView workbookViewId="0">
      <selection activeCell="K2" sqref="K2:L11"/>
    </sheetView>
  </sheetViews>
  <sheetFormatPr defaultRowHeight="15"/>
  <cols>
    <col min="1" max="1" width="3" style="1" bestFit="1" customWidth="1"/>
    <col min="2" max="2" width="34" bestFit="1" customWidth="1"/>
    <col min="3" max="3" width="18.42578125" bestFit="1" customWidth="1"/>
    <col min="4" max="4" width="12.7109375" style="1" bestFit="1" customWidth="1"/>
    <col min="5" max="5" width="13.42578125" style="1" bestFit="1" customWidth="1"/>
    <col min="6" max="8" width="7" bestFit="1" customWidth="1"/>
    <col min="9" max="9" width="10.5703125" bestFit="1" customWidth="1"/>
    <col min="10" max="10" width="11.5703125" bestFit="1" customWidth="1"/>
    <col min="11" max="12" width="10.5703125" bestFit="1" customWidth="1"/>
    <col min="13" max="13" width="11.5703125" bestFit="1" customWidth="1"/>
  </cols>
  <sheetData>
    <row r="1" spans="1:13">
      <c r="A1" s="1" t="s">
        <v>0</v>
      </c>
      <c r="B1" t="s">
        <v>1</v>
      </c>
      <c r="C1" t="s">
        <v>2</v>
      </c>
      <c r="D1" s="1" t="s">
        <v>3</v>
      </c>
      <c r="E1" s="1" t="s">
        <v>4</v>
      </c>
      <c r="F1">
        <v>2006</v>
      </c>
      <c r="G1">
        <v>2007</v>
      </c>
      <c r="H1">
        <v>2008</v>
      </c>
      <c r="I1">
        <v>2009</v>
      </c>
      <c r="J1">
        <v>2010</v>
      </c>
      <c r="K1">
        <v>2011</v>
      </c>
      <c r="L1">
        <v>2012</v>
      </c>
      <c r="M1" s="2" t="s">
        <v>5</v>
      </c>
    </row>
    <row r="2" spans="1:13">
      <c r="A2" s="1">
        <v>27</v>
      </c>
      <c r="B2" t="s">
        <v>23</v>
      </c>
      <c r="C2" t="s">
        <v>24</v>
      </c>
      <c r="D2" s="1">
        <v>2008</v>
      </c>
      <c r="E2" s="1" t="s">
        <v>8</v>
      </c>
      <c r="F2" s="3">
        <v>0</v>
      </c>
      <c r="G2" s="3">
        <v>0</v>
      </c>
      <c r="H2" s="3">
        <v>901.45707788396874</v>
      </c>
      <c r="I2" s="3"/>
      <c r="J2" s="3">
        <v>901.45707788396874</v>
      </c>
      <c r="K2" s="3"/>
      <c r="L2" s="3"/>
      <c r="M2" s="3">
        <f t="shared" ref="M2:M11" si="0">SUM(F2:L2)</f>
        <v>1802.9141557679375</v>
      </c>
    </row>
    <row r="3" spans="1:13">
      <c r="A3" s="1">
        <v>41</v>
      </c>
      <c r="B3" t="s">
        <v>23</v>
      </c>
      <c r="C3" t="s">
        <v>24</v>
      </c>
      <c r="D3" s="1">
        <v>2009</v>
      </c>
      <c r="E3" s="1" t="s">
        <v>8</v>
      </c>
      <c r="F3" s="3">
        <v>0</v>
      </c>
      <c r="G3" s="3">
        <v>0</v>
      </c>
      <c r="H3" s="3">
        <v>0</v>
      </c>
      <c r="I3" s="3"/>
      <c r="J3" s="3">
        <v>28387.268133519476</v>
      </c>
      <c r="K3" s="3"/>
      <c r="L3" s="3"/>
      <c r="M3" s="3">
        <f t="shared" si="0"/>
        <v>28387.268133519476</v>
      </c>
    </row>
    <row r="4" spans="1:13">
      <c r="A4" s="1">
        <v>44</v>
      </c>
      <c r="B4" t="s">
        <v>25</v>
      </c>
      <c r="C4" t="s">
        <v>26</v>
      </c>
      <c r="D4" s="1">
        <v>2009</v>
      </c>
      <c r="E4" s="1" t="s">
        <v>8</v>
      </c>
      <c r="F4" s="3">
        <v>0</v>
      </c>
      <c r="G4" s="3">
        <v>0</v>
      </c>
      <c r="H4" s="3">
        <v>0</v>
      </c>
      <c r="I4" s="3"/>
      <c r="J4" s="3">
        <v>0</v>
      </c>
      <c r="K4" s="3"/>
      <c r="L4" s="3"/>
      <c r="M4" s="3">
        <f t="shared" si="0"/>
        <v>0</v>
      </c>
    </row>
    <row r="5" spans="1:13">
      <c r="A5" s="1">
        <v>45</v>
      </c>
      <c r="B5" t="s">
        <v>27</v>
      </c>
      <c r="C5" t="s">
        <v>26</v>
      </c>
      <c r="D5" s="1">
        <v>2009</v>
      </c>
      <c r="E5" s="1" t="s">
        <v>8</v>
      </c>
      <c r="F5" s="3">
        <v>0</v>
      </c>
      <c r="G5" s="3">
        <v>0</v>
      </c>
      <c r="H5" s="3">
        <v>0</v>
      </c>
      <c r="I5" s="3"/>
      <c r="J5" s="3">
        <v>0</v>
      </c>
      <c r="K5" s="3"/>
      <c r="L5" s="3"/>
      <c r="M5" s="3">
        <f t="shared" si="0"/>
        <v>0</v>
      </c>
    </row>
    <row r="6" spans="1:13">
      <c r="A6" s="1">
        <v>46</v>
      </c>
      <c r="B6" t="s">
        <v>28</v>
      </c>
      <c r="C6" t="s">
        <v>26</v>
      </c>
      <c r="D6" s="1">
        <v>2009</v>
      </c>
      <c r="E6" s="1" t="s">
        <v>8</v>
      </c>
      <c r="F6" s="3">
        <v>0</v>
      </c>
      <c r="G6" s="3">
        <v>0</v>
      </c>
      <c r="H6" s="3">
        <v>0</v>
      </c>
      <c r="I6" s="3"/>
      <c r="J6" s="3">
        <v>0</v>
      </c>
      <c r="K6" s="3"/>
      <c r="L6" s="3"/>
      <c r="M6" s="3">
        <f t="shared" si="0"/>
        <v>0</v>
      </c>
    </row>
    <row r="7" spans="1:13">
      <c r="A7" s="1">
        <v>57</v>
      </c>
      <c r="B7" t="s">
        <v>29</v>
      </c>
      <c r="C7" t="s">
        <v>24</v>
      </c>
      <c r="D7" s="1">
        <v>2010</v>
      </c>
      <c r="E7" s="1" t="s">
        <v>8</v>
      </c>
      <c r="F7" s="3">
        <v>0</v>
      </c>
      <c r="G7" s="3">
        <v>0</v>
      </c>
      <c r="H7" s="3">
        <v>0</v>
      </c>
      <c r="I7" s="3"/>
      <c r="J7" s="3">
        <v>313014.18418610317</v>
      </c>
      <c r="K7" s="3"/>
      <c r="L7" s="3"/>
      <c r="M7" s="3">
        <f t="shared" si="0"/>
        <v>313014.18418610317</v>
      </c>
    </row>
    <row r="8" spans="1:13">
      <c r="A8" s="1">
        <v>59</v>
      </c>
      <c r="B8" t="s">
        <v>23</v>
      </c>
      <c r="C8" t="s">
        <v>24</v>
      </c>
      <c r="D8" s="1">
        <v>2010</v>
      </c>
      <c r="E8" s="1" t="s">
        <v>8</v>
      </c>
      <c r="F8" s="3">
        <v>0</v>
      </c>
      <c r="G8" s="3">
        <v>0</v>
      </c>
      <c r="H8" s="3">
        <v>0</v>
      </c>
      <c r="I8" s="3"/>
      <c r="J8" s="3">
        <v>97812.262838920098</v>
      </c>
      <c r="K8" s="3"/>
      <c r="L8" s="3"/>
      <c r="M8" s="3">
        <f t="shared" si="0"/>
        <v>97812.262838920098</v>
      </c>
    </row>
    <row r="9" spans="1:13">
      <c r="A9" s="1">
        <v>60</v>
      </c>
      <c r="B9" t="s">
        <v>30</v>
      </c>
      <c r="C9" t="s">
        <v>24</v>
      </c>
      <c r="D9" s="1">
        <v>2010</v>
      </c>
      <c r="E9" s="1" t="s">
        <v>8</v>
      </c>
      <c r="F9" s="3">
        <v>0</v>
      </c>
      <c r="G9" s="3">
        <v>0</v>
      </c>
      <c r="H9" s="3">
        <v>0</v>
      </c>
      <c r="I9" s="3"/>
      <c r="J9" s="3">
        <v>400030.31893736013</v>
      </c>
      <c r="K9" s="3"/>
      <c r="L9" s="3"/>
      <c r="M9" s="3">
        <f t="shared" si="0"/>
        <v>400030.31893736013</v>
      </c>
    </row>
    <row r="10" spans="1:13">
      <c r="A10" s="1">
        <v>62</v>
      </c>
      <c r="B10" t="s">
        <v>27</v>
      </c>
      <c r="C10" t="s">
        <v>26</v>
      </c>
      <c r="D10" s="1">
        <v>2010</v>
      </c>
      <c r="E10" s="1" t="s">
        <v>8</v>
      </c>
      <c r="F10" s="3">
        <v>0</v>
      </c>
      <c r="G10" s="3">
        <v>0</v>
      </c>
      <c r="H10" s="3">
        <v>0</v>
      </c>
      <c r="I10" s="3"/>
      <c r="J10" s="3">
        <v>462254.03305892507</v>
      </c>
      <c r="K10" s="3"/>
      <c r="L10" s="3"/>
      <c r="M10" s="3">
        <f t="shared" si="0"/>
        <v>462254.03305892507</v>
      </c>
    </row>
    <row r="11" spans="1:13">
      <c r="A11" s="1">
        <v>63</v>
      </c>
      <c r="B11" t="s">
        <v>28</v>
      </c>
      <c r="C11" t="s">
        <v>26</v>
      </c>
      <c r="D11" s="1">
        <v>2010</v>
      </c>
      <c r="E11" s="1" t="s">
        <v>8</v>
      </c>
      <c r="F11" s="3">
        <v>0</v>
      </c>
      <c r="G11" s="3">
        <v>0</v>
      </c>
      <c r="H11" s="3">
        <v>0</v>
      </c>
      <c r="I11" s="3"/>
      <c r="J11" s="3">
        <v>16383.266592239401</v>
      </c>
      <c r="K11" s="3"/>
      <c r="L11" s="3"/>
      <c r="M11" s="3">
        <f t="shared" si="0"/>
        <v>16383.266592239401</v>
      </c>
    </row>
    <row r="12" spans="1:13" ht="15.75" thickBot="1">
      <c r="F12" s="4">
        <f t="shared" ref="F12:M12" si="1">SUM(F2:F11)</f>
        <v>0</v>
      </c>
      <c r="G12" s="4">
        <f t="shared" si="1"/>
        <v>0</v>
      </c>
      <c r="H12" s="4">
        <f t="shared" si="1"/>
        <v>901.45707788396874</v>
      </c>
      <c r="I12" s="4">
        <f t="shared" si="1"/>
        <v>0</v>
      </c>
      <c r="J12" s="4">
        <f t="shared" si="1"/>
        <v>1318782.7908249514</v>
      </c>
      <c r="K12" s="4">
        <f t="shared" si="1"/>
        <v>0</v>
      </c>
      <c r="L12" s="4">
        <f t="shared" si="1"/>
        <v>0</v>
      </c>
      <c r="M12" s="4">
        <f t="shared" si="1"/>
        <v>1319684.2479028353</v>
      </c>
    </row>
    <row r="14" spans="1:13">
      <c r="B14" t="s">
        <v>31</v>
      </c>
      <c r="C14" t="s">
        <v>21</v>
      </c>
      <c r="F14">
        <v>8.5000000000000006E-3</v>
      </c>
      <c r="G14">
        <v>8.6E-3</v>
      </c>
      <c r="H14">
        <v>8.6E-3</v>
      </c>
      <c r="I14">
        <v>1.8100000000000002E-2</v>
      </c>
      <c r="J14">
        <v>9.1000000000000004E-3</v>
      </c>
      <c r="K14">
        <v>9.1000000000000004E-3</v>
      </c>
      <c r="L14">
        <v>9.1000000000000004E-3</v>
      </c>
    </row>
    <row r="16" spans="1:13" ht="15.75" thickBot="1">
      <c r="B16" t="s">
        <v>22</v>
      </c>
      <c r="F16" s="5">
        <f>F12*F14</f>
        <v>0</v>
      </c>
      <c r="G16" s="5">
        <f t="shared" ref="G16:L16" si="2">G12*G14</f>
        <v>0</v>
      </c>
      <c r="H16" s="5">
        <f t="shared" si="2"/>
        <v>7.7525308698021309</v>
      </c>
      <c r="I16" s="5">
        <f t="shared" si="2"/>
        <v>0</v>
      </c>
      <c r="J16" s="5">
        <f t="shared" si="2"/>
        <v>12000.923396507058</v>
      </c>
      <c r="K16" s="5">
        <f t="shared" si="2"/>
        <v>0</v>
      </c>
      <c r="L16" s="5">
        <f t="shared" si="2"/>
        <v>0</v>
      </c>
      <c r="M16" s="6">
        <f>SUM(F16:L16)</f>
        <v>12008.67592737686</v>
      </c>
    </row>
  </sheetData>
  <phoneticPr fontId="0" type="noConversion"/>
  <pageMargins left="0.25" right="0.25" top="0.75" bottom="0.75" header="0.3" footer="0.3"/>
  <pageSetup scale="84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>
      <selection activeCell="K2" sqref="K2:L20"/>
    </sheetView>
  </sheetViews>
  <sheetFormatPr defaultRowHeight="15"/>
  <cols>
    <col min="1" max="1" width="3" style="1" bestFit="1" customWidth="1"/>
    <col min="2" max="2" width="37.7109375" bestFit="1" customWidth="1"/>
    <col min="3" max="3" width="18.42578125" bestFit="1" customWidth="1"/>
    <col min="4" max="4" width="12.7109375" style="1" bestFit="1" customWidth="1"/>
    <col min="5" max="5" width="13.42578125" style="1" bestFit="1" customWidth="1"/>
    <col min="6" max="10" width="10.5703125" bestFit="1" customWidth="1"/>
    <col min="11" max="12" width="9" bestFit="1" customWidth="1"/>
    <col min="13" max="13" width="11.5703125" bestFit="1" customWidth="1"/>
  </cols>
  <sheetData>
    <row r="1" spans="1:13">
      <c r="A1" s="1" t="s">
        <v>0</v>
      </c>
      <c r="B1" t="s">
        <v>1</v>
      </c>
      <c r="C1" t="s">
        <v>2</v>
      </c>
      <c r="D1" s="1" t="s">
        <v>3</v>
      </c>
      <c r="E1" s="1" t="s">
        <v>4</v>
      </c>
      <c r="F1">
        <v>2006</v>
      </c>
      <c r="G1">
        <v>2007</v>
      </c>
      <c r="H1">
        <v>2008</v>
      </c>
      <c r="I1">
        <v>2009</v>
      </c>
      <c r="J1">
        <v>2010</v>
      </c>
      <c r="K1">
        <v>2011</v>
      </c>
      <c r="L1">
        <v>2012</v>
      </c>
      <c r="M1" s="2" t="s">
        <v>5</v>
      </c>
    </row>
    <row r="2" spans="1:13">
      <c r="A2" s="1">
        <v>4</v>
      </c>
      <c r="B2" t="s">
        <v>25</v>
      </c>
      <c r="C2" t="s">
        <v>26</v>
      </c>
      <c r="D2" s="1">
        <v>2006</v>
      </c>
      <c r="E2" s="1" t="s">
        <v>8</v>
      </c>
      <c r="F2" s="3">
        <v>828.19087988333968</v>
      </c>
      <c r="G2" s="3">
        <v>0</v>
      </c>
      <c r="H2" s="3">
        <v>0</v>
      </c>
      <c r="I2" s="3"/>
      <c r="J2" s="3">
        <v>0</v>
      </c>
      <c r="K2" s="3"/>
      <c r="L2" s="3"/>
      <c r="M2" s="3">
        <f t="shared" ref="M2:M20" si="0">SUM(F2:L2)</f>
        <v>828.19087988333968</v>
      </c>
    </row>
    <row r="3" spans="1:13">
      <c r="A3" s="1">
        <v>5</v>
      </c>
      <c r="B3" t="s">
        <v>32</v>
      </c>
      <c r="C3" t="s">
        <v>26</v>
      </c>
      <c r="D3" s="1">
        <v>2006</v>
      </c>
      <c r="E3" s="1" t="s">
        <v>8</v>
      </c>
      <c r="F3" s="3">
        <v>40.536451199109251</v>
      </c>
      <c r="G3" s="3">
        <v>0</v>
      </c>
      <c r="H3" s="3">
        <v>0</v>
      </c>
      <c r="I3" s="3"/>
      <c r="J3" s="3">
        <v>0</v>
      </c>
      <c r="K3" s="3"/>
      <c r="L3" s="3"/>
      <c r="M3" s="3">
        <f t="shared" si="0"/>
        <v>40.536451199109251</v>
      </c>
    </row>
    <row r="4" spans="1:13">
      <c r="A4" s="1">
        <v>17</v>
      </c>
      <c r="B4" t="s">
        <v>25</v>
      </c>
      <c r="C4" t="s">
        <v>26</v>
      </c>
      <c r="D4" s="1">
        <v>2007</v>
      </c>
      <c r="E4" s="1" t="s">
        <v>8</v>
      </c>
      <c r="F4" s="3">
        <v>0</v>
      </c>
      <c r="G4" s="3">
        <v>949.17436186087821</v>
      </c>
      <c r="H4" s="3">
        <v>0</v>
      </c>
      <c r="I4" s="3"/>
      <c r="J4" s="3">
        <v>0</v>
      </c>
      <c r="K4" s="3"/>
      <c r="L4" s="3"/>
      <c r="M4" s="3">
        <f t="shared" si="0"/>
        <v>949.17436186087821</v>
      </c>
    </row>
    <row r="5" spans="1:13">
      <c r="A5" s="1">
        <v>18</v>
      </c>
      <c r="B5" t="s">
        <v>32</v>
      </c>
      <c r="C5" t="s">
        <v>26</v>
      </c>
      <c r="D5" s="1">
        <v>2007</v>
      </c>
      <c r="E5" s="1" t="s">
        <v>8</v>
      </c>
      <c r="F5" s="3">
        <v>0</v>
      </c>
      <c r="G5" s="3">
        <v>78.960778802984663</v>
      </c>
      <c r="H5" s="3">
        <v>0</v>
      </c>
      <c r="I5" s="3"/>
      <c r="J5" s="3">
        <v>0</v>
      </c>
      <c r="K5" s="3"/>
      <c r="L5" s="3"/>
      <c r="M5" s="3">
        <f t="shared" si="0"/>
        <v>78.960778802984663</v>
      </c>
    </row>
    <row r="6" spans="1:13">
      <c r="A6" s="1">
        <v>27</v>
      </c>
      <c r="B6" t="s">
        <v>23</v>
      </c>
      <c r="C6" t="s">
        <v>24</v>
      </c>
      <c r="D6" s="1">
        <v>2008</v>
      </c>
      <c r="E6" s="1" t="s">
        <v>8</v>
      </c>
      <c r="F6" s="3">
        <v>0</v>
      </c>
      <c r="G6" s="3">
        <v>0</v>
      </c>
      <c r="H6" s="3">
        <v>1.0679282455768271</v>
      </c>
      <c r="I6" s="3"/>
      <c r="J6" s="3">
        <v>1.0679282455768271</v>
      </c>
      <c r="K6" s="3"/>
      <c r="L6" s="3"/>
      <c r="M6" s="3">
        <f t="shared" si="0"/>
        <v>2.1358564911536542</v>
      </c>
    </row>
    <row r="7" spans="1:13">
      <c r="A7" s="1">
        <v>29</v>
      </c>
      <c r="B7" t="s">
        <v>25</v>
      </c>
      <c r="C7" t="s">
        <v>26</v>
      </c>
      <c r="D7" s="1">
        <v>2008</v>
      </c>
      <c r="E7" s="1" t="s">
        <v>8</v>
      </c>
      <c r="F7" s="3">
        <v>0</v>
      </c>
      <c r="G7" s="3">
        <v>0</v>
      </c>
      <c r="H7" s="3">
        <v>1380.6113539508656</v>
      </c>
      <c r="I7" s="3"/>
      <c r="J7" s="3">
        <v>0</v>
      </c>
      <c r="K7" s="3"/>
      <c r="L7" s="3"/>
      <c r="M7" s="3">
        <f t="shared" si="0"/>
        <v>1380.6113539508656</v>
      </c>
    </row>
    <row r="8" spans="1:13">
      <c r="A8" s="1">
        <v>30</v>
      </c>
      <c r="B8" t="s">
        <v>28</v>
      </c>
      <c r="C8" t="s">
        <v>26</v>
      </c>
      <c r="D8" s="1">
        <v>2008</v>
      </c>
      <c r="E8" s="1" t="s">
        <v>8</v>
      </c>
      <c r="F8" s="3">
        <v>0</v>
      </c>
      <c r="G8" s="3">
        <v>0</v>
      </c>
      <c r="H8" s="3">
        <v>266.98206139420677</v>
      </c>
      <c r="I8" s="3"/>
      <c r="J8" s="3">
        <v>0</v>
      </c>
      <c r="K8" s="3"/>
      <c r="L8" s="3"/>
      <c r="M8" s="3">
        <f t="shared" si="0"/>
        <v>266.98206139420677</v>
      </c>
    </row>
    <row r="9" spans="1:13">
      <c r="A9" s="1">
        <v>31</v>
      </c>
      <c r="B9" t="s">
        <v>32</v>
      </c>
      <c r="C9" t="s">
        <v>26</v>
      </c>
      <c r="D9" s="1">
        <v>2008</v>
      </c>
      <c r="E9" s="1" t="s">
        <v>8</v>
      </c>
      <c r="F9" s="3">
        <v>0</v>
      </c>
      <c r="G9" s="3">
        <v>0</v>
      </c>
      <c r="H9" s="3">
        <v>91.747600156762104</v>
      </c>
      <c r="I9" s="3"/>
      <c r="J9" s="3">
        <v>0</v>
      </c>
      <c r="K9" s="3"/>
      <c r="L9" s="3"/>
      <c r="M9" s="3">
        <f t="shared" si="0"/>
        <v>91.747600156762104</v>
      </c>
    </row>
    <row r="10" spans="1:13">
      <c r="A10" s="1">
        <v>41</v>
      </c>
      <c r="B10" t="s">
        <v>23</v>
      </c>
      <c r="C10" t="s">
        <v>24</v>
      </c>
      <c r="D10" s="1">
        <v>2009</v>
      </c>
      <c r="E10" s="1" t="s">
        <v>8</v>
      </c>
      <c r="F10" s="3">
        <v>0</v>
      </c>
      <c r="G10" s="3">
        <v>0</v>
      </c>
      <c r="H10" s="3">
        <v>0</v>
      </c>
      <c r="I10" s="3"/>
      <c r="J10" s="3">
        <v>12.451147112827519</v>
      </c>
      <c r="K10" s="3"/>
      <c r="L10" s="3"/>
      <c r="M10" s="3">
        <f t="shared" si="0"/>
        <v>12.451147112827519</v>
      </c>
    </row>
    <row r="11" spans="1:13">
      <c r="A11" s="1">
        <v>44</v>
      </c>
      <c r="B11" t="s">
        <v>25</v>
      </c>
      <c r="C11" t="s">
        <v>26</v>
      </c>
      <c r="D11" s="1">
        <v>2009</v>
      </c>
      <c r="E11" s="1" t="s">
        <v>8</v>
      </c>
      <c r="F11" s="3">
        <v>0</v>
      </c>
      <c r="G11" s="3">
        <v>0</v>
      </c>
      <c r="H11" s="3">
        <v>0</v>
      </c>
      <c r="I11" s="3"/>
      <c r="J11" s="3">
        <v>0</v>
      </c>
      <c r="K11" s="3"/>
      <c r="L11" s="3"/>
      <c r="M11" s="3">
        <f t="shared" si="0"/>
        <v>0</v>
      </c>
    </row>
    <row r="12" spans="1:13">
      <c r="A12" s="1">
        <v>45</v>
      </c>
      <c r="B12" t="s">
        <v>27</v>
      </c>
      <c r="C12" t="s">
        <v>26</v>
      </c>
      <c r="D12" s="1">
        <v>2009</v>
      </c>
      <c r="E12" s="1" t="s">
        <v>8</v>
      </c>
      <c r="F12" s="3">
        <v>0</v>
      </c>
      <c r="G12" s="3">
        <v>0</v>
      </c>
      <c r="H12" s="3">
        <v>0</v>
      </c>
      <c r="I12" s="3"/>
      <c r="J12" s="3">
        <v>0</v>
      </c>
      <c r="K12" s="3"/>
      <c r="L12" s="3"/>
      <c r="M12" s="3">
        <f t="shared" si="0"/>
        <v>0</v>
      </c>
    </row>
    <row r="13" spans="1:13">
      <c r="A13" s="1">
        <v>46</v>
      </c>
      <c r="B13" t="s">
        <v>28</v>
      </c>
      <c r="C13" t="s">
        <v>26</v>
      </c>
      <c r="D13" s="1">
        <v>2009</v>
      </c>
      <c r="E13" s="1" t="s">
        <v>8</v>
      </c>
      <c r="F13" s="3">
        <v>0</v>
      </c>
      <c r="G13" s="3">
        <v>0</v>
      </c>
      <c r="H13" s="3">
        <v>0</v>
      </c>
      <c r="I13" s="3"/>
      <c r="J13" s="3">
        <v>0</v>
      </c>
      <c r="K13" s="3"/>
      <c r="L13" s="3"/>
      <c r="M13" s="3">
        <f t="shared" si="0"/>
        <v>0</v>
      </c>
    </row>
    <row r="14" spans="1:13">
      <c r="A14" s="1">
        <v>47</v>
      </c>
      <c r="B14" t="s">
        <v>32</v>
      </c>
      <c r="C14" t="s">
        <v>26</v>
      </c>
      <c r="D14" s="1">
        <v>2009</v>
      </c>
      <c r="E14" s="1" t="s">
        <v>8</v>
      </c>
      <c r="F14" s="3">
        <v>0</v>
      </c>
      <c r="G14" s="3">
        <v>0</v>
      </c>
      <c r="H14" s="3">
        <v>0</v>
      </c>
      <c r="I14" s="3"/>
      <c r="J14" s="3">
        <v>0</v>
      </c>
      <c r="K14" s="3"/>
      <c r="L14" s="3"/>
      <c r="M14" s="3">
        <f t="shared" si="0"/>
        <v>0</v>
      </c>
    </row>
    <row r="15" spans="1:13">
      <c r="A15" s="1">
        <v>57</v>
      </c>
      <c r="B15" t="s">
        <v>29</v>
      </c>
      <c r="C15" t="s">
        <v>24</v>
      </c>
      <c r="D15" s="1">
        <v>2010</v>
      </c>
      <c r="E15" s="1" t="s">
        <v>8</v>
      </c>
      <c r="F15" s="3">
        <v>0</v>
      </c>
      <c r="G15" s="3">
        <v>0</v>
      </c>
      <c r="H15" s="3">
        <v>0</v>
      </c>
      <c r="I15" s="3"/>
      <c r="J15" s="3">
        <v>55.485056820813277</v>
      </c>
      <c r="K15" s="3"/>
      <c r="L15" s="3"/>
      <c r="M15" s="3">
        <f t="shared" si="0"/>
        <v>55.485056820813277</v>
      </c>
    </row>
    <row r="16" spans="1:13">
      <c r="A16" s="1">
        <v>59</v>
      </c>
      <c r="B16" t="s">
        <v>23</v>
      </c>
      <c r="C16" t="s">
        <v>24</v>
      </c>
      <c r="D16" s="1">
        <v>2010</v>
      </c>
      <c r="E16" s="1" t="s">
        <v>8</v>
      </c>
      <c r="F16" s="3">
        <v>0</v>
      </c>
      <c r="G16" s="3">
        <v>0</v>
      </c>
      <c r="H16" s="3">
        <v>0</v>
      </c>
      <c r="I16" s="3"/>
      <c r="J16" s="3">
        <v>42.900115280228107</v>
      </c>
      <c r="K16" s="3"/>
      <c r="L16" s="3"/>
      <c r="M16" s="3">
        <f t="shared" si="0"/>
        <v>42.900115280228107</v>
      </c>
    </row>
    <row r="17" spans="1:13">
      <c r="A17" s="1">
        <v>60</v>
      </c>
      <c r="B17" t="s">
        <v>30</v>
      </c>
      <c r="C17" t="s">
        <v>24</v>
      </c>
      <c r="D17" s="1">
        <v>2010</v>
      </c>
      <c r="E17" s="1" t="s">
        <v>8</v>
      </c>
      <c r="F17" s="3">
        <v>0</v>
      </c>
      <c r="G17" s="3">
        <v>0</v>
      </c>
      <c r="H17" s="3">
        <v>0</v>
      </c>
      <c r="I17" s="3"/>
      <c r="J17" s="3">
        <v>130.35737034097758</v>
      </c>
      <c r="K17" s="3"/>
      <c r="L17" s="3"/>
      <c r="M17" s="3">
        <f t="shared" si="0"/>
        <v>130.35737034097758</v>
      </c>
    </row>
    <row r="18" spans="1:13">
      <c r="A18" s="1">
        <v>62</v>
      </c>
      <c r="B18" t="s">
        <v>27</v>
      </c>
      <c r="C18" t="s">
        <v>26</v>
      </c>
      <c r="D18" s="1">
        <v>2010</v>
      </c>
      <c r="E18" s="1" t="s">
        <v>8</v>
      </c>
      <c r="F18" s="3">
        <v>0</v>
      </c>
      <c r="G18" s="3">
        <v>0</v>
      </c>
      <c r="H18" s="3">
        <v>0</v>
      </c>
      <c r="I18" s="3"/>
      <c r="J18" s="3">
        <v>395.45815912302004</v>
      </c>
      <c r="K18" s="3"/>
      <c r="L18" s="3"/>
      <c r="M18" s="3">
        <f t="shared" si="0"/>
        <v>395.45815912302004</v>
      </c>
    </row>
    <row r="19" spans="1:13">
      <c r="A19" s="1">
        <v>63</v>
      </c>
      <c r="B19" t="s">
        <v>28</v>
      </c>
      <c r="C19" t="s">
        <v>26</v>
      </c>
      <c r="D19" s="1">
        <v>2010</v>
      </c>
      <c r="E19" s="1" t="s">
        <v>8</v>
      </c>
      <c r="F19" s="3">
        <v>0</v>
      </c>
      <c r="G19" s="3">
        <v>0</v>
      </c>
      <c r="H19" s="3">
        <v>0</v>
      </c>
      <c r="I19" s="3"/>
      <c r="J19" s="3">
        <v>836.44385421230368</v>
      </c>
      <c r="K19" s="3"/>
      <c r="L19" s="3"/>
      <c r="M19" s="3">
        <f t="shared" si="0"/>
        <v>836.44385421230368</v>
      </c>
    </row>
    <row r="20" spans="1:13">
      <c r="A20" s="1">
        <v>64</v>
      </c>
      <c r="B20" t="s">
        <v>32</v>
      </c>
      <c r="C20" t="s">
        <v>26</v>
      </c>
      <c r="D20" s="1">
        <v>2010</v>
      </c>
      <c r="E20" s="1" t="s">
        <v>8</v>
      </c>
      <c r="F20" s="3">
        <v>0</v>
      </c>
      <c r="G20" s="3">
        <v>0</v>
      </c>
      <c r="H20" s="3">
        <v>0</v>
      </c>
      <c r="I20" s="3"/>
      <c r="J20" s="3">
        <v>97.070023764566514</v>
      </c>
      <c r="K20" s="3"/>
      <c r="L20" s="3"/>
      <c r="M20" s="3">
        <f t="shared" si="0"/>
        <v>97.070023764566514</v>
      </c>
    </row>
    <row r="21" spans="1:13" ht="15.75" thickBot="1">
      <c r="F21" s="4">
        <f t="shared" ref="F21:M21" si="1">SUM(F2:F20)</f>
        <v>868.72733108244893</v>
      </c>
      <c r="G21" s="4">
        <f t="shared" si="1"/>
        <v>1028.1351406638628</v>
      </c>
      <c r="H21" s="4">
        <f t="shared" si="1"/>
        <v>1740.4089437474113</v>
      </c>
      <c r="I21" s="4">
        <f t="shared" si="1"/>
        <v>0</v>
      </c>
      <c r="J21" s="4">
        <f t="shared" si="1"/>
        <v>1571.2336549003135</v>
      </c>
      <c r="K21" s="4">
        <f t="shared" si="1"/>
        <v>0</v>
      </c>
      <c r="L21" s="4">
        <f t="shared" si="1"/>
        <v>0</v>
      </c>
      <c r="M21" s="4">
        <f t="shared" si="1"/>
        <v>5208.5050703940369</v>
      </c>
    </row>
    <row r="23" spans="1:13">
      <c r="B23" t="s">
        <v>33</v>
      </c>
      <c r="C23" t="s">
        <v>21</v>
      </c>
      <c r="F23">
        <v>2.2069999999999999</v>
      </c>
      <c r="G23">
        <v>2.2269000000000001</v>
      </c>
      <c r="H23">
        <v>2.2158000000000002</v>
      </c>
      <c r="I23">
        <v>3.3729</v>
      </c>
      <c r="J23">
        <v>2.2138</v>
      </c>
      <c r="K23">
        <v>2.2178</v>
      </c>
      <c r="L23">
        <v>2.2178</v>
      </c>
    </row>
    <row r="25" spans="1:13" ht="15.75" thickBot="1">
      <c r="B25" t="s">
        <v>22</v>
      </c>
      <c r="F25" s="5">
        <f>F21*F23</f>
        <v>1917.2812196989646</v>
      </c>
      <c r="G25" s="5">
        <f t="shared" ref="G25:L25" si="2">G21*G23</f>
        <v>2289.5541447443561</v>
      </c>
      <c r="H25" s="5">
        <f t="shared" si="2"/>
        <v>3856.3981375555145</v>
      </c>
      <c r="I25" s="5">
        <f t="shared" si="2"/>
        <v>0</v>
      </c>
      <c r="J25" s="5">
        <f t="shared" si="2"/>
        <v>3478.3970652183139</v>
      </c>
      <c r="K25" s="5">
        <f t="shared" si="2"/>
        <v>0</v>
      </c>
      <c r="L25" s="5">
        <f t="shared" si="2"/>
        <v>0</v>
      </c>
      <c r="M25" s="6">
        <f>SUM(F25:L25)</f>
        <v>11541.630567217149</v>
      </c>
    </row>
  </sheetData>
  <phoneticPr fontId="0" type="noConversion"/>
  <pageMargins left="0.25" right="0.25" top="0.75" bottom="0.75" header="0.3" footer="0.3"/>
  <pageSetup scale="80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CDM Report RES Net kWh</vt:lpstr>
      <vt:lpstr>CDM Report GSLT50 Net kWh</vt:lpstr>
      <vt:lpstr>CDM Report GSGT50 Net kW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vogtsu</cp:lastModifiedBy>
  <dcterms:created xsi:type="dcterms:W3CDTF">2012-03-13T14:21:18Z</dcterms:created>
  <dcterms:modified xsi:type="dcterms:W3CDTF">2012-03-26T15:57:39Z</dcterms:modified>
</cp:coreProperties>
</file>