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640" activeTab="0"/>
  </bookViews>
  <sheets>
    <sheet name="App.2-H_Regulatory_Costs " sheetId="1" r:id="rId1"/>
    <sheet name="App.2-H_Regulatory_Costs (temp)" sheetId="2" r:id="rId2"/>
  </sheets>
  <definedNames>
    <definedName name="_xlnm.Print_Area" localSheetId="0">'App.2-H_Regulatory_Costs '!$A$1:$K$36</definedName>
    <definedName name="_xlnm.Print_Area" localSheetId="1">'App.2-H_Regulatory_Costs (temp)'!$A$1:$L$35</definedName>
  </definedNames>
  <calcPr fullCalcOnLoad="1"/>
</workbook>
</file>

<file path=xl/sharedStrings.xml><?xml version="1.0" encoding="utf-8"?>
<sst xmlns="http://schemas.openxmlformats.org/spreadsheetml/2006/main" count="81" uniqueCount="54">
  <si>
    <t>Appendix 2-H</t>
  </si>
  <si>
    <t>Regulatory Cost Schedule</t>
  </si>
  <si>
    <t>Regulatory Cost Category</t>
  </si>
  <si>
    <t>USoA Account</t>
  </si>
  <si>
    <t>USoA Account Balance</t>
  </si>
  <si>
    <r>
      <t xml:space="preserve">Ongoing or One-time Cost? </t>
    </r>
    <r>
      <rPr>
        <b/>
        <vertAlign val="superscript"/>
        <sz val="10"/>
        <rFont val="Arial"/>
        <family val="2"/>
      </rPr>
      <t>2</t>
    </r>
  </si>
  <si>
    <t>Last Rebasing Year</t>
  </si>
  <si>
    <t>Last Year of Actuals</t>
  </si>
  <si>
    <t>Bridge Year</t>
  </si>
  <si>
    <t>Annual % Change</t>
  </si>
  <si>
    <t>Test Year</t>
  </si>
  <si>
    <t>(A)</t>
  </si>
  <si>
    <t>(B)</t>
  </si>
  <si>
    <t>(C )</t>
  </si>
  <si>
    <t>(D)</t>
  </si>
  <si>
    <t>(E)</t>
  </si>
  <si>
    <t>(F)</t>
  </si>
  <si>
    <t>(G)</t>
  </si>
  <si>
    <t>(H) = [(G)-(F)]/(F)</t>
  </si>
  <si>
    <t>(I)</t>
  </si>
  <si>
    <t>(J) = [(I)-(G)]/(G)</t>
  </si>
  <si>
    <t>OEB Annual Assessment</t>
  </si>
  <si>
    <t>OEB Hearing Assessments (applicant-originated)</t>
  </si>
  <si>
    <t>OEB Section 30 Costs (OEB-initiated)</t>
  </si>
  <si>
    <t>Expert Witness costs for regulatory matters</t>
  </si>
  <si>
    <t>Legal costs for regulatory matters</t>
  </si>
  <si>
    <t>Consultants' costs for regulatory matters</t>
  </si>
  <si>
    <t>Operating expenses associated with staff resources allocated to regulatory matters</t>
  </si>
  <si>
    <r>
      <t xml:space="preserve">Operating expenses associated with other resources allocated to regulatory matters </t>
    </r>
    <r>
      <rPr>
        <vertAlign val="superscript"/>
        <sz val="10"/>
        <rFont val="Arial"/>
        <family val="2"/>
      </rPr>
      <t>1</t>
    </r>
  </si>
  <si>
    <t>Other regulatory agency fees or assessments</t>
  </si>
  <si>
    <t>Any other costs for regulatory matters (please define)</t>
  </si>
  <si>
    <t>Intervenor costs</t>
  </si>
  <si>
    <r>
      <t xml:space="preserve">Sub-total - Ongoing Costs </t>
    </r>
    <r>
      <rPr>
        <vertAlign val="superscript"/>
        <sz val="10"/>
        <rFont val="Arial"/>
        <family val="2"/>
      </rPr>
      <t>3</t>
    </r>
  </si>
  <si>
    <r>
      <t xml:space="preserve">Sub-total - One-time Costs </t>
    </r>
    <r>
      <rPr>
        <vertAlign val="superscript"/>
        <sz val="10"/>
        <rFont val="Arial"/>
        <family val="2"/>
      </rPr>
      <t>4</t>
    </r>
  </si>
  <si>
    <t>Total</t>
  </si>
  <si>
    <t>Notes:</t>
  </si>
  <si>
    <t>1</t>
  </si>
  <si>
    <t>Please identify the resources involved.</t>
  </si>
  <si>
    <t>2</t>
  </si>
  <si>
    <t>Where a category's costs include both one-time and ongoing costs, the applicant should prove a separate breakdown between one-time and ongoing costs.</t>
  </si>
  <si>
    <t>3</t>
  </si>
  <si>
    <t>Sum of all ongoing costs identified in rows 1 to 11 inclusive.</t>
  </si>
  <si>
    <t>4</t>
  </si>
  <si>
    <t>Sum of all one-time costs identified in rows 1 to 11 inclusive.</t>
  </si>
  <si>
    <t>2008 Rates</t>
  </si>
  <si>
    <t>2008 Actuals</t>
  </si>
  <si>
    <t>2009 Actuals</t>
  </si>
  <si>
    <t>2010 Actuals</t>
  </si>
  <si>
    <t>2011 Actuals</t>
  </si>
  <si>
    <t>2012 Bridge Year</t>
  </si>
  <si>
    <t>2013 Test Year</t>
  </si>
  <si>
    <t>Intervenor and legal costs</t>
  </si>
  <si>
    <t>Intervenor and legal costs (One time costs)</t>
  </si>
  <si>
    <t>Please identify the resources involved (conferences and publication of notices)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</si>
</sst>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2" fillId="0" borderId="14" xfId="0" applyFont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0" fillId="33" borderId="12" xfId="0" applyFill="1" applyBorder="1" applyAlignment="1">
      <alignment vertical="top"/>
    </xf>
    <xf numFmtId="165" fontId="0" fillId="33" borderId="12" xfId="44" applyNumberFormat="1" applyFont="1" applyFill="1" applyBorder="1" applyAlignment="1">
      <alignment vertical="top"/>
    </xf>
    <xf numFmtId="0" fontId="0" fillId="34" borderId="12" xfId="0" applyFill="1" applyBorder="1" applyAlignment="1">
      <alignment vertical="top"/>
    </xf>
    <xf numFmtId="10" fontId="0" fillId="0" borderId="12" xfId="59" applyNumberFormat="1" applyFont="1" applyBorder="1" applyAlignment="1">
      <alignment vertical="top"/>
    </xf>
    <xf numFmtId="10" fontId="0" fillId="0" borderId="13" xfId="59" applyNumberFormat="1" applyFont="1" applyBorder="1" applyAlignment="1">
      <alignment vertical="top"/>
    </xf>
    <xf numFmtId="0" fontId="0" fillId="0" borderId="0" xfId="0" applyAlignment="1">
      <alignment vertical="top"/>
    </xf>
    <xf numFmtId="0" fontId="2" fillId="0" borderId="15" xfId="0" applyFont="1" applyBorder="1" applyAlignment="1">
      <alignment horizontal="center" vertical="top"/>
    </xf>
    <xf numFmtId="0" fontId="0" fillId="0" borderId="16" xfId="0" applyBorder="1" applyAlignment="1">
      <alignment vertical="top" wrapText="1"/>
    </xf>
    <xf numFmtId="0" fontId="0" fillId="33" borderId="16" xfId="0" applyFill="1" applyBorder="1" applyAlignment="1">
      <alignment vertical="top"/>
    </xf>
    <xf numFmtId="165" fontId="0" fillId="33" borderId="16" xfId="44" applyNumberFormat="1" applyFont="1" applyFill="1" applyBorder="1" applyAlignment="1">
      <alignment vertical="top"/>
    </xf>
    <xf numFmtId="0" fontId="0" fillId="34" borderId="16" xfId="0" applyFill="1" applyBorder="1" applyAlignment="1">
      <alignment vertical="top"/>
    </xf>
    <xf numFmtId="10" fontId="0" fillId="0" borderId="16" xfId="59" applyNumberFormat="1" applyFont="1" applyBorder="1" applyAlignment="1">
      <alignment vertical="top"/>
    </xf>
    <xf numFmtId="10" fontId="0" fillId="0" borderId="17" xfId="59" applyNumberFormat="1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 wrapText="1"/>
    </xf>
    <xf numFmtId="0" fontId="0" fillId="35" borderId="19" xfId="0" applyFill="1" applyBorder="1" applyAlignment="1">
      <alignment vertical="top"/>
    </xf>
    <xf numFmtId="165" fontId="0" fillId="0" borderId="19" xfId="44" applyNumberFormat="1" applyFont="1" applyBorder="1" applyAlignment="1">
      <alignment vertical="top"/>
    </xf>
    <xf numFmtId="10" fontId="0" fillId="0" borderId="19" xfId="59" applyNumberFormat="1" applyFont="1" applyBorder="1" applyAlignment="1">
      <alignment vertical="top"/>
    </xf>
    <xf numFmtId="10" fontId="0" fillId="0" borderId="20" xfId="59" applyNumberFormat="1" applyFont="1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0" fontId="0" fillId="0" borderId="22" xfId="0" applyBorder="1" applyAlignment="1">
      <alignment vertical="top" wrapText="1"/>
    </xf>
    <xf numFmtId="0" fontId="0" fillId="35" borderId="22" xfId="0" applyFill="1" applyBorder="1" applyAlignment="1">
      <alignment vertical="top"/>
    </xf>
    <xf numFmtId="165" fontId="0" fillId="0" borderId="22" xfId="44" applyNumberFormat="1" applyFont="1" applyBorder="1" applyAlignment="1">
      <alignment vertical="top"/>
    </xf>
    <xf numFmtId="10" fontId="0" fillId="0" borderId="22" xfId="59" applyNumberFormat="1" applyFont="1" applyBorder="1" applyAlignment="1">
      <alignment vertical="top"/>
    </xf>
    <xf numFmtId="10" fontId="0" fillId="0" borderId="23" xfId="59" applyNumberFormat="1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0" fillId="0" borderId="25" xfId="0" applyBorder="1" applyAlignment="1">
      <alignment vertical="top" wrapText="1"/>
    </xf>
    <xf numFmtId="0" fontId="0" fillId="35" borderId="25" xfId="0" applyFill="1" applyBorder="1" applyAlignment="1">
      <alignment vertical="top"/>
    </xf>
    <xf numFmtId="165" fontId="0" fillId="0" borderId="25" xfId="44" applyNumberFormat="1" applyFont="1" applyBorder="1" applyAlignment="1">
      <alignment vertical="top"/>
    </xf>
    <xf numFmtId="10" fontId="0" fillId="0" borderId="25" xfId="59" applyNumberFormat="1" applyFont="1" applyBorder="1" applyAlignment="1">
      <alignment vertical="top"/>
    </xf>
    <xf numFmtId="10" fontId="0" fillId="0" borderId="26" xfId="59" applyNumberFormat="1" applyFont="1" applyBorder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56">
      <alignment/>
      <protection/>
    </xf>
    <xf numFmtId="0" fontId="2" fillId="0" borderId="10" xfId="56" applyFont="1" applyBorder="1" applyAlignment="1">
      <alignment horizontal="center" wrapText="1"/>
      <protection/>
    </xf>
    <xf numFmtId="0" fontId="2" fillId="33" borderId="10" xfId="56" applyFont="1" applyFill="1" applyBorder="1" applyAlignment="1">
      <alignment horizontal="center" wrapText="1"/>
      <protection/>
    </xf>
    <xf numFmtId="0" fontId="8" fillId="33" borderId="10" xfId="56" applyFont="1" applyFill="1" applyBorder="1" applyAlignment="1">
      <alignment horizontal="center" wrapText="1"/>
      <protection/>
    </xf>
    <xf numFmtId="0" fontId="0" fillId="0" borderId="12" xfId="56" applyBorder="1" applyAlignment="1" quotePrefix="1">
      <alignment horizontal="center"/>
      <protection/>
    </xf>
    <xf numFmtId="0" fontId="2" fillId="0" borderId="14" xfId="56" applyFont="1" applyBorder="1" applyAlignment="1">
      <alignment horizontal="center" vertical="top"/>
      <protection/>
    </xf>
    <xf numFmtId="0" fontId="0" fillId="0" borderId="12" xfId="56" applyFill="1" applyBorder="1" applyAlignment="1">
      <alignment vertical="top" wrapText="1"/>
      <protection/>
    </xf>
    <xf numFmtId="0" fontId="0" fillId="33" borderId="12" xfId="56" applyFill="1" applyBorder="1" applyAlignment="1">
      <alignment vertical="top"/>
      <protection/>
    </xf>
    <xf numFmtId="165" fontId="0" fillId="33" borderId="12" xfId="46" applyNumberFormat="1" applyFont="1" applyFill="1" applyBorder="1" applyAlignment="1">
      <alignment vertical="top"/>
    </xf>
    <xf numFmtId="0" fontId="0" fillId="0" borderId="0" xfId="56" applyAlignment="1">
      <alignment vertical="top"/>
      <protection/>
    </xf>
    <xf numFmtId="0" fontId="2" fillId="0" borderId="24" xfId="56" applyFont="1" applyBorder="1" applyAlignment="1">
      <alignment horizontal="center" vertical="top"/>
      <protection/>
    </xf>
    <xf numFmtId="0" fontId="2" fillId="0" borderId="25" xfId="56" applyFont="1" applyFill="1" applyBorder="1" applyAlignment="1">
      <alignment vertical="top" wrapText="1"/>
      <protection/>
    </xf>
    <xf numFmtId="0" fontId="0" fillId="33" borderId="25" xfId="56" applyFill="1" applyBorder="1" applyAlignment="1">
      <alignment vertical="top"/>
      <protection/>
    </xf>
    <xf numFmtId="165" fontId="0" fillId="33" borderId="25" xfId="46" applyNumberFormat="1" applyFont="1" applyFill="1" applyBorder="1" applyAlignment="1">
      <alignment vertical="top"/>
    </xf>
    <xf numFmtId="0" fontId="2" fillId="0" borderId="18" xfId="56" applyFont="1" applyBorder="1" applyAlignment="1">
      <alignment horizontal="center" vertical="top"/>
      <protection/>
    </xf>
    <xf numFmtId="0" fontId="0" fillId="0" borderId="19" xfId="56" applyBorder="1" applyAlignment="1">
      <alignment vertical="top" wrapText="1"/>
      <protection/>
    </xf>
    <xf numFmtId="0" fontId="0" fillId="35" borderId="19" xfId="56" applyFill="1" applyBorder="1" applyAlignment="1">
      <alignment vertical="top"/>
      <protection/>
    </xf>
    <xf numFmtId="165" fontId="0" fillId="0" borderId="19" xfId="46" applyNumberFormat="1" applyFont="1" applyBorder="1" applyAlignment="1">
      <alignment vertical="top"/>
    </xf>
    <xf numFmtId="0" fontId="2" fillId="0" borderId="21" xfId="56" applyFont="1" applyBorder="1" applyAlignment="1">
      <alignment horizontal="center" vertical="top"/>
      <protection/>
    </xf>
    <xf numFmtId="0" fontId="0" fillId="0" borderId="22" xfId="56" applyBorder="1" applyAlignment="1">
      <alignment vertical="top" wrapText="1"/>
      <protection/>
    </xf>
    <xf numFmtId="0" fontId="0" fillId="35" borderId="22" xfId="56" applyFill="1" applyBorder="1" applyAlignment="1">
      <alignment vertical="top"/>
      <protection/>
    </xf>
    <xf numFmtId="165" fontId="0" fillId="0" borderId="22" xfId="46" applyNumberFormat="1" applyFont="1" applyBorder="1" applyAlignment="1">
      <alignment vertical="top"/>
    </xf>
    <xf numFmtId="0" fontId="0" fillId="0" borderId="25" xfId="56" applyBorder="1" applyAlignment="1">
      <alignment vertical="top" wrapText="1"/>
      <protection/>
    </xf>
    <xf numFmtId="0" fontId="0" fillId="35" borderId="25" xfId="56" applyFill="1" applyBorder="1" applyAlignment="1">
      <alignment vertical="top"/>
      <protection/>
    </xf>
    <xf numFmtId="165" fontId="0" fillId="0" borderId="25" xfId="46" applyNumberFormat="1" applyFont="1" applyBorder="1" applyAlignment="1">
      <alignment vertical="top"/>
    </xf>
    <xf numFmtId="0" fontId="7" fillId="0" borderId="0" xfId="56" applyFont="1">
      <alignment/>
      <protection/>
    </xf>
    <xf numFmtId="0" fontId="5" fillId="0" borderId="0" xfId="56" applyFont="1" quotePrefix="1">
      <alignment/>
      <protection/>
    </xf>
    <xf numFmtId="0" fontId="3" fillId="0" borderId="0" xfId="56" applyFont="1" applyAlignment="1">
      <alignment horizontal="center"/>
      <protection/>
    </xf>
    <xf numFmtId="0" fontId="2" fillId="0" borderId="27" xfId="56" applyFont="1" applyBorder="1" applyAlignment="1">
      <alignment horizontal="left"/>
      <protection/>
    </xf>
    <xf numFmtId="0" fontId="2" fillId="0" borderId="10" xfId="56" applyFont="1" applyBorder="1" applyAlignment="1">
      <alignment horizontal="left"/>
      <protection/>
    </xf>
    <xf numFmtId="0" fontId="0" fillId="0" borderId="14" xfId="56" applyBorder="1" applyAlignment="1" quotePrefix="1">
      <alignment horizontal="center"/>
      <protection/>
    </xf>
    <xf numFmtId="0" fontId="0" fillId="0" borderId="12" xfId="56" applyBorder="1" applyAlignment="1" quotePrefix="1">
      <alignment horizontal="center"/>
      <protection/>
    </xf>
    <xf numFmtId="0" fontId="3" fillId="0" borderId="0" xfId="0" applyFont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4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L36"/>
  <sheetViews>
    <sheetView showGridLines="0" tabSelected="1" zoomScalePageLayoutView="0" workbookViewId="0" topLeftCell="A1">
      <selection activeCell="J1" sqref="J1:K7"/>
    </sheetView>
  </sheetViews>
  <sheetFormatPr defaultColWidth="9.140625" defaultRowHeight="12.75"/>
  <cols>
    <col min="1" max="1" width="2.7109375" style="42" customWidth="1"/>
    <col min="2" max="2" width="4.140625" style="42" customWidth="1"/>
    <col min="3" max="3" width="40.7109375" style="42" customWidth="1"/>
    <col min="4" max="4" width="8.7109375" style="42" customWidth="1"/>
    <col min="5" max="9" width="13.7109375" style="42" customWidth="1"/>
    <col min="10" max="10" width="16.421875" style="42" customWidth="1"/>
    <col min="11" max="11" width="13.7109375" style="42" customWidth="1"/>
    <col min="12" max="12" width="10.7109375" style="42" customWidth="1"/>
    <col min="13" max="16384" width="9.140625" style="42" customWidth="1"/>
  </cols>
  <sheetData>
    <row r="9" spans="2:11" ht="18">
      <c r="B9" s="69" t="s">
        <v>0</v>
      </c>
      <c r="C9" s="69"/>
      <c r="D9" s="69"/>
      <c r="E9" s="69"/>
      <c r="F9" s="69"/>
      <c r="G9" s="69"/>
      <c r="H9" s="69"/>
      <c r="I9" s="69"/>
      <c r="J9" s="69"/>
      <c r="K9" s="69"/>
    </row>
    <row r="10" spans="2:11" ht="18">
      <c r="B10" s="69" t="s">
        <v>1</v>
      </c>
      <c r="C10" s="69"/>
      <c r="D10" s="69"/>
      <c r="E10" s="69"/>
      <c r="F10" s="69"/>
      <c r="G10" s="69"/>
      <c r="H10" s="69"/>
      <c r="I10" s="69"/>
      <c r="J10" s="69"/>
      <c r="K10" s="69"/>
    </row>
    <row r="12" ht="13.5" thickBot="1"/>
    <row r="13" spans="2:11" ht="27" customHeight="1">
      <c r="B13" s="70" t="s">
        <v>2</v>
      </c>
      <c r="C13" s="71"/>
      <c r="D13" s="43" t="s">
        <v>3</v>
      </c>
      <c r="E13" s="44" t="s">
        <v>44</v>
      </c>
      <c r="F13" s="44" t="s">
        <v>45</v>
      </c>
      <c r="G13" s="44" t="s">
        <v>46</v>
      </c>
      <c r="H13" s="44" t="s">
        <v>47</v>
      </c>
      <c r="I13" s="44" t="s">
        <v>48</v>
      </c>
      <c r="J13" s="45" t="s">
        <v>49</v>
      </c>
      <c r="K13" s="44" t="s">
        <v>50</v>
      </c>
    </row>
    <row r="14" spans="2:11" ht="12.75">
      <c r="B14" s="72" t="s">
        <v>11</v>
      </c>
      <c r="C14" s="73"/>
      <c r="D14" s="46"/>
      <c r="E14" s="46"/>
      <c r="F14" s="46"/>
      <c r="G14" s="46"/>
      <c r="H14" s="46"/>
      <c r="I14" s="46"/>
      <c r="J14" s="46"/>
      <c r="K14" s="46"/>
    </row>
    <row r="15" spans="2:12" ht="12.75">
      <c r="B15" s="47">
        <v>1</v>
      </c>
      <c r="C15" s="48" t="s">
        <v>21</v>
      </c>
      <c r="D15" s="49">
        <v>5655</v>
      </c>
      <c r="E15" s="50">
        <v>840000</v>
      </c>
      <c r="F15" s="50">
        <v>788332.15</v>
      </c>
      <c r="G15" s="50">
        <v>804171.98</v>
      </c>
      <c r="H15" s="50">
        <v>760066</v>
      </c>
      <c r="I15" s="50">
        <v>768055</v>
      </c>
      <c r="J15" s="50">
        <v>820000</v>
      </c>
      <c r="K15" s="50">
        <v>854000</v>
      </c>
      <c r="L15" s="51"/>
    </row>
    <row r="16" spans="2:12" ht="25.5">
      <c r="B16" s="47">
        <v>2</v>
      </c>
      <c r="C16" s="48" t="s">
        <v>22</v>
      </c>
      <c r="D16" s="49"/>
      <c r="E16" s="50"/>
      <c r="F16" s="50"/>
      <c r="G16" s="50"/>
      <c r="H16" s="50"/>
      <c r="I16" s="50"/>
      <c r="J16" s="50"/>
      <c r="K16" s="50"/>
      <c r="L16" s="51"/>
    </row>
    <row r="17" spans="2:12" ht="12.75">
      <c r="B17" s="47">
        <v>3</v>
      </c>
      <c r="C17" s="48" t="s">
        <v>23</v>
      </c>
      <c r="D17" s="49"/>
      <c r="E17" s="50"/>
      <c r="F17" s="50"/>
      <c r="G17" s="50"/>
      <c r="H17" s="50"/>
      <c r="I17" s="50"/>
      <c r="J17" s="50"/>
      <c r="K17" s="50"/>
      <c r="L17" s="51"/>
    </row>
    <row r="18" spans="2:12" ht="12.75" customHeight="1">
      <c r="B18" s="47">
        <v>4</v>
      </c>
      <c r="C18" s="48" t="s">
        <v>24</v>
      </c>
      <c r="D18" s="49"/>
      <c r="E18" s="50"/>
      <c r="F18" s="50"/>
      <c r="G18" s="50"/>
      <c r="H18" s="50"/>
      <c r="I18" s="50"/>
      <c r="J18" s="50"/>
      <c r="K18" s="50"/>
      <c r="L18" s="51"/>
    </row>
    <row r="19" spans="2:12" ht="12.75">
      <c r="B19" s="47">
        <v>5</v>
      </c>
      <c r="C19" s="48" t="s">
        <v>25</v>
      </c>
      <c r="D19" s="49"/>
      <c r="E19" s="50"/>
      <c r="F19" s="50"/>
      <c r="G19" s="50"/>
      <c r="H19" s="50"/>
      <c r="I19" s="50"/>
      <c r="J19" s="50"/>
      <c r="K19" s="50"/>
      <c r="L19" s="51"/>
    </row>
    <row r="20" spans="2:12" ht="12.75">
      <c r="B20" s="47">
        <v>6</v>
      </c>
      <c r="C20" s="48" t="s">
        <v>26</v>
      </c>
      <c r="D20" s="49"/>
      <c r="E20" s="50"/>
      <c r="F20" s="50"/>
      <c r="G20" s="50"/>
      <c r="H20" s="50"/>
      <c r="I20" s="50"/>
      <c r="J20" s="50"/>
      <c r="K20" s="50"/>
      <c r="L20" s="51"/>
    </row>
    <row r="21" spans="2:12" ht="25.5" customHeight="1">
      <c r="B21" s="47">
        <v>7</v>
      </c>
      <c r="C21" s="48" t="s">
        <v>27</v>
      </c>
      <c r="D21" s="49">
        <v>5615</v>
      </c>
      <c r="E21" s="50">
        <v>0</v>
      </c>
      <c r="F21" s="50">
        <v>0</v>
      </c>
      <c r="G21" s="50">
        <v>0</v>
      </c>
      <c r="H21" s="50">
        <v>293225.56</v>
      </c>
      <c r="I21" s="50">
        <v>376479.06</v>
      </c>
      <c r="J21" s="50">
        <v>426072</v>
      </c>
      <c r="K21" s="50">
        <v>445642</v>
      </c>
      <c r="L21" s="51"/>
    </row>
    <row r="22" spans="2:12" ht="26.25" customHeight="1">
      <c r="B22" s="47">
        <v>8</v>
      </c>
      <c r="C22" s="48" t="s">
        <v>28</v>
      </c>
      <c r="D22" s="49">
        <v>5615</v>
      </c>
      <c r="E22" s="50">
        <v>0</v>
      </c>
      <c r="F22" s="50">
        <v>0</v>
      </c>
      <c r="G22" s="50">
        <v>0</v>
      </c>
      <c r="H22" s="50">
        <v>10865.999999999998</v>
      </c>
      <c r="I22" s="50">
        <v>21373.649999999998</v>
      </c>
      <c r="J22" s="50">
        <v>54030</v>
      </c>
      <c r="K22" s="50">
        <v>45531</v>
      </c>
      <c r="L22" s="51"/>
    </row>
    <row r="23" spans="2:12" ht="13.5" customHeight="1">
      <c r="B23" s="47">
        <v>9</v>
      </c>
      <c r="C23" s="48" t="s">
        <v>29</v>
      </c>
      <c r="D23" s="49">
        <v>5680</v>
      </c>
      <c r="E23" s="50">
        <v>88000</v>
      </c>
      <c r="F23" s="50">
        <v>92688.54</v>
      </c>
      <c r="G23" s="50">
        <v>94155.91</v>
      </c>
      <c r="H23" s="50">
        <v>92867.73</v>
      </c>
      <c r="I23" s="50">
        <v>95899.45</v>
      </c>
      <c r="J23" s="50">
        <v>97850</v>
      </c>
      <c r="K23" s="50">
        <v>97850</v>
      </c>
      <c r="L23" s="51"/>
    </row>
    <row r="24" spans="2:12" ht="25.5">
      <c r="B24" s="47">
        <v>10</v>
      </c>
      <c r="C24" s="48" t="s">
        <v>30</v>
      </c>
      <c r="D24" s="49"/>
      <c r="E24" s="50"/>
      <c r="F24" s="50"/>
      <c r="G24" s="50"/>
      <c r="H24" s="50"/>
      <c r="I24" s="50"/>
      <c r="J24" s="50"/>
      <c r="K24" s="50"/>
      <c r="L24" s="51"/>
    </row>
    <row r="25" spans="2:12" ht="12.75">
      <c r="B25" s="47">
        <v>11</v>
      </c>
      <c r="C25" s="48" t="s">
        <v>51</v>
      </c>
      <c r="D25" s="49">
        <v>5655</v>
      </c>
      <c r="E25" s="50">
        <v>146000</v>
      </c>
      <c r="F25" s="50">
        <v>17194.19</v>
      </c>
      <c r="G25" s="50">
        <v>154700.22</v>
      </c>
      <c r="H25" s="50">
        <v>58399.06</v>
      </c>
      <c r="I25" s="50">
        <v>78371.35</v>
      </c>
      <c r="J25" s="50">
        <v>75000</v>
      </c>
      <c r="K25" s="50">
        <v>75000</v>
      </c>
      <c r="L25" s="51"/>
    </row>
    <row r="26" spans="2:12" ht="13.5" thickBot="1">
      <c r="B26" s="52">
        <v>11</v>
      </c>
      <c r="C26" s="53" t="s">
        <v>52</v>
      </c>
      <c r="D26" s="54">
        <v>5655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162500</v>
      </c>
      <c r="L26" s="51"/>
    </row>
    <row r="27" spans="2:12" ht="14.25">
      <c r="B27" s="56">
        <v>12</v>
      </c>
      <c r="C27" s="57" t="s">
        <v>32</v>
      </c>
      <c r="D27" s="58"/>
      <c r="E27" s="59">
        <f aca="true" t="shared" si="0" ref="E27:K27">SUM(E15:E25)</f>
        <v>1074000</v>
      </c>
      <c r="F27" s="59">
        <f t="shared" si="0"/>
        <v>898214.88</v>
      </c>
      <c r="G27" s="59">
        <f t="shared" si="0"/>
        <v>1053028.11</v>
      </c>
      <c r="H27" s="59">
        <f t="shared" si="0"/>
        <v>1215424.35</v>
      </c>
      <c r="I27" s="59">
        <f t="shared" si="0"/>
        <v>1340178.51</v>
      </c>
      <c r="J27" s="59">
        <f t="shared" si="0"/>
        <v>1472952</v>
      </c>
      <c r="K27" s="59">
        <f t="shared" si="0"/>
        <v>1518023</v>
      </c>
      <c r="L27" s="51"/>
    </row>
    <row r="28" spans="2:12" ht="15" thickBot="1">
      <c r="B28" s="60">
        <v>13</v>
      </c>
      <c r="C28" s="61" t="s">
        <v>33</v>
      </c>
      <c r="D28" s="62"/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f>K26</f>
        <v>162500</v>
      </c>
      <c r="L28" s="51"/>
    </row>
    <row r="29" spans="2:12" ht="14.25" thickBot="1" thickTop="1">
      <c r="B29" s="52">
        <v>14</v>
      </c>
      <c r="C29" s="64" t="s">
        <v>34</v>
      </c>
      <c r="D29" s="65"/>
      <c r="E29" s="66">
        <f aca="true" t="shared" si="1" ref="E29:K29">E27+E28</f>
        <v>1074000</v>
      </c>
      <c r="F29" s="66">
        <f t="shared" si="1"/>
        <v>898214.88</v>
      </c>
      <c r="G29" s="66">
        <f t="shared" si="1"/>
        <v>1053028.11</v>
      </c>
      <c r="H29" s="66">
        <f t="shared" si="1"/>
        <v>1215424.35</v>
      </c>
      <c r="I29" s="66">
        <f t="shared" si="1"/>
        <v>1340178.51</v>
      </c>
      <c r="J29" s="66">
        <f t="shared" si="1"/>
        <v>1472952</v>
      </c>
      <c r="K29" s="66">
        <f t="shared" si="1"/>
        <v>1680523</v>
      </c>
      <c r="L29" s="51"/>
    </row>
    <row r="31" ht="12.75">
      <c r="B31" s="67" t="s">
        <v>35</v>
      </c>
    </row>
    <row r="33" spans="2:3" ht="14.25">
      <c r="B33" s="68" t="s">
        <v>36</v>
      </c>
      <c r="C33" s="42" t="s">
        <v>53</v>
      </c>
    </row>
    <row r="34" spans="2:3" ht="14.25">
      <c r="B34" s="68" t="s">
        <v>38</v>
      </c>
      <c r="C34" s="42" t="s">
        <v>39</v>
      </c>
    </row>
    <row r="35" spans="2:3" ht="14.25">
      <c r="B35" s="68" t="s">
        <v>40</v>
      </c>
      <c r="C35" s="42" t="s">
        <v>41</v>
      </c>
    </row>
    <row r="36" spans="2:3" ht="14.25">
      <c r="B36" s="68" t="s">
        <v>42</v>
      </c>
      <c r="C36" s="42" t="s">
        <v>43</v>
      </c>
    </row>
  </sheetData>
  <sheetProtection/>
  <mergeCells count="4">
    <mergeCell ref="B9:K9"/>
    <mergeCell ref="B10:K10"/>
    <mergeCell ref="B13:C13"/>
    <mergeCell ref="B14:C1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9" r:id="rId1"/>
  <headerFooter alignWithMargins="0">
    <oddHeader>&amp;REnersource Hydro Mississauga Inc.
EB-2012-0033
Filed:  April 27, 2012
Exhibit 4
Tab 1
Appendix 2-H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9:M35"/>
  <sheetViews>
    <sheetView showGridLines="0" zoomScalePageLayoutView="0" workbookViewId="0" topLeftCell="A1">
      <selection activeCell="I3" sqref="I3"/>
    </sheetView>
  </sheetViews>
  <sheetFormatPr defaultColWidth="9.140625" defaultRowHeight="12.75"/>
  <cols>
    <col min="1" max="1" width="2.7109375" style="0" customWidth="1"/>
    <col min="2" max="2" width="4.140625" style="0" customWidth="1"/>
    <col min="3" max="3" width="40.7109375" style="0" customWidth="1"/>
    <col min="4" max="4" width="8.7109375" style="0" customWidth="1"/>
    <col min="5" max="9" width="13.7109375" style="0" customWidth="1"/>
    <col min="10" max="10" width="15.00390625" style="0" customWidth="1"/>
    <col min="11" max="12" width="13.7109375" style="0" customWidth="1"/>
    <col min="13" max="13" width="10.7109375" style="0" customWidth="1"/>
  </cols>
  <sheetData>
    <row r="9" spans="2:12" ht="18">
      <c r="B9" s="74" t="s">
        <v>0</v>
      </c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2:12" ht="18">
      <c r="B10" s="74" t="s">
        <v>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ht="12.75">
      <c r="F11" s="1"/>
    </row>
    <row r="12" ht="13.5" thickBot="1">
      <c r="F12" s="1"/>
    </row>
    <row r="13" spans="2:12" ht="27" customHeight="1">
      <c r="B13" s="75" t="s">
        <v>2</v>
      </c>
      <c r="C13" s="76"/>
      <c r="D13" s="2" t="s">
        <v>3</v>
      </c>
      <c r="E13" s="2" t="s">
        <v>4</v>
      </c>
      <c r="F13" s="2" t="s">
        <v>5</v>
      </c>
      <c r="G13" s="3" t="s">
        <v>6</v>
      </c>
      <c r="H13" s="3" t="s">
        <v>7</v>
      </c>
      <c r="I13" s="3" t="s">
        <v>8</v>
      </c>
      <c r="J13" s="2" t="s">
        <v>9</v>
      </c>
      <c r="K13" s="3" t="s">
        <v>10</v>
      </c>
      <c r="L13" s="4" t="s">
        <v>9</v>
      </c>
    </row>
    <row r="14" spans="2:12" ht="12.75">
      <c r="B14" s="77" t="s">
        <v>11</v>
      </c>
      <c r="C14" s="78"/>
      <c r="D14" s="5" t="s">
        <v>12</v>
      </c>
      <c r="E14" s="5" t="s">
        <v>13</v>
      </c>
      <c r="F14" s="5" t="s">
        <v>14</v>
      </c>
      <c r="G14" s="5" t="s">
        <v>15</v>
      </c>
      <c r="H14" s="5" t="s">
        <v>16</v>
      </c>
      <c r="I14" s="5" t="s">
        <v>17</v>
      </c>
      <c r="J14" s="5" t="s">
        <v>18</v>
      </c>
      <c r="K14" s="5" t="s">
        <v>19</v>
      </c>
      <c r="L14" s="6" t="s">
        <v>20</v>
      </c>
    </row>
    <row r="15" spans="2:13" ht="12.75">
      <c r="B15" s="7">
        <v>1</v>
      </c>
      <c r="C15" s="8" t="s">
        <v>21</v>
      </c>
      <c r="D15" s="9"/>
      <c r="E15" s="10"/>
      <c r="F15" s="11"/>
      <c r="G15" s="10"/>
      <c r="H15" s="10"/>
      <c r="I15" s="10"/>
      <c r="J15" s="12">
        <f>IF(H15=0,"",(I15-H15)/H15)</f>
      </c>
      <c r="K15" s="10"/>
      <c r="L15" s="13">
        <f>IF(I15=0,"",(K15-I15)/I15)</f>
      </c>
      <c r="M15" s="14"/>
    </row>
    <row r="16" spans="2:13" ht="25.5">
      <c r="B16" s="7">
        <v>2</v>
      </c>
      <c r="C16" s="8" t="s">
        <v>22</v>
      </c>
      <c r="D16" s="9"/>
      <c r="E16" s="10"/>
      <c r="F16" s="11"/>
      <c r="G16" s="10"/>
      <c r="H16" s="10"/>
      <c r="I16" s="10"/>
      <c r="J16" s="12">
        <f aca="true" t="shared" si="0" ref="J16:J28">IF(H16=0,"",(I16-H16)/H16)</f>
      </c>
      <c r="K16" s="10"/>
      <c r="L16" s="13">
        <f aca="true" t="shared" si="1" ref="L16:L28">IF(I16=0,"",(K16-I16)/I16)</f>
      </c>
      <c r="M16" s="14"/>
    </row>
    <row r="17" spans="2:13" ht="12.75">
      <c r="B17" s="7">
        <v>3</v>
      </c>
      <c r="C17" s="8" t="s">
        <v>23</v>
      </c>
      <c r="D17" s="9"/>
      <c r="E17" s="10"/>
      <c r="F17" s="11"/>
      <c r="G17" s="10"/>
      <c r="H17" s="10"/>
      <c r="I17" s="10"/>
      <c r="J17" s="12">
        <f t="shared" si="0"/>
      </c>
      <c r="K17" s="10"/>
      <c r="L17" s="13">
        <f t="shared" si="1"/>
      </c>
      <c r="M17" s="14"/>
    </row>
    <row r="18" spans="2:13" ht="12.75" customHeight="1">
      <c r="B18" s="7">
        <v>4</v>
      </c>
      <c r="C18" s="8" t="s">
        <v>24</v>
      </c>
      <c r="D18" s="9"/>
      <c r="E18" s="10"/>
      <c r="F18" s="11"/>
      <c r="G18" s="10"/>
      <c r="H18" s="10"/>
      <c r="I18" s="10"/>
      <c r="J18" s="12">
        <f t="shared" si="0"/>
      </c>
      <c r="K18" s="10"/>
      <c r="L18" s="13">
        <f t="shared" si="1"/>
      </c>
      <c r="M18" s="14"/>
    </row>
    <row r="19" spans="2:13" ht="12.75">
      <c r="B19" s="7">
        <v>5</v>
      </c>
      <c r="C19" s="8" t="s">
        <v>25</v>
      </c>
      <c r="D19" s="9"/>
      <c r="E19" s="10"/>
      <c r="F19" s="11"/>
      <c r="G19" s="10"/>
      <c r="H19" s="10"/>
      <c r="I19" s="10"/>
      <c r="J19" s="12">
        <f t="shared" si="0"/>
      </c>
      <c r="K19" s="10"/>
      <c r="L19" s="13">
        <f t="shared" si="1"/>
      </c>
      <c r="M19" s="14"/>
    </row>
    <row r="20" spans="2:13" ht="12.75">
      <c r="B20" s="7">
        <v>6</v>
      </c>
      <c r="C20" s="8" t="s">
        <v>26</v>
      </c>
      <c r="D20" s="9"/>
      <c r="E20" s="10"/>
      <c r="F20" s="11"/>
      <c r="G20" s="10"/>
      <c r="H20" s="10"/>
      <c r="I20" s="10"/>
      <c r="J20" s="12">
        <f t="shared" si="0"/>
      </c>
      <c r="K20" s="10"/>
      <c r="L20" s="13">
        <f t="shared" si="1"/>
      </c>
      <c r="M20" s="14"/>
    </row>
    <row r="21" spans="2:13" ht="25.5" customHeight="1">
      <c r="B21" s="7">
        <v>7</v>
      </c>
      <c r="C21" s="8" t="s">
        <v>27</v>
      </c>
      <c r="D21" s="9"/>
      <c r="E21" s="10"/>
      <c r="F21" s="11"/>
      <c r="G21" s="10"/>
      <c r="H21" s="10"/>
      <c r="I21" s="10"/>
      <c r="J21" s="12">
        <f t="shared" si="0"/>
      </c>
      <c r="K21" s="10"/>
      <c r="L21" s="13">
        <f t="shared" si="1"/>
      </c>
      <c r="M21" s="14"/>
    </row>
    <row r="22" spans="2:13" ht="26.25" customHeight="1">
      <c r="B22" s="7">
        <v>8</v>
      </c>
      <c r="C22" s="8" t="s">
        <v>28</v>
      </c>
      <c r="D22" s="9"/>
      <c r="E22" s="10"/>
      <c r="F22" s="11"/>
      <c r="G22" s="10"/>
      <c r="H22" s="10"/>
      <c r="I22" s="10"/>
      <c r="J22" s="12">
        <f t="shared" si="0"/>
      </c>
      <c r="K22" s="10"/>
      <c r="L22" s="13">
        <f t="shared" si="1"/>
      </c>
      <c r="M22" s="14"/>
    </row>
    <row r="23" spans="2:13" ht="13.5" customHeight="1">
      <c r="B23" s="7">
        <v>9</v>
      </c>
      <c r="C23" s="8" t="s">
        <v>29</v>
      </c>
      <c r="D23" s="9"/>
      <c r="E23" s="10"/>
      <c r="F23" s="11"/>
      <c r="G23" s="10"/>
      <c r="H23" s="10"/>
      <c r="I23" s="10"/>
      <c r="J23" s="12">
        <f t="shared" si="0"/>
      </c>
      <c r="K23" s="10"/>
      <c r="L23" s="13">
        <f t="shared" si="1"/>
      </c>
      <c r="M23" s="14"/>
    </row>
    <row r="24" spans="2:13" ht="25.5">
      <c r="B24" s="7">
        <v>10</v>
      </c>
      <c r="C24" s="8" t="s">
        <v>30</v>
      </c>
      <c r="D24" s="9"/>
      <c r="E24" s="10"/>
      <c r="F24" s="11"/>
      <c r="G24" s="10"/>
      <c r="H24" s="10"/>
      <c r="I24" s="10"/>
      <c r="J24" s="12">
        <f t="shared" si="0"/>
      </c>
      <c r="K24" s="10"/>
      <c r="L24" s="13">
        <f t="shared" si="1"/>
      </c>
      <c r="M24" s="14"/>
    </row>
    <row r="25" spans="2:13" ht="13.5" thickBot="1">
      <c r="B25" s="15">
        <v>11</v>
      </c>
      <c r="C25" s="16" t="s">
        <v>31</v>
      </c>
      <c r="D25" s="17"/>
      <c r="E25" s="18"/>
      <c r="F25" s="19"/>
      <c r="G25" s="18"/>
      <c r="H25" s="18"/>
      <c r="I25" s="18"/>
      <c r="J25" s="20">
        <f t="shared" si="0"/>
      </c>
      <c r="K25" s="18"/>
      <c r="L25" s="21">
        <f t="shared" si="1"/>
      </c>
      <c r="M25" s="14"/>
    </row>
    <row r="26" spans="2:13" ht="14.25">
      <c r="B26" s="22">
        <v>12</v>
      </c>
      <c r="C26" s="23" t="s">
        <v>32</v>
      </c>
      <c r="D26" s="24"/>
      <c r="E26" s="25">
        <f>SUMIF($F15:$F25,$F11,E15:E25)</f>
        <v>0</v>
      </c>
      <c r="F26" s="24"/>
      <c r="G26" s="25">
        <f>SUMIF($F15:$F25,$F11,G15:G25)</f>
        <v>0</v>
      </c>
      <c r="H26" s="25">
        <f>SUMIF($F15:$F25,$F11,H15:H25)</f>
        <v>0</v>
      </c>
      <c r="I26" s="25">
        <f>SUMIF($F15:$F25,$F11,I15:I25)</f>
        <v>0</v>
      </c>
      <c r="J26" s="26">
        <f t="shared" si="0"/>
      </c>
      <c r="K26" s="25">
        <f>SUMIF($F15:$F25,$F11,K15:K25)</f>
        <v>0</v>
      </c>
      <c r="L26" s="27">
        <f t="shared" si="1"/>
      </c>
      <c r="M26" s="14"/>
    </row>
    <row r="27" spans="2:13" ht="15" thickBot="1">
      <c r="B27" s="28">
        <v>13</v>
      </c>
      <c r="C27" s="29" t="s">
        <v>33</v>
      </c>
      <c r="D27" s="30"/>
      <c r="E27" s="31">
        <f>SUMIF($F15:$F25,$F12,E15:E25)</f>
        <v>0</v>
      </c>
      <c r="F27" s="30"/>
      <c r="G27" s="31">
        <f>SUMIF($F15:$F25,$F12,G15:G25)</f>
        <v>0</v>
      </c>
      <c r="H27" s="31">
        <f>SUMIF($F15:$F25,$F12,H15:H25)</f>
        <v>0</v>
      </c>
      <c r="I27" s="31">
        <f>SUMIF($F15:$F25,$F12,I15:I25)</f>
        <v>0</v>
      </c>
      <c r="J27" s="32">
        <f t="shared" si="0"/>
      </c>
      <c r="K27" s="31">
        <f>SUMIF($F15:$F25,$F12,K15:K25)</f>
        <v>0</v>
      </c>
      <c r="L27" s="33">
        <f t="shared" si="1"/>
      </c>
      <c r="M27" s="14"/>
    </row>
    <row r="28" spans="2:13" ht="14.25" thickBot="1" thickTop="1">
      <c r="B28" s="34">
        <v>14</v>
      </c>
      <c r="C28" s="35" t="s">
        <v>34</v>
      </c>
      <c r="D28" s="36"/>
      <c r="E28" s="37">
        <f>E26+E27</f>
        <v>0</v>
      </c>
      <c r="F28" s="36"/>
      <c r="G28" s="37">
        <f>G26+G27</f>
        <v>0</v>
      </c>
      <c r="H28" s="37">
        <f>H26+H27</f>
        <v>0</v>
      </c>
      <c r="I28" s="37">
        <f>I26+I27</f>
        <v>0</v>
      </c>
      <c r="J28" s="38">
        <f t="shared" si="0"/>
      </c>
      <c r="K28" s="37">
        <f>K26+K27</f>
        <v>0</v>
      </c>
      <c r="L28" s="39">
        <f t="shared" si="1"/>
      </c>
      <c r="M28" s="14"/>
    </row>
    <row r="30" ht="12.75">
      <c r="B30" s="40" t="s">
        <v>35</v>
      </c>
    </row>
    <row r="32" spans="2:3" ht="14.25">
      <c r="B32" s="41" t="s">
        <v>36</v>
      </c>
      <c r="C32" t="s">
        <v>37</v>
      </c>
    </row>
    <row r="33" spans="2:3" ht="14.25">
      <c r="B33" s="41" t="s">
        <v>38</v>
      </c>
      <c r="C33" t="s">
        <v>39</v>
      </c>
    </row>
    <row r="34" spans="2:3" ht="14.25">
      <c r="B34" s="41" t="s">
        <v>40</v>
      </c>
      <c r="C34" t="s">
        <v>41</v>
      </c>
    </row>
    <row r="35" spans="2:3" ht="14.25">
      <c r="B35" s="41" t="s">
        <v>42</v>
      </c>
      <c r="C35" t="s">
        <v>43</v>
      </c>
    </row>
  </sheetData>
  <sheetProtection/>
  <mergeCells count="4">
    <mergeCell ref="B9:L9"/>
    <mergeCell ref="B10:L10"/>
    <mergeCell ref="B13:C13"/>
    <mergeCell ref="B14:C14"/>
  </mergeCells>
  <dataValidations count="2">
    <dataValidation allowBlank="1" showInputMessage="1" showErrorMessage="1" promptTitle="Date Format" prompt="E.g:  &quot;August 1, 2011&quot;" sqref="L7"/>
    <dataValidation type="list" allowBlank="1" showInputMessage="1" showErrorMessage="1" prompt="Please identify costs as One-time or ongoing by selecting from the drop-down list." sqref="F15:F25">
      <formula1>"On-Time, On-Going"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3" r:id="rId1"/>
  <headerFooter alignWithMargins="0">
    <oddHeader>&amp;REnersource Hydro Mississauga Inc.
EB-2012-0033
Filed:  April 27, 2012
Exhibit 4
Tab 1
Appendix 2-H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npellegrini</dc:creator>
  <cp:keywords/>
  <dc:description/>
  <cp:lastModifiedBy>BKILLEEN</cp:lastModifiedBy>
  <cp:lastPrinted>2012-04-11T18:29:48Z</cp:lastPrinted>
  <dcterms:created xsi:type="dcterms:W3CDTF">2011-08-23T17:42:22Z</dcterms:created>
  <dcterms:modified xsi:type="dcterms:W3CDTF">2012-04-27T14:27:48Z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0x01010053875D851D23854E85B4BCB6360CDFD3</vt:lpwstr>
  </property>
</Properties>
</file>