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Sheet1!$B$2:$K$37</definedName>
  </definedNames>
  <calcPr calcId="125725"/>
</workbook>
</file>

<file path=xl/calcChain.xml><?xml version="1.0" encoding="utf-8"?>
<calcChain xmlns="http://schemas.openxmlformats.org/spreadsheetml/2006/main">
  <c r="J13" i="1"/>
  <c r="F9"/>
  <c r="F10"/>
  <c r="N9"/>
  <c r="H35"/>
  <c r="G35"/>
  <c r="E35"/>
  <c r="D35"/>
  <c r="J33"/>
  <c r="J32"/>
  <c r="J31"/>
  <c r="J30"/>
  <c r="J29"/>
  <c r="F19"/>
  <c r="H23"/>
  <c r="G23"/>
  <c r="F23"/>
  <c r="E23"/>
  <c r="D23"/>
  <c r="N21"/>
  <c r="J21"/>
  <c r="J20"/>
  <c r="J19"/>
  <c r="J18"/>
  <c r="J17"/>
  <c r="N10"/>
  <c r="H12"/>
  <c r="G12"/>
  <c r="F12"/>
  <c r="E12"/>
  <c r="D12"/>
  <c r="J10"/>
  <c r="J9"/>
  <c r="J8"/>
  <c r="J7"/>
  <c r="J6"/>
  <c r="J12" l="1"/>
  <c r="F35"/>
  <c r="J35" s="1"/>
  <c r="J36" s="1"/>
  <c r="J23"/>
  <c r="J24" s="1"/>
</calcChain>
</file>

<file path=xl/sharedStrings.xml><?xml version="1.0" encoding="utf-8"?>
<sst xmlns="http://schemas.openxmlformats.org/spreadsheetml/2006/main" count="25" uniqueCount="11">
  <si>
    <t>Year</t>
  </si>
  <si>
    <t>Tax Return</t>
  </si>
  <si>
    <t>Interest</t>
  </si>
  <si>
    <t>Late filing</t>
  </si>
  <si>
    <t>Reassessment</t>
  </si>
  <si>
    <t>PDI</t>
  </si>
  <si>
    <t>Adjusted</t>
  </si>
  <si>
    <t>LDI</t>
  </si>
  <si>
    <t>ANDI</t>
  </si>
  <si>
    <t>Notice of Assessment</t>
  </si>
  <si>
    <t>Peterborough Distribution Inc. PIL Recovery Application EB 2012-0188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</si>
</sst>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0" borderId="6" xfId="1" applyFont="1" applyBorder="1"/>
    <xf numFmtId="0" fontId="2" fillId="0" borderId="0" xfId="0" applyFont="1" applyBorder="1" applyAlignment="1">
      <alignment horizontal="center"/>
    </xf>
    <xf numFmtId="0" fontId="0" fillId="0" borderId="7" xfId="0" applyBorder="1"/>
    <xf numFmtId="43" fontId="0" fillId="0" borderId="8" xfId="1" applyFont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0" fillId="2" borderId="0" xfId="1" applyFont="1" applyFill="1" applyBorder="1"/>
    <xf numFmtId="0" fontId="0" fillId="2" borderId="1" xfId="0" applyFill="1" applyBorder="1"/>
    <xf numFmtId="0" fontId="0" fillId="2" borderId="0" xfId="0" applyFill="1" applyBorder="1"/>
    <xf numFmtId="0" fontId="2" fillId="0" borderId="9" xfId="0" applyFont="1" applyBorder="1" applyAlignment="1">
      <alignment horizontal="center"/>
    </xf>
    <xf numFmtId="43" fontId="0" fillId="0" borderId="5" xfId="0" applyNumberFormat="1" applyBorder="1"/>
    <xf numFmtId="43" fontId="0" fillId="0" borderId="7" xfId="0" applyNumberFormat="1" applyBorder="1"/>
    <xf numFmtId="43" fontId="0" fillId="0" borderId="5" xfId="1" applyFont="1" applyBorder="1"/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43" fontId="0" fillId="2" borderId="5" xfId="1" applyFont="1" applyFill="1" applyBorder="1"/>
    <xf numFmtId="43" fontId="0" fillId="0" borderId="7" xfId="1" applyFont="1" applyBorder="1"/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7" xfId="0" applyFill="1" applyBorder="1"/>
    <xf numFmtId="43" fontId="2" fillId="2" borderId="5" xfId="0" applyNumberFormat="1" applyFont="1" applyFill="1" applyBorder="1"/>
    <xf numFmtId="43" fontId="2" fillId="2" borderId="1" xfId="1" applyFont="1" applyFill="1" applyBorder="1"/>
    <xf numFmtId="43" fontId="2" fillId="2" borderId="7" xfId="0" applyNumberFormat="1" applyFont="1" applyFill="1" applyBorder="1"/>
    <xf numFmtId="43" fontId="2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38"/>
  <sheetViews>
    <sheetView showGridLines="0" tabSelected="1" workbookViewId="0">
      <selection activeCell="B2" sqref="B2:K37"/>
    </sheetView>
  </sheetViews>
  <sheetFormatPr defaultRowHeight="15"/>
  <cols>
    <col min="1" max="1" width="9.140625" customWidth="1"/>
    <col min="2" max="2" width="1.7109375" customWidth="1"/>
    <col min="4" max="4" width="13.28515625" bestFit="1" customWidth="1"/>
    <col min="5" max="5" width="19.28515625" bestFit="1" customWidth="1"/>
    <col min="6" max="6" width="10.5703125" bestFit="1" customWidth="1"/>
    <col min="8" max="8" width="13.7109375" bestFit="1" customWidth="1"/>
    <col min="9" max="9" width="3.7109375" customWidth="1"/>
    <col min="10" max="10" width="13.28515625" bestFit="1" customWidth="1"/>
    <col min="11" max="11" width="1.7109375" customWidth="1"/>
    <col min="12" max="12" width="13.28515625" bestFit="1" customWidth="1"/>
    <col min="13" max="13" width="10.5703125" bestFit="1" customWidth="1"/>
    <col min="14" max="14" width="13.28515625" bestFit="1" customWidth="1"/>
  </cols>
  <sheetData>
    <row r="1" spans="2:14" ht="15.75" thickBot="1"/>
    <row r="2" spans="2:14">
      <c r="B2" s="34"/>
      <c r="C2" s="31" t="s">
        <v>10</v>
      </c>
      <c r="D2" s="31"/>
      <c r="E2" s="31"/>
      <c r="F2" s="31"/>
      <c r="G2" s="31"/>
      <c r="H2" s="31"/>
      <c r="I2" s="31"/>
      <c r="J2" s="31"/>
      <c r="K2" s="32"/>
    </row>
    <row r="3" spans="2:14" ht="15.75" thickBot="1">
      <c r="B3" s="35"/>
      <c r="C3" s="21"/>
      <c r="D3" s="21"/>
      <c r="E3" s="21"/>
      <c r="F3" s="21"/>
      <c r="G3" s="21"/>
      <c r="H3" s="21"/>
      <c r="I3" s="21"/>
      <c r="J3" s="21"/>
      <c r="K3" s="33"/>
    </row>
    <row r="4" spans="2:14" ht="15.75" thickBot="1">
      <c r="B4" s="8"/>
      <c r="C4" s="11" t="s">
        <v>5</v>
      </c>
      <c r="D4" s="11"/>
      <c r="E4" s="11"/>
      <c r="F4" s="11"/>
      <c r="G4" s="11"/>
      <c r="H4" s="11"/>
      <c r="I4" s="11"/>
      <c r="J4" s="11"/>
      <c r="K4" s="10"/>
    </row>
    <row r="5" spans="2:14" ht="15.75" thickBot="1">
      <c r="B5" s="8"/>
      <c r="C5" s="5" t="s">
        <v>0</v>
      </c>
      <c r="D5" s="5" t="s">
        <v>1</v>
      </c>
      <c r="E5" s="5" t="s">
        <v>9</v>
      </c>
      <c r="F5" s="5" t="s">
        <v>2</v>
      </c>
      <c r="G5" s="5" t="s">
        <v>3</v>
      </c>
      <c r="H5" s="5" t="s">
        <v>4</v>
      </c>
      <c r="I5" s="5"/>
      <c r="J5" s="23" t="s">
        <v>6</v>
      </c>
      <c r="K5" s="7"/>
    </row>
    <row r="6" spans="2:14">
      <c r="B6" s="8"/>
      <c r="C6" s="12">
        <v>2001</v>
      </c>
      <c r="D6" s="13">
        <v>50103</v>
      </c>
      <c r="E6" s="13">
        <v>50103</v>
      </c>
      <c r="F6" s="13">
        <v>-662.79</v>
      </c>
      <c r="G6" s="13"/>
      <c r="H6" s="13"/>
      <c r="I6" s="13"/>
      <c r="J6" s="24">
        <f>SUM(E6:I6)</f>
        <v>49440.21</v>
      </c>
      <c r="K6" s="14"/>
      <c r="L6" s="1"/>
      <c r="M6" s="1"/>
    </row>
    <row r="7" spans="2:14">
      <c r="B7" s="8"/>
      <c r="C7" s="12">
        <v>2002</v>
      </c>
      <c r="D7" s="13">
        <v>575816</v>
      </c>
      <c r="E7" s="13">
        <v>575816</v>
      </c>
      <c r="F7" s="13">
        <v>-6584.23</v>
      </c>
      <c r="G7" s="13"/>
      <c r="H7" s="13"/>
      <c r="I7" s="13"/>
      <c r="J7" s="24">
        <f>SUM(E7:I7)</f>
        <v>569231.77</v>
      </c>
      <c r="K7" s="14"/>
      <c r="L7" s="1"/>
      <c r="M7" s="1"/>
    </row>
    <row r="8" spans="2:14">
      <c r="B8" s="8"/>
      <c r="C8" s="12">
        <v>2003</v>
      </c>
      <c r="D8" s="13">
        <v>1965671</v>
      </c>
      <c r="E8" s="13">
        <v>1965671</v>
      </c>
      <c r="F8" s="13">
        <v>-9325.9</v>
      </c>
      <c r="G8" s="13">
        <v>677.55</v>
      </c>
      <c r="H8" s="13">
        <v>-8.5299999999999994</v>
      </c>
      <c r="I8" s="13"/>
      <c r="J8" s="24">
        <f>SUM(E8:I8)</f>
        <v>1957014.12</v>
      </c>
      <c r="K8" s="14"/>
      <c r="L8" s="1"/>
      <c r="M8" s="1"/>
    </row>
    <row r="9" spans="2:14">
      <c r="B9" s="8"/>
      <c r="C9" s="12">
        <v>2004</v>
      </c>
      <c r="D9" s="13">
        <v>1692048</v>
      </c>
      <c r="E9" s="13">
        <v>1692048</v>
      </c>
      <c r="F9" s="13">
        <f>4501.28+9072.44</f>
        <v>13573.720000000001</v>
      </c>
      <c r="G9" s="13"/>
      <c r="H9" s="13">
        <v>4589.72</v>
      </c>
      <c r="I9" s="13"/>
      <c r="J9" s="24">
        <f>SUM(E9:I9)</f>
        <v>1710211.44</v>
      </c>
      <c r="K9" s="14"/>
      <c r="L9" s="1">
        <v>1701139</v>
      </c>
      <c r="M9" s="1">
        <v>9072.44</v>
      </c>
      <c r="N9" s="2">
        <f>+M9+L9</f>
        <v>1710211.44</v>
      </c>
    </row>
    <row r="10" spans="2:14" ht="15.75" thickBot="1">
      <c r="B10" s="8"/>
      <c r="C10" s="6">
        <v>2005</v>
      </c>
      <c r="D10" s="4">
        <v>2780265</v>
      </c>
      <c r="E10" s="4">
        <v>2780285</v>
      </c>
      <c r="F10" s="4">
        <f>6354.65+12555.81</f>
        <v>18910.46</v>
      </c>
      <c r="G10" s="4"/>
      <c r="H10" s="4">
        <v>7389.35</v>
      </c>
      <c r="I10" s="4"/>
      <c r="J10" s="25">
        <f>SUM(E10:I10)</f>
        <v>2806584.81</v>
      </c>
      <c r="K10" s="14"/>
      <c r="L10" s="1">
        <v>2794029</v>
      </c>
      <c r="M10" s="1">
        <v>12555.81</v>
      </c>
      <c r="N10" s="2">
        <f>+M10+L10</f>
        <v>2806584.81</v>
      </c>
    </row>
    <row r="11" spans="2:14">
      <c r="B11" s="8"/>
      <c r="C11" s="12"/>
      <c r="D11" s="13"/>
      <c r="E11" s="13"/>
      <c r="F11" s="13"/>
      <c r="G11" s="13"/>
      <c r="H11" s="13"/>
      <c r="I11" s="13"/>
      <c r="J11" s="24"/>
      <c r="K11" s="14"/>
      <c r="L11" s="1"/>
      <c r="M11" s="1"/>
    </row>
    <row r="12" spans="2:14" ht="15.75" thickBot="1">
      <c r="B12" s="8"/>
      <c r="C12" s="18"/>
      <c r="D12" s="37">
        <f>SUM(D6:D11)</f>
        <v>7063903</v>
      </c>
      <c r="E12" s="37">
        <f>SUM(E6:E11)</f>
        <v>7063923</v>
      </c>
      <c r="F12" s="37">
        <f>SUM(F6:F11)</f>
        <v>15911.260000000002</v>
      </c>
      <c r="G12" s="37">
        <f>SUM(G6:G11)</f>
        <v>677.55</v>
      </c>
      <c r="H12" s="37">
        <f>SUM(H6:H11)</f>
        <v>11970.54</v>
      </c>
      <c r="I12" s="37"/>
      <c r="J12" s="38">
        <f>SUM(E12:I12)</f>
        <v>7092482.3499999996</v>
      </c>
      <c r="K12" s="14"/>
      <c r="L12" s="1"/>
      <c r="M12" s="1"/>
    </row>
    <row r="13" spans="2:14">
      <c r="B13" s="8"/>
      <c r="C13" s="19"/>
      <c r="D13" s="20"/>
      <c r="E13" s="20"/>
      <c r="F13" s="20"/>
      <c r="G13" s="20"/>
      <c r="H13" s="20"/>
      <c r="I13" s="20"/>
      <c r="J13" s="36">
        <f>+J12-D12</f>
        <v>28579.349999999627</v>
      </c>
      <c r="K13" s="14"/>
      <c r="L13" s="1"/>
      <c r="M13" s="1"/>
    </row>
    <row r="14" spans="2:14">
      <c r="B14" s="8"/>
      <c r="C14" s="12"/>
      <c r="D14" s="13"/>
      <c r="E14" s="13"/>
      <c r="F14" s="13"/>
      <c r="G14" s="13"/>
      <c r="H14" s="13"/>
      <c r="I14" s="13"/>
      <c r="J14" s="26"/>
      <c r="K14" s="14"/>
      <c r="L14" s="1"/>
      <c r="M14" s="1"/>
    </row>
    <row r="15" spans="2:14">
      <c r="B15" s="8"/>
      <c r="C15" s="15" t="s">
        <v>7</v>
      </c>
      <c r="D15" s="11"/>
      <c r="E15" s="11"/>
      <c r="F15" s="11"/>
      <c r="G15" s="11"/>
      <c r="H15" s="11"/>
      <c r="I15" s="11"/>
      <c r="J15" s="27"/>
      <c r="K15" s="10"/>
    </row>
    <row r="16" spans="2:14" ht="15.75" thickBot="1">
      <c r="B16" s="8"/>
      <c r="C16" s="5" t="s">
        <v>0</v>
      </c>
      <c r="D16" s="5" t="s">
        <v>1</v>
      </c>
      <c r="E16" s="5" t="s">
        <v>9</v>
      </c>
      <c r="F16" s="5" t="s">
        <v>2</v>
      </c>
      <c r="G16" s="5" t="s">
        <v>3</v>
      </c>
      <c r="H16" s="5" t="s">
        <v>4</v>
      </c>
      <c r="I16" s="5"/>
      <c r="J16" s="28" t="s">
        <v>6</v>
      </c>
      <c r="K16" s="10"/>
    </row>
    <row r="17" spans="2:14">
      <c r="B17" s="8"/>
      <c r="C17" s="12">
        <v>2001</v>
      </c>
      <c r="D17" s="13">
        <v>864</v>
      </c>
      <c r="E17" s="13">
        <v>870</v>
      </c>
      <c r="F17" s="13">
        <v>-173.67</v>
      </c>
      <c r="G17" s="13"/>
      <c r="H17" s="13"/>
      <c r="I17" s="13"/>
      <c r="J17" s="24">
        <f>SUM(E17:I17)</f>
        <v>696.33</v>
      </c>
      <c r="K17" s="14"/>
      <c r="L17" s="1"/>
      <c r="M17" s="1"/>
    </row>
    <row r="18" spans="2:14">
      <c r="B18" s="8"/>
      <c r="C18" s="12">
        <v>2002</v>
      </c>
      <c r="D18" s="13">
        <v>15987</v>
      </c>
      <c r="E18" s="13">
        <v>15987</v>
      </c>
      <c r="F18" s="13">
        <v>-172.95</v>
      </c>
      <c r="G18" s="13"/>
      <c r="H18" s="13"/>
      <c r="I18" s="13"/>
      <c r="J18" s="24">
        <f>SUM(E18:I18)</f>
        <v>15814.05</v>
      </c>
      <c r="K18" s="14"/>
      <c r="L18" s="1"/>
      <c r="M18" s="1"/>
    </row>
    <row r="19" spans="2:14">
      <c r="B19" s="8"/>
      <c r="C19" s="12">
        <v>2003</v>
      </c>
      <c r="D19" s="13">
        <v>95208</v>
      </c>
      <c r="E19" s="13">
        <v>95208</v>
      </c>
      <c r="F19" s="13">
        <f>-42.91-0.02</f>
        <v>-42.93</v>
      </c>
      <c r="G19" s="13"/>
      <c r="H19" s="13"/>
      <c r="I19" s="13"/>
      <c r="J19" s="24">
        <f>SUM(E19:I19)</f>
        <v>95165.07</v>
      </c>
      <c r="K19" s="14"/>
      <c r="L19" s="1"/>
      <c r="M19" s="1"/>
    </row>
    <row r="20" spans="2:14">
      <c r="B20" s="8"/>
      <c r="C20" s="12">
        <v>2004</v>
      </c>
      <c r="D20" s="13">
        <v>88243</v>
      </c>
      <c r="E20" s="13">
        <v>88243</v>
      </c>
      <c r="F20" s="13">
        <v>1031.8900000000001</v>
      </c>
      <c r="G20" s="13"/>
      <c r="H20" s="13"/>
      <c r="I20" s="13"/>
      <c r="J20" s="24">
        <f>SUM(E20:I20)</f>
        <v>89274.89</v>
      </c>
      <c r="K20" s="14"/>
      <c r="L20" s="1"/>
      <c r="M20" s="1"/>
    </row>
    <row r="21" spans="2:14" ht="15.75" thickBot="1">
      <c r="B21" s="8"/>
      <c r="C21" s="6"/>
      <c r="D21" s="4"/>
      <c r="E21" s="4"/>
      <c r="F21" s="4"/>
      <c r="G21" s="4"/>
      <c r="H21" s="4"/>
      <c r="I21" s="4"/>
      <c r="J21" s="25">
        <f>SUM(E21:I21)</f>
        <v>0</v>
      </c>
      <c r="K21" s="14"/>
      <c r="L21" s="1"/>
      <c r="M21" s="1"/>
      <c r="N21" s="2">
        <f>+M21+L21</f>
        <v>0</v>
      </c>
    </row>
    <row r="22" spans="2:14">
      <c r="B22" s="8"/>
      <c r="C22" s="12"/>
      <c r="D22" s="13"/>
      <c r="E22" s="13"/>
      <c r="F22" s="13"/>
      <c r="G22" s="13"/>
      <c r="H22" s="13"/>
      <c r="I22" s="13"/>
      <c r="J22" s="24"/>
      <c r="K22" s="14"/>
      <c r="L22" s="1"/>
      <c r="M22" s="1"/>
    </row>
    <row r="23" spans="2:14" ht="15.75" thickBot="1">
      <c r="B23" s="8"/>
      <c r="C23" s="18"/>
      <c r="D23" s="37">
        <f>SUM(D17:D22)</f>
        <v>200302</v>
      </c>
      <c r="E23" s="37">
        <f>SUM(E17:E22)</f>
        <v>200308</v>
      </c>
      <c r="F23" s="37">
        <f>SUM(F17:F22)</f>
        <v>642.34000000000015</v>
      </c>
      <c r="G23" s="37">
        <f>SUM(G17:G22)</f>
        <v>0</v>
      </c>
      <c r="H23" s="37">
        <f>SUM(H17:H22)</f>
        <v>0</v>
      </c>
      <c r="I23" s="37"/>
      <c r="J23" s="38">
        <f>SUM(E23:I23)</f>
        <v>200950.34</v>
      </c>
      <c r="K23" s="14"/>
      <c r="L23" s="1"/>
      <c r="M23" s="1"/>
    </row>
    <row r="24" spans="2:14">
      <c r="B24" s="8"/>
      <c r="C24" s="19"/>
      <c r="D24" s="39"/>
      <c r="E24" s="39"/>
      <c r="F24" s="39"/>
      <c r="G24" s="39"/>
      <c r="H24" s="39"/>
      <c r="I24" s="39"/>
      <c r="J24" s="36">
        <f>+J23-D23</f>
        <v>648.33999999999651</v>
      </c>
      <c r="K24" s="14"/>
      <c r="L24" s="1"/>
      <c r="M24" s="1"/>
    </row>
    <row r="25" spans="2:14">
      <c r="B25" s="8"/>
      <c r="C25" s="19"/>
      <c r="D25" s="20"/>
      <c r="E25" s="20"/>
      <c r="F25" s="20"/>
      <c r="G25" s="20"/>
      <c r="H25" s="20"/>
      <c r="I25" s="20"/>
      <c r="J25" s="29"/>
      <c r="K25" s="14"/>
      <c r="L25" s="1"/>
      <c r="M25" s="1"/>
    </row>
    <row r="26" spans="2:14">
      <c r="B26" s="8"/>
      <c r="C26" s="12"/>
      <c r="D26" s="13"/>
      <c r="E26" s="13"/>
      <c r="F26" s="13"/>
      <c r="G26" s="13"/>
      <c r="H26" s="13"/>
      <c r="I26" s="13"/>
      <c r="J26" s="26"/>
      <c r="K26" s="14"/>
      <c r="L26" s="1"/>
      <c r="M26" s="1"/>
    </row>
    <row r="27" spans="2:14">
      <c r="B27" s="8"/>
      <c r="C27" s="15" t="s">
        <v>8</v>
      </c>
      <c r="D27" s="11"/>
      <c r="E27" s="11"/>
      <c r="F27" s="11"/>
      <c r="G27" s="11"/>
      <c r="H27" s="11"/>
      <c r="I27" s="11"/>
      <c r="J27" s="27"/>
      <c r="K27" s="14"/>
      <c r="L27" s="1"/>
      <c r="M27" s="1"/>
    </row>
    <row r="28" spans="2:14" ht="15.75" thickBot="1">
      <c r="B28" s="8"/>
      <c r="C28" s="5" t="s">
        <v>0</v>
      </c>
      <c r="D28" s="5" t="s">
        <v>1</v>
      </c>
      <c r="E28" s="5" t="s">
        <v>9</v>
      </c>
      <c r="F28" s="5" t="s">
        <v>2</v>
      </c>
      <c r="G28" s="5" t="s">
        <v>3</v>
      </c>
      <c r="H28" s="5" t="s">
        <v>4</v>
      </c>
      <c r="I28" s="5"/>
      <c r="J28" s="28" t="s">
        <v>6</v>
      </c>
      <c r="K28" s="14"/>
      <c r="L28" s="1"/>
      <c r="M28" s="1"/>
    </row>
    <row r="29" spans="2:14">
      <c r="B29" s="8"/>
      <c r="C29" s="12">
        <v>2001</v>
      </c>
      <c r="D29" s="13">
        <v>327</v>
      </c>
      <c r="E29" s="13">
        <v>327</v>
      </c>
      <c r="F29" s="13">
        <v>-177.1</v>
      </c>
      <c r="G29" s="13"/>
      <c r="H29" s="13"/>
      <c r="I29" s="13"/>
      <c r="J29" s="24">
        <f>SUM(E29:I29)</f>
        <v>149.9</v>
      </c>
      <c r="K29" s="14"/>
      <c r="L29" s="1"/>
      <c r="M29" s="1"/>
    </row>
    <row r="30" spans="2:14">
      <c r="B30" s="8"/>
      <c r="C30" s="12">
        <v>2002</v>
      </c>
      <c r="D30" s="13">
        <v>2433</v>
      </c>
      <c r="E30" s="13">
        <v>2433</v>
      </c>
      <c r="F30" s="13"/>
      <c r="G30" s="13"/>
      <c r="H30" s="13"/>
      <c r="I30" s="13"/>
      <c r="J30" s="24">
        <f>SUM(E30:I30)</f>
        <v>2433</v>
      </c>
      <c r="K30" s="14"/>
      <c r="L30" s="1"/>
      <c r="M30" s="1"/>
    </row>
    <row r="31" spans="2:14">
      <c r="B31" s="8"/>
      <c r="C31" s="12">
        <v>2003</v>
      </c>
      <c r="D31" s="13">
        <v>6379</v>
      </c>
      <c r="E31" s="13">
        <v>6379</v>
      </c>
      <c r="F31" s="13">
        <v>-8.09</v>
      </c>
      <c r="G31" s="13"/>
      <c r="H31" s="13"/>
      <c r="I31" s="13"/>
      <c r="J31" s="24">
        <f>SUM(E31:I31)</f>
        <v>6370.91</v>
      </c>
      <c r="K31" s="14"/>
      <c r="L31" s="1"/>
      <c r="M31" s="1"/>
    </row>
    <row r="32" spans="2:14">
      <c r="B32" s="8"/>
      <c r="C32" s="12">
        <v>2004</v>
      </c>
      <c r="D32" s="13">
        <v>8333</v>
      </c>
      <c r="E32" s="13">
        <v>8144</v>
      </c>
      <c r="F32" s="13">
        <v>5.42</v>
      </c>
      <c r="G32" s="13"/>
      <c r="H32" s="13"/>
      <c r="I32" s="13"/>
      <c r="J32" s="24">
        <f>SUM(E32:I32)</f>
        <v>8149.42</v>
      </c>
      <c r="K32" s="14"/>
      <c r="L32" s="1"/>
      <c r="M32" s="1"/>
    </row>
    <row r="33" spans="2:13" ht="15.75" thickBot="1">
      <c r="B33" s="8"/>
      <c r="C33" s="3"/>
      <c r="D33" s="4"/>
      <c r="E33" s="4"/>
      <c r="F33" s="4"/>
      <c r="G33" s="4"/>
      <c r="H33" s="4"/>
      <c r="I33" s="4"/>
      <c r="J33" s="25">
        <f>SUM(E33:I33)</f>
        <v>0</v>
      </c>
      <c r="K33" s="14"/>
      <c r="L33" s="1"/>
      <c r="M33" s="1"/>
    </row>
    <row r="34" spans="2:13">
      <c r="B34" s="8"/>
      <c r="C34" s="9"/>
      <c r="D34" s="13"/>
      <c r="E34" s="13"/>
      <c r="F34" s="13"/>
      <c r="G34" s="13"/>
      <c r="H34" s="13"/>
      <c r="I34" s="13"/>
      <c r="J34" s="24"/>
      <c r="K34" s="14"/>
      <c r="L34" s="1"/>
      <c r="M34" s="1"/>
    </row>
    <row r="35" spans="2:13" ht="15.75" thickBot="1">
      <c r="B35" s="8"/>
      <c r="C35" s="21"/>
      <c r="D35" s="37">
        <f>SUM(D29:D34)</f>
        <v>17472</v>
      </c>
      <c r="E35" s="37">
        <f>SUM(E29:E34)</f>
        <v>17283</v>
      </c>
      <c r="F35" s="37">
        <f>SUM(F29:F34)</f>
        <v>-179.77</v>
      </c>
      <c r="G35" s="37">
        <f>SUM(G29:G34)</f>
        <v>0</v>
      </c>
      <c r="H35" s="37">
        <f>SUM(H29:H34)</f>
        <v>0</v>
      </c>
      <c r="I35" s="37"/>
      <c r="J35" s="38">
        <f>SUM(E35:I35)</f>
        <v>17103.23</v>
      </c>
      <c r="K35" s="14"/>
      <c r="L35" s="1"/>
      <c r="M35" s="1"/>
    </row>
    <row r="36" spans="2:13">
      <c r="B36" s="8"/>
      <c r="C36" s="22"/>
      <c r="D36" s="39"/>
      <c r="E36" s="39"/>
      <c r="F36" s="39"/>
      <c r="G36" s="39"/>
      <c r="H36" s="39"/>
      <c r="I36" s="39"/>
      <c r="J36" s="36">
        <f>+J35-D35</f>
        <v>-368.77000000000044</v>
      </c>
      <c r="K36" s="14"/>
      <c r="L36" s="1"/>
      <c r="M36" s="1"/>
    </row>
    <row r="37" spans="2:13" ht="15.75" thickBot="1">
      <c r="B37" s="16"/>
      <c r="C37" s="3"/>
      <c r="D37" s="4"/>
      <c r="E37" s="4"/>
      <c r="F37" s="4"/>
      <c r="G37" s="4"/>
      <c r="H37" s="4"/>
      <c r="I37" s="4"/>
      <c r="J37" s="30"/>
      <c r="K37" s="17"/>
      <c r="L37" s="1"/>
      <c r="M37" s="1"/>
    </row>
    <row r="38" spans="2:13"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1">
    <mergeCell ref="C2:J2"/>
  </mergeCells>
  <printOptions horizontalCentered="1"/>
  <pageMargins left="0.4" right="0.7" top="0.75" bottom="0.75" header="0.3" footer="0.3"/>
  <pageSetup scale="98" orientation="portrait" r:id="rId1"/>
  <ignoredErrors>
    <ignoredError sqref="J6:J10 J17:J29 J30:J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2012-04-30T20:12:16Z</cp:lastPrinted>
  <dcterms:created xsi:type="dcterms:W3CDTF">2012-04-27T19:15:43Z</dcterms:created>
  <dcterms:modified xsi:type="dcterms:W3CDTF">2012-05-02T17:31:55Z</dcterms:modified>
</cp:coreProperties>
</file>