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1485" windowWidth="12795" windowHeight="8880" tabRatio="915" activeTab="1"/>
  </bookViews>
  <sheets>
    <sheet name="REGINFO" sheetId="1" r:id="rId1"/>
    <sheet name="TAXCALC" sheetId="2" r:id="rId2"/>
    <sheet name="TAXRATES" sheetId="3" r:id="rId3"/>
    <sheet name="C&amp;DM TAX FORECAST" sheetId="4" r:id="rId4"/>
    <sheet name="Allocation LCT &amp; capital tax " sheetId="5" r:id="rId5"/>
  </sheets>
  <externalReferences>
    <externalReference r:id="rId8"/>
    <externalReference r:id="rId9"/>
  </externalReferences>
  <definedNames>
    <definedName name="hello">'REGINFO'!$G$28</definedName>
    <definedName name="MofF">#REF!</definedName>
    <definedName name="_xlnm.Print_Area" localSheetId="4">'Allocation LCT &amp; capital tax '!$A$1:$C$17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<sst xmlns="http://schemas.openxmlformats.org/spreadsheetml/2006/main" count="288" uniqueCount="201">
  <si>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</si>
  <si>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</si>
  <si>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</si>
  <si>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</si>
  <si>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</si>
  <si>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</si>
  <si>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</si>
  <si>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</si>
  <si>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</si>
  <si>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</si>
  <si>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</si>
  <si>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</si>
  <si>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</si>
  <si>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</si>
  <si>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</si>
  <si>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</si>
  <si>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</si>
  <si>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</si>
  <si>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</si>
  <si>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</si>
  <si>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</si>
  <si>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</si>
  <si>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</si>
  <si>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</si>
  <si>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</si>
  <si>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</si>
  <si>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</si>
  <si>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</si>
  <si>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</si>
  <si>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</si>
  <si>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</si>
  <si>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</si>
  <si>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</si>
  <si>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</si>
  <si>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</si>
  <si>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</si>
  <si>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</si>
  <si>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</si>
  <si>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</si>
  <si>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</si>
  <si>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</si>
  <si>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</si>
  <si>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</si>
  <si>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</si>
  <si>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</si>
  <si>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</si>
  <si>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</si>
  <si>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</si>
  <si>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</si>
  <si>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</si>
  <si>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</si>
  <si>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</si>
  <si>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</si>
  <si>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</si>
  <si>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</si>
  <si>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</si>
  <si>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</si>
  <si>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</si>
  <si>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</si>
  <si>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</si>
  <si>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</si>
  <si>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</si>
  <si>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</si>
  <si>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</si>
  <si>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</si>
  <si>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</si>
  <si>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</si>
  <si>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</si>
  <si>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</si>
  <si>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</si>
  <si>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</si>
  <si>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</si>
  <si>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</si>
  <si>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</si>
  <si>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</si>
  <si>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</si>
  <si>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</si>
  <si>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</si>
  <si>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</si>
  <si>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</si>
  <si>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</si>
  <si>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</si>
  <si>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</si>
  <si>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</si>
  <si>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</si>
  <si>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</si>
  <si>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</si>
  <si>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</si>
  <si>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</si>
  <si>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</si>
  <si>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</si>
  <si>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</si>
  <si>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</si>
  <si>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</si>
  <si>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</si>
  <si>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</si>
  <si>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</si>
  <si>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</si>
  <si>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</si>
  <si>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</si>
  <si>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</si>
  <si>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</si>
  <si>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</si>
  <si>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</si>
  <si>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</si>
  <si>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</si>
  <si>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</si>
  <si>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</si>
  <si>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</si>
  <si>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</si>
  <si>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</si>
  <si>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</si>
  <si>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</si>
  <si>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</si>
  <si>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</si>
  <si>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</si>
  <si>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</si>
  <si>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</si>
  <si>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</si>
  <si>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</si>
  <si>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</si>
  <si>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</si>
  <si>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</si>
  <si>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</si>
  <si>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</si>
  <si>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</si>
  <si>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</si>
  <si>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</si>
  <si>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</si>
  <si>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</si>
  <si>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</si>
  <si>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</si>
  <si>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</si>
  <si>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</si>
  <si>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</si>
  <si>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</si>
  <si>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</si>
  <si>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</si>
  <si>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</si>
  <si>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</si>
  <si>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</si>
  <si>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</si>
  <si>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</si>
  <si>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</si>
  <si>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</si>
  <si>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</si>
  <si>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</si>
  <si>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</si>
  <si>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</si>
  <si>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</si>
  <si>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</si>
  <si>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</si>
  <si>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</si>
  <si>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</si>
  <si>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</si>
  <si>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</si>
  <si>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</si>
  <si>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</si>
  <si>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</si>
  <si>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</si>
  <si>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</si>
  <si>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</si>
  <si>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</si>
  <si>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</si>
  <si>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</si>
  <si>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</si>
  <si>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</si>
  <si>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</si>
  <si>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</si>
  <si>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</si>
  <si>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</si>
  <si>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</si>
  <si>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</si>
  <si>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</si>
  <si>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</si>
  <si>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</si>
  <si>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</si>
  <si>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</si>
  <si>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</si>
  <si>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</si>
  <si>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</si>
  <si>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</si>
  <si>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</si>
  <si>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</si>
  <si>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</si>
  <si>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</si>
  <si>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</si>
  <si>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</si>
  <si>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</si>
  <si>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January 1,2005-December 31,2005</t>
  </si>
  <si>
    <t>YES</t>
  </si>
  <si>
    <t>Markham</t>
  </si>
  <si>
    <t>Richmond Hill</t>
  </si>
  <si>
    <t>Vaughan</t>
  </si>
  <si>
    <t>* use to allocate exemption</t>
  </si>
  <si>
    <t>Federal LCT exemption</t>
  </si>
  <si>
    <t>Ontario Capital tax</t>
  </si>
  <si>
    <t>Based on allocation across 3 service territories for PowerStream.  Allocation done on proportion of rate base. See spreadsheet attached.</t>
  </si>
  <si>
    <t>RP-2005-0013</t>
  </si>
  <si>
    <t>EB-2005-0069</t>
  </si>
  <si>
    <t>PowerStream_Richmond Hill rate zone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</si>
</sst>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mm/dd/yyyy"/>
    <numFmt numFmtId="181" formatCode="0.0%"/>
    <numFmt numFmtId="182" formatCode="&quot;$&quot;#,##0.000"/>
    <numFmt numFmtId="183" formatCode="&quot;$&quot;#,##0.00000"/>
    <numFmt numFmtId="184" formatCode="&quot;$&quot;#,##0.0000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2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83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2" borderId="2" xfId="0" applyNumberFormat="1" applyFill="1" applyBorder="1" applyAlignment="1" applyProtection="1">
      <alignment vertical="top"/>
      <protection/>
    </xf>
    <xf numFmtId="3" fontId="0" fillId="0" borderId="3" xfId="0" applyNumberFormat="1" applyFill="1" applyBorder="1" applyAlignment="1" applyProtection="1">
      <alignment vertical="top"/>
      <protection/>
    </xf>
    <xf numFmtId="172" fontId="0" fillId="0" borderId="3" xfId="0" applyNumberFormat="1" applyFill="1" applyBorder="1" applyAlignment="1" applyProtection="1">
      <alignment vertical="top"/>
      <protection/>
    </xf>
    <xf numFmtId="37" fontId="0" fillId="0" borderId="3" xfId="0" applyNumberFormat="1" applyFill="1" applyBorder="1" applyAlignment="1" applyProtection="1">
      <alignment/>
      <protection/>
    </xf>
    <xf numFmtId="172" fontId="0" fillId="3" borderId="2" xfId="0" applyNumberFormat="1" applyFill="1" applyBorder="1" applyAlignment="1" applyProtection="1">
      <alignment/>
      <protection/>
    </xf>
    <xf numFmtId="3" fontId="0" fillId="0" borderId="2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2" xfId="0" applyNumberFormat="1" applyFill="1" applyBorder="1" applyAlignment="1" applyProtection="1">
      <alignment vertical="top"/>
      <protection/>
    </xf>
    <xf numFmtId="0" fontId="3" fillId="4" borderId="4" xfId="0" applyFont="1" applyFill="1" applyBorder="1" applyAlignment="1" applyProtection="1">
      <alignment vertical="top" wrapText="1"/>
      <protection/>
    </xf>
    <xf numFmtId="0" fontId="0" fillId="5" borderId="0" xfId="0" applyFill="1" applyAlignment="1" applyProtection="1">
      <alignment horizontal="center" vertical="top"/>
      <protection/>
    </xf>
    <xf numFmtId="0" fontId="0" fillId="5" borderId="0" xfId="0" applyFill="1" applyAlignment="1" applyProtection="1">
      <alignment vertical="top"/>
      <protection/>
    </xf>
    <xf numFmtId="0" fontId="3" fillId="6" borderId="0" xfId="0" applyFont="1" applyFill="1" applyBorder="1" applyAlignment="1" applyProtection="1">
      <alignment vertical="top"/>
      <protection/>
    </xf>
    <xf numFmtId="0" fontId="3" fillId="6" borderId="0" xfId="0" applyFont="1" applyFill="1" applyBorder="1" applyAlignment="1" applyProtection="1">
      <alignment horizontal="center" vertical="top"/>
      <protection/>
    </xf>
    <xf numFmtId="0" fontId="0" fillId="6" borderId="0" xfId="0" applyFill="1" applyBorder="1" applyAlignment="1" applyProtection="1">
      <alignment horizontal="center" vertical="top"/>
      <protection/>
    </xf>
    <xf numFmtId="0" fontId="3" fillId="6" borderId="0" xfId="0" applyFont="1" applyFill="1" applyBorder="1" applyAlignment="1" applyProtection="1">
      <alignment vertical="top"/>
      <protection/>
    </xf>
    <xf numFmtId="0" fontId="0" fillId="6" borderId="0" xfId="0" applyFill="1" applyAlignment="1" applyProtection="1">
      <alignment vertical="top"/>
      <protection/>
    </xf>
    <xf numFmtId="0" fontId="3" fillId="6" borderId="0" xfId="0" applyFont="1" applyFill="1" applyAlignment="1" applyProtection="1">
      <alignment vertical="top"/>
      <protection/>
    </xf>
    <xf numFmtId="0" fontId="0" fillId="6" borderId="0" xfId="0" applyFill="1" applyBorder="1" applyAlignment="1" applyProtection="1">
      <alignment vertical="top"/>
      <protection/>
    </xf>
    <xf numFmtId="176" fontId="3" fillId="4" borderId="5" xfId="15" applyNumberFormat="1" applyFont="1" applyFill="1" applyBorder="1" applyAlignment="1" applyProtection="1">
      <alignment horizontal="center" vertical="top"/>
      <protection/>
    </xf>
    <xf numFmtId="0" fontId="3" fillId="4" borderId="6" xfId="0" applyFont="1" applyFill="1" applyBorder="1" applyAlignment="1" applyProtection="1">
      <alignment horizontal="center" vertical="top"/>
      <protection/>
    </xf>
    <xf numFmtId="176" fontId="3" fillId="4" borderId="6" xfId="15" applyNumberFormat="1" applyFont="1" applyFill="1" applyBorder="1" applyAlignment="1" applyProtection="1">
      <alignment horizontal="center" vertical="top"/>
      <protection/>
    </xf>
    <xf numFmtId="0" fontId="7" fillId="4" borderId="7" xfId="0" applyFont="1" applyFill="1" applyBorder="1" applyAlignment="1" applyProtection="1">
      <alignment horizontal="left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9" xfId="0" applyNumberFormat="1" applyBorder="1" applyAlignment="1" applyProtection="1">
      <alignment horizontal="center" vertical="top"/>
      <protection/>
    </xf>
    <xf numFmtId="10" fontId="0" fillId="0" borderId="10" xfId="0" applyNumberFormat="1" applyBorder="1" applyAlignment="1" applyProtection="1">
      <alignment horizontal="center" vertical="top"/>
      <protection/>
    </xf>
    <xf numFmtId="0" fontId="3" fillId="4" borderId="7" xfId="0" applyFont="1" applyFill="1" applyBorder="1" applyAlignment="1" applyProtection="1">
      <alignment horizontal="left" vertical="top"/>
      <protection/>
    </xf>
    <xf numFmtId="10" fontId="0" fillId="0" borderId="11" xfId="0" applyNumberFormat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78" fontId="0" fillId="0" borderId="13" xfId="0" applyNumberFormat="1" applyBorder="1" applyAlignment="1" applyProtection="1">
      <alignment horizontal="center" vertical="top"/>
      <protection/>
    </xf>
    <xf numFmtId="10" fontId="0" fillId="0" borderId="2" xfId="0" applyNumberFormat="1" applyBorder="1" applyAlignment="1" applyProtection="1">
      <alignment horizontal="center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3" xfId="0" applyNumberFormat="1" applyBorder="1" applyAlignment="1" applyProtection="1">
      <alignment horizontal="center" vertical="top"/>
      <protection/>
    </xf>
    <xf numFmtId="0" fontId="0" fillId="0" borderId="2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3" fillId="4" borderId="7" xfId="0" applyFont="1" applyFill="1" applyBorder="1" applyAlignment="1" applyProtection="1">
      <alignment horizontal="left" vertical="top" wrapText="1"/>
      <protection/>
    </xf>
    <xf numFmtId="176" fontId="0" fillId="0" borderId="13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10" fontId="0" fillId="6" borderId="0" xfId="0" applyNumberFormat="1" applyFill="1" applyBorder="1" applyAlignment="1" applyProtection="1">
      <alignment horizontal="center" vertical="top"/>
      <protection/>
    </xf>
    <xf numFmtId="0" fontId="0" fillId="6" borderId="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6" borderId="3" xfId="0" applyNumberFormat="1" applyFill="1" applyBorder="1" applyAlignment="1" applyProtection="1">
      <alignment vertical="top"/>
      <protection/>
    </xf>
    <xf numFmtId="37" fontId="0" fillId="6" borderId="18" xfId="0" applyNumberFormat="1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horizontal="center" vertical="top"/>
      <protection locked="0"/>
    </xf>
    <xf numFmtId="37" fontId="3" fillId="5" borderId="3" xfId="0" applyNumberFormat="1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vertical="top"/>
      <protection locked="0"/>
    </xf>
    <xf numFmtId="0" fontId="0" fillId="5" borderId="3" xfId="0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vertical="top"/>
      <protection/>
    </xf>
    <xf numFmtId="0" fontId="3" fillId="5" borderId="19" xfId="0" applyFont="1" applyFill="1" applyBorder="1" applyAlignment="1" applyProtection="1">
      <alignment vertical="top"/>
      <protection/>
    </xf>
    <xf numFmtId="0" fontId="3" fillId="5" borderId="3" xfId="0" applyFont="1" applyFill="1" applyBorder="1" applyAlignment="1" applyProtection="1">
      <alignment vertical="top"/>
      <protection/>
    </xf>
    <xf numFmtId="0" fontId="6" fillId="5" borderId="19" xfId="0" applyFont="1" applyFill="1" applyBorder="1" applyAlignment="1" applyProtection="1">
      <alignment vertical="top"/>
      <protection/>
    </xf>
    <xf numFmtId="0" fontId="0" fillId="5" borderId="3" xfId="0" applyFont="1" applyFill="1" applyBorder="1" applyAlignment="1" applyProtection="1">
      <alignment vertical="top"/>
      <protection/>
    </xf>
    <xf numFmtId="0" fontId="0" fillId="6" borderId="19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horizontal="center" vertical="top"/>
      <protection/>
    </xf>
    <xf numFmtId="0" fontId="0" fillId="5" borderId="19" xfId="0" applyFont="1" applyFill="1" applyBorder="1" applyAlignment="1" applyProtection="1">
      <alignment vertical="top"/>
      <protection/>
    </xf>
    <xf numFmtId="0" fontId="0" fillId="5" borderId="3" xfId="0" applyFont="1" applyFill="1" applyBorder="1" applyAlignment="1" applyProtection="1">
      <alignment horizontal="center" vertical="top"/>
      <protection/>
    </xf>
    <xf numFmtId="0" fontId="7" fillId="5" borderId="19" xfId="0" applyFont="1" applyFill="1" applyBorder="1" applyAlignment="1" applyProtection="1">
      <alignment vertical="top"/>
      <protection/>
    </xf>
    <xf numFmtId="0" fontId="4" fillId="5" borderId="3" xfId="0" applyFont="1" applyFill="1" applyBorder="1" applyAlignment="1" applyProtection="1">
      <alignment horizontal="center" vertical="top"/>
      <protection/>
    </xf>
    <xf numFmtId="0" fontId="0" fillId="6" borderId="19" xfId="0" applyFill="1" applyBorder="1" applyAlignment="1" applyProtection="1">
      <alignment vertical="top"/>
      <protection/>
    </xf>
    <xf numFmtId="0" fontId="0" fillId="5" borderId="3" xfId="0" applyFill="1" applyBorder="1" applyAlignment="1" applyProtection="1">
      <alignment horizontal="center" vertical="top"/>
      <protection/>
    </xf>
    <xf numFmtId="0" fontId="0" fillId="5" borderId="19" xfId="0" applyFill="1" applyBorder="1" applyAlignment="1" applyProtection="1">
      <alignment vertical="top"/>
      <protection/>
    </xf>
    <xf numFmtId="0" fontId="3" fillId="5" borderId="3" xfId="0" applyFont="1" applyFill="1" applyBorder="1" applyAlignment="1" applyProtection="1">
      <alignment horizontal="center" vertical="top"/>
      <protection/>
    </xf>
    <xf numFmtId="0" fontId="5" fillId="5" borderId="19" xfId="0" applyFont="1" applyFill="1" applyBorder="1" applyAlignment="1" applyProtection="1">
      <alignment vertical="top"/>
      <protection/>
    </xf>
    <xf numFmtId="0" fontId="4" fillId="5" borderId="19" xfId="0" applyFont="1" applyFill="1" applyBorder="1" applyAlignment="1" applyProtection="1">
      <alignment vertical="top"/>
      <protection/>
    </xf>
    <xf numFmtId="0" fontId="0" fillId="5" borderId="21" xfId="0" applyFill="1" applyBorder="1" applyAlignment="1" applyProtection="1">
      <alignment vertical="top"/>
      <protection/>
    </xf>
    <xf numFmtId="0" fontId="6" fillId="5" borderId="3" xfId="0" applyFont="1" applyFill="1" applyBorder="1" applyAlignment="1" applyProtection="1">
      <alignment horizontal="center" vertical="top"/>
      <protection/>
    </xf>
    <xf numFmtId="3" fontId="0" fillId="6" borderId="3" xfId="0" applyNumberFormat="1" applyFill="1" applyBorder="1" applyAlignment="1" applyProtection="1">
      <alignment vertical="top"/>
      <protection/>
    </xf>
    <xf numFmtId="3" fontId="0" fillId="6" borderId="9" xfId="0" applyNumberFormat="1" applyFill="1" applyBorder="1" applyAlignment="1" applyProtection="1">
      <alignment vertical="top"/>
      <protection/>
    </xf>
    <xf numFmtId="0" fontId="0" fillId="5" borderId="22" xfId="0" applyFill="1" applyBorder="1" applyAlignment="1" applyProtection="1">
      <alignment vertical="top"/>
      <protection/>
    </xf>
    <xf numFmtId="0" fontId="12" fillId="5" borderId="19" xfId="0" applyFont="1" applyFill="1" applyBorder="1" applyAlignment="1" applyProtection="1">
      <alignment vertical="top" wrapText="1"/>
      <protection/>
    </xf>
    <xf numFmtId="0" fontId="7" fillId="5" borderId="19" xfId="0" applyFont="1" applyFill="1" applyBorder="1" applyAlignment="1" applyProtection="1" quotePrefix="1">
      <alignment vertical="top"/>
      <protection/>
    </xf>
    <xf numFmtId="0" fontId="3" fillId="6" borderId="19" xfId="0" applyFont="1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horizontal="center" vertical="top"/>
      <protection/>
    </xf>
    <xf numFmtId="0" fontId="12" fillId="6" borderId="19" xfId="0" applyFont="1" applyFill="1" applyBorder="1" applyAlignment="1" applyProtection="1">
      <alignment vertical="top" wrapText="1"/>
      <protection/>
    </xf>
    <xf numFmtId="0" fontId="3" fillId="6" borderId="19" xfId="0" applyFont="1" applyFill="1" applyBorder="1" applyAlignment="1" applyProtection="1">
      <alignment vertical="top" wrapText="1"/>
      <protection/>
    </xf>
    <xf numFmtId="0" fontId="0" fillId="6" borderId="19" xfId="0" applyFont="1" applyFill="1" applyBorder="1" applyAlignment="1" applyProtection="1">
      <alignment vertical="top" wrapText="1"/>
      <protection/>
    </xf>
    <xf numFmtId="0" fontId="0" fillId="5" borderId="23" xfId="0" applyFill="1" applyBorder="1" applyAlignment="1" applyProtection="1">
      <alignment vertical="top"/>
      <protection/>
    </xf>
    <xf numFmtId="0" fontId="0" fillId="5" borderId="22" xfId="0" applyFill="1" applyBorder="1" applyAlignment="1" applyProtection="1">
      <alignment horizontal="center" vertical="top"/>
      <protection/>
    </xf>
    <xf numFmtId="0" fontId="6" fillId="6" borderId="19" xfId="0" applyFont="1" applyFill="1" applyBorder="1" applyAlignment="1" applyProtection="1">
      <alignment vertical="top"/>
      <protection/>
    </xf>
    <xf numFmtId="3" fontId="0" fillId="6" borderId="3" xfId="0" applyNumberFormat="1" applyFill="1" applyBorder="1" applyAlignment="1" applyProtection="1">
      <alignment vertical="top"/>
      <protection/>
    </xf>
    <xf numFmtId="37" fontId="0" fillId="5" borderId="0" xfId="0" applyNumberFormat="1" applyFill="1" applyBorder="1" applyAlignment="1" applyProtection="1">
      <alignment vertical="top"/>
      <protection/>
    </xf>
    <xf numFmtId="3" fontId="0" fillId="6" borderId="18" xfId="0" applyNumberFormat="1" applyFill="1" applyBorder="1" applyAlignment="1" applyProtection="1">
      <alignment vertical="top"/>
      <protection/>
    </xf>
    <xf numFmtId="10" fontId="0" fillId="3" borderId="14" xfId="0" applyNumberFormat="1" applyFill="1" applyBorder="1" applyAlignment="1" applyProtection="1" quotePrefix="1">
      <alignment vertical="top"/>
      <protection/>
    </xf>
    <xf numFmtId="3" fontId="0" fillId="0" borderId="18" xfId="0" applyNumberFormat="1" applyFill="1" applyBorder="1" applyAlignment="1" applyProtection="1">
      <alignment vertical="top"/>
      <protection/>
    </xf>
    <xf numFmtId="0" fontId="3" fillId="5" borderId="24" xfId="0" applyFont="1" applyFill="1" applyBorder="1" applyAlignment="1" applyProtection="1">
      <alignment vertical="top" wrapText="1"/>
      <protection/>
    </xf>
    <xf numFmtId="172" fontId="0" fillId="3" borderId="14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0" fontId="0" fillId="5" borderId="18" xfId="0" applyFill="1" applyBorder="1" applyAlignment="1" applyProtection="1">
      <alignment vertical="top"/>
      <protection/>
    </xf>
    <xf numFmtId="37" fontId="0" fillId="5" borderId="18" xfId="0" applyNumberFormat="1" applyFill="1" applyBorder="1" applyAlignment="1" applyProtection="1">
      <alignment vertical="top"/>
      <protection/>
    </xf>
    <xf numFmtId="0" fontId="0" fillId="5" borderId="25" xfId="0" applyFill="1" applyBorder="1" applyAlignment="1" applyProtection="1">
      <alignment vertical="top"/>
      <protection/>
    </xf>
    <xf numFmtId="0" fontId="0" fillId="5" borderId="18" xfId="0" applyFill="1" applyBorder="1" applyAlignment="1" applyProtection="1">
      <alignment vertical="top"/>
      <protection/>
    </xf>
    <xf numFmtId="3" fontId="0" fillId="5" borderId="18" xfId="0" applyNumberFormat="1" applyFill="1" applyBorder="1" applyAlignment="1" applyProtection="1">
      <alignment vertical="top"/>
      <protection/>
    </xf>
    <xf numFmtId="0" fontId="0" fillId="5" borderId="25" xfId="0" applyFill="1" applyBorder="1" applyAlignment="1" applyProtection="1">
      <alignment vertical="top"/>
      <protection/>
    </xf>
    <xf numFmtId="3" fontId="0" fillId="6" borderId="3" xfId="0" applyNumberFormat="1" applyFill="1" applyBorder="1" applyAlignment="1" applyProtection="1">
      <alignment/>
      <protection/>
    </xf>
    <xf numFmtId="37" fontId="0" fillId="6" borderId="3" xfId="0" applyNumberFormat="1" applyFill="1" applyBorder="1" applyAlignment="1" applyProtection="1">
      <alignment/>
      <protection/>
    </xf>
    <xf numFmtId="10" fontId="0" fillId="5" borderId="2" xfId="0" applyNumberFormat="1" applyFill="1" applyBorder="1" applyAlignment="1" applyProtection="1" quotePrefix="1">
      <alignment horizontal="right" vertical="top"/>
      <protection/>
    </xf>
    <xf numFmtId="37" fontId="0" fillId="6" borderId="2" xfId="0" applyNumberForma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top" wrapText="1"/>
      <protection/>
    </xf>
    <xf numFmtId="176" fontId="0" fillId="0" borderId="2" xfId="0" applyNumberFormat="1" applyFill="1" applyBorder="1" applyAlignment="1" applyProtection="1">
      <alignment vertical="top"/>
      <protection/>
    </xf>
    <xf numFmtId="176" fontId="0" fillId="0" borderId="2" xfId="0" applyNumberFormat="1" applyFill="1" applyBorder="1" applyAlignment="1" applyProtection="1">
      <alignment vertical="top"/>
      <protection locked="0"/>
    </xf>
    <xf numFmtId="0" fontId="3" fillId="5" borderId="7" xfId="0" applyFont="1" applyFill="1" applyBorder="1" applyAlignment="1" applyProtection="1">
      <alignment vertical="top"/>
      <protection/>
    </xf>
    <xf numFmtId="0" fontId="3" fillId="5" borderId="9" xfId="0" applyFont="1" applyFill="1" applyBorder="1" applyAlignment="1" applyProtection="1">
      <alignment horizontal="center" vertical="top"/>
      <protection/>
    </xf>
    <xf numFmtId="3" fontId="0" fillId="6" borderId="0" xfId="0" applyNumberFormat="1" applyFill="1" applyBorder="1" applyAlignment="1" applyProtection="1">
      <alignment vertical="top"/>
      <protection/>
    </xf>
    <xf numFmtId="3" fontId="0" fillId="6" borderId="26" xfId="0" applyNumberFormat="1" applyFill="1" applyBorder="1" applyAlignment="1" applyProtection="1">
      <alignment vertical="top"/>
      <protection/>
    </xf>
    <xf numFmtId="176" fontId="0" fillId="2" borderId="2" xfId="0" applyNumberFormat="1" applyFill="1" applyBorder="1" applyAlignment="1" applyProtection="1">
      <alignment vertical="top"/>
      <protection/>
    </xf>
    <xf numFmtId="176" fontId="0" fillId="0" borderId="3" xfId="0" applyNumberFormat="1" applyFill="1" applyBorder="1" applyAlignment="1" applyProtection="1">
      <alignment vertical="top"/>
      <protection/>
    </xf>
    <xf numFmtId="176" fontId="3" fillId="2" borderId="9" xfId="0" applyNumberFormat="1" applyFont="1" applyFill="1" applyBorder="1" applyAlignment="1" applyProtection="1">
      <alignment vertical="top"/>
      <protection/>
    </xf>
    <xf numFmtId="176" fontId="0" fillId="3" borderId="14" xfId="0" applyNumberFormat="1" applyFill="1" applyBorder="1" applyAlignment="1" applyProtection="1">
      <alignment vertical="top"/>
      <protection/>
    </xf>
    <xf numFmtId="176" fontId="0" fillId="0" borderId="18" xfId="0" applyNumberFormat="1" applyFill="1" applyBorder="1" applyAlignment="1" applyProtection="1">
      <alignment vertical="top"/>
      <protection/>
    </xf>
    <xf numFmtId="176" fontId="3" fillId="3" borderId="10" xfId="0" applyNumberFormat="1" applyFont="1" applyFill="1" applyBorder="1" applyAlignment="1" applyProtection="1">
      <alignment vertical="top"/>
      <protection/>
    </xf>
    <xf numFmtId="176" fontId="0" fillId="2" borderId="14" xfId="0" applyNumberFormat="1" applyFill="1" applyBorder="1" applyAlignment="1" applyProtection="1">
      <alignment vertical="top"/>
      <protection/>
    </xf>
    <xf numFmtId="176" fontId="0" fillId="3" borderId="14" xfId="0" applyNumberFormat="1" applyFill="1" applyBorder="1" applyAlignment="1" applyProtection="1">
      <alignment vertical="top"/>
      <protection/>
    </xf>
    <xf numFmtId="176" fontId="0" fillId="6" borderId="3" xfId="0" applyNumberFormat="1" applyFill="1" applyBorder="1" applyAlignment="1" applyProtection="1">
      <alignment vertical="top"/>
      <protection/>
    </xf>
    <xf numFmtId="176" fontId="0" fillId="6" borderId="18" xfId="0" applyNumberFormat="1" applyFill="1" applyBorder="1" applyAlignment="1" applyProtection="1">
      <alignment vertical="top"/>
      <protection/>
    </xf>
    <xf numFmtId="176" fontId="3" fillId="3" borderId="9" xfId="0" applyNumberFormat="1" applyFont="1" applyFill="1" applyBorder="1" applyAlignment="1" applyProtection="1">
      <alignment vertical="top"/>
      <protection/>
    </xf>
    <xf numFmtId="176" fontId="3" fillId="3" borderId="27" xfId="0" applyNumberFormat="1" applyFont="1" applyFill="1" applyBorder="1" applyAlignment="1" applyProtection="1">
      <alignment vertical="top"/>
      <protection/>
    </xf>
    <xf numFmtId="176" fontId="0" fillId="2" borderId="14" xfId="0" applyNumberFormat="1" applyFill="1" applyBorder="1" applyAlignment="1" applyProtection="1">
      <alignment vertical="top"/>
      <protection/>
    </xf>
    <xf numFmtId="176" fontId="3" fillId="3" borderId="2" xfId="0" applyNumberFormat="1" applyFont="1" applyFill="1" applyBorder="1" applyAlignment="1" applyProtection="1">
      <alignment vertical="top"/>
      <protection/>
    </xf>
    <xf numFmtId="176" fontId="3" fillId="3" borderId="14" xfId="0" applyNumberFormat="1" applyFont="1" applyFill="1" applyBorder="1" applyAlignment="1" applyProtection="1">
      <alignment vertical="top"/>
      <protection/>
    </xf>
    <xf numFmtId="176" fontId="0" fillId="6" borderId="2" xfId="0" applyNumberFormat="1" applyFill="1" applyBorder="1" applyAlignment="1" applyProtection="1">
      <alignment vertical="top"/>
      <protection/>
    </xf>
    <xf numFmtId="176" fontId="0" fillId="6" borderId="14" xfId="0" applyNumberFormat="1" applyFill="1" applyBorder="1" applyAlignment="1" applyProtection="1">
      <alignment vertical="top"/>
      <protection/>
    </xf>
    <xf numFmtId="176" fontId="0" fillId="2" borderId="2" xfId="0" applyNumberFormat="1" applyFill="1" applyBorder="1" applyAlignment="1" applyProtection="1">
      <alignment vertical="top"/>
      <protection/>
    </xf>
    <xf numFmtId="176" fontId="0" fillId="2" borderId="11" xfId="0" applyNumberFormat="1" applyFill="1" applyBorder="1" applyAlignment="1" applyProtection="1">
      <alignment vertical="top"/>
      <protection/>
    </xf>
    <xf numFmtId="176" fontId="0" fillId="0" borderId="3" xfId="0" applyNumberFormat="1" applyFill="1" applyBorder="1" applyAlignment="1" applyProtection="1">
      <alignment vertical="top"/>
      <protection/>
    </xf>
    <xf numFmtId="176" fontId="0" fillId="3" borderId="2" xfId="0" applyNumberFormat="1" applyFill="1" applyBorder="1" applyAlignment="1" applyProtection="1">
      <alignment vertical="top"/>
      <protection/>
    </xf>
    <xf numFmtId="176" fontId="0" fillId="3" borderId="2" xfId="0" applyNumberFormat="1" applyFill="1" applyBorder="1" applyAlignment="1" applyProtection="1">
      <alignment/>
      <protection/>
    </xf>
    <xf numFmtId="176" fontId="0" fillId="3" borderId="2" xfId="0" applyNumberFormat="1" applyFill="1" applyBorder="1" applyAlignment="1" applyProtection="1" quotePrefix="1">
      <alignment/>
      <protection/>
    </xf>
    <xf numFmtId="176" fontId="0" fillId="0" borderId="3" xfId="0" applyNumberFormat="1" applyFill="1" applyBorder="1" applyAlignment="1" applyProtection="1">
      <alignment/>
      <protection/>
    </xf>
    <xf numFmtId="176" fontId="0" fillId="6" borderId="3" xfId="0" applyNumberFormat="1" applyFill="1" applyBorder="1" applyAlignment="1" applyProtection="1">
      <alignment/>
      <protection/>
    </xf>
    <xf numFmtId="176" fontId="0" fillId="3" borderId="28" xfId="0" applyNumberFormat="1" applyFill="1" applyBorder="1" applyAlignment="1" applyProtection="1">
      <alignment/>
      <protection/>
    </xf>
    <xf numFmtId="176" fontId="0" fillId="3" borderId="28" xfId="0" applyNumberFormat="1" applyFill="1" applyBorder="1" applyAlignment="1" applyProtection="1" quotePrefix="1">
      <alignment/>
      <protection/>
    </xf>
    <xf numFmtId="176" fontId="0" fillId="6" borderId="29" xfId="0" applyNumberFormat="1" applyFill="1" applyBorder="1" applyAlignment="1" applyProtection="1">
      <alignment/>
      <protection/>
    </xf>
    <xf numFmtId="3" fontId="3" fillId="6" borderId="9" xfId="0" applyNumberFormat="1" applyFont="1" applyFill="1" applyBorder="1" applyAlignment="1" applyProtection="1">
      <alignment vertical="top"/>
      <protection/>
    </xf>
    <xf numFmtId="3" fontId="3" fillId="6" borderId="10" xfId="0" applyNumberFormat="1" applyFont="1" applyFill="1" applyBorder="1" applyAlignment="1" applyProtection="1">
      <alignment vertical="top"/>
      <protection/>
    </xf>
    <xf numFmtId="0" fontId="3" fillId="6" borderId="7" xfId="0" applyFont="1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horizontal="center" vertical="top"/>
      <protection/>
    </xf>
    <xf numFmtId="176" fontId="0" fillId="3" borderId="9" xfId="0" applyNumberFormat="1" applyFill="1" applyBorder="1" applyAlignment="1" applyProtection="1">
      <alignment/>
      <protection/>
    </xf>
    <xf numFmtId="0" fontId="0" fillId="5" borderId="10" xfId="0" applyFill="1" applyBorder="1" applyAlignment="1" applyProtection="1">
      <alignment vertical="top"/>
      <protection/>
    </xf>
    <xf numFmtId="176" fontId="0" fillId="3" borderId="9" xfId="0" applyNumberFormat="1" applyFill="1" applyBorder="1" applyAlignment="1" applyProtection="1" quotePrefix="1">
      <alignment/>
      <protection/>
    </xf>
    <xf numFmtId="0" fontId="0" fillId="5" borderId="30" xfId="0" applyFill="1" applyBorder="1" applyAlignment="1" applyProtection="1">
      <alignment vertical="top"/>
      <protection/>
    </xf>
    <xf numFmtId="0" fontId="0" fillId="6" borderId="7" xfId="0" applyFont="1" applyFill="1" applyBorder="1" applyAlignment="1" applyProtection="1">
      <alignment vertical="top"/>
      <protection/>
    </xf>
    <xf numFmtId="0" fontId="0" fillId="5" borderId="26" xfId="0" applyFill="1" applyBorder="1" applyAlignment="1" applyProtection="1">
      <alignment horizontal="center" vertical="top"/>
      <protection/>
    </xf>
    <xf numFmtId="176" fontId="0" fillId="6" borderId="26" xfId="0" applyNumberFormat="1" applyFill="1" applyBorder="1" applyAlignment="1" applyProtection="1">
      <alignment/>
      <protection/>
    </xf>
    <xf numFmtId="0" fontId="12" fillId="6" borderId="7" xfId="0" applyFont="1" applyFill="1" applyBorder="1" applyAlignment="1" applyProtection="1">
      <alignment vertical="top"/>
      <protection/>
    </xf>
    <xf numFmtId="0" fontId="0" fillId="6" borderId="9" xfId="0" applyFill="1" applyBorder="1" applyAlignment="1" applyProtection="1">
      <alignment horizontal="center" vertical="top"/>
      <protection/>
    </xf>
    <xf numFmtId="3" fontId="0" fillId="5" borderId="10" xfId="0" applyNumberFormat="1" applyFill="1" applyBorder="1" applyAlignment="1" applyProtection="1">
      <alignment vertical="top"/>
      <protection/>
    </xf>
    <xf numFmtId="0" fontId="17" fillId="5" borderId="19" xfId="0" applyFont="1" applyFill="1" applyBorder="1" applyAlignment="1" applyProtection="1">
      <alignment vertical="top"/>
      <protection/>
    </xf>
    <xf numFmtId="0" fontId="10" fillId="6" borderId="19" xfId="0" applyFont="1" applyFill="1" applyBorder="1" applyAlignment="1" applyProtection="1">
      <alignment vertical="top" wrapText="1"/>
      <protection/>
    </xf>
    <xf numFmtId="0" fontId="2" fillId="7" borderId="26" xfId="0" applyFont="1" applyFill="1" applyBorder="1" applyAlignment="1" applyProtection="1">
      <alignment horizontal="left" vertical="center" wrapText="1"/>
      <protection/>
    </xf>
    <xf numFmtId="0" fontId="0" fillId="5" borderId="0" xfId="0" applyFill="1" applyBorder="1" applyAlignment="1" applyProtection="1">
      <alignment vertical="top"/>
      <protection/>
    </xf>
    <xf numFmtId="0" fontId="6" fillId="5" borderId="19" xfId="0" applyFont="1" applyFill="1" applyBorder="1" applyAlignment="1" applyProtection="1">
      <alignment vertical="top" wrapText="1"/>
      <protection/>
    </xf>
    <xf numFmtId="0" fontId="0" fillId="5" borderId="19" xfId="0" applyFill="1" applyBorder="1" applyAlignment="1" applyProtection="1">
      <alignment vertical="top" wrapText="1"/>
      <protection/>
    </xf>
    <xf numFmtId="0" fontId="3" fillId="5" borderId="19" xfId="0" applyFont="1" applyFill="1" applyBorder="1" applyAlignment="1" applyProtection="1">
      <alignment horizontal="left" vertical="top" wrapText="1"/>
      <protection/>
    </xf>
    <xf numFmtId="10" fontId="3" fillId="6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6" borderId="19" xfId="0" applyFill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vertical="top" wrapText="1"/>
      <protection/>
    </xf>
    <xf numFmtId="37" fontId="0" fillId="5" borderId="0" xfId="0" applyNumberFormat="1" applyFill="1" applyAlignment="1" applyProtection="1">
      <alignment vertical="top"/>
      <protection/>
    </xf>
    <xf numFmtId="10" fontId="0" fillId="5" borderId="0" xfId="0" applyNumberFormat="1" applyFill="1" applyAlignment="1" applyProtection="1">
      <alignment vertical="top"/>
      <protection/>
    </xf>
    <xf numFmtId="10" fontId="0" fillId="5" borderId="30" xfId="0" applyNumberFormat="1" applyFill="1" applyBorder="1" applyAlignment="1" applyProtection="1">
      <alignment vertical="top"/>
      <protection/>
    </xf>
    <xf numFmtId="10" fontId="0" fillId="6" borderId="0" xfId="0" applyNumberFormat="1" applyFill="1" applyAlignment="1" applyProtection="1">
      <alignment vertical="top"/>
      <protection/>
    </xf>
    <xf numFmtId="0" fontId="3" fillId="8" borderId="19" xfId="0" applyFont="1" applyFill="1" applyBorder="1" applyAlignment="1" applyProtection="1">
      <alignment vertical="top" wrapText="1"/>
      <protection/>
    </xf>
    <xf numFmtId="0" fontId="0" fillId="8" borderId="0" xfId="0" applyFill="1" applyBorder="1" applyAlignment="1" applyProtection="1">
      <alignment vertical="top"/>
      <protection/>
    </xf>
    <xf numFmtId="10" fontId="0" fillId="8" borderId="0" xfId="0" applyNumberFormat="1" applyFill="1" applyBorder="1" applyAlignment="1" applyProtection="1">
      <alignment vertical="top"/>
      <protection/>
    </xf>
    <xf numFmtId="0" fontId="0" fillId="8" borderId="30" xfId="0" applyFill="1" applyBorder="1" applyAlignment="1" applyProtection="1">
      <alignment vertical="top"/>
      <protection/>
    </xf>
    <xf numFmtId="176" fontId="0" fillId="5" borderId="0" xfId="0" applyNumberFormat="1" applyFill="1" applyBorder="1" applyAlignment="1" applyProtection="1">
      <alignment vertical="top"/>
      <protection/>
    </xf>
    <xf numFmtId="3" fontId="0" fillId="6" borderId="0" xfId="0" applyNumberFormat="1" applyFill="1" applyAlignment="1" applyProtection="1">
      <alignment vertical="top"/>
      <protection/>
    </xf>
    <xf numFmtId="176" fontId="0" fillId="6" borderId="0" xfId="0" applyNumberFormat="1" applyFill="1" applyBorder="1" applyAlignment="1" applyProtection="1">
      <alignment vertical="top"/>
      <protection/>
    </xf>
    <xf numFmtId="0" fontId="7" fillId="5" borderId="19" xfId="0" applyFont="1" applyFill="1" applyBorder="1" applyAlignment="1" applyProtection="1">
      <alignment vertical="top" wrapText="1"/>
      <protection/>
    </xf>
    <xf numFmtId="3" fontId="0" fillId="9" borderId="0" xfId="0" applyNumberFormat="1" applyFill="1" applyBorder="1" applyAlignment="1" applyProtection="1">
      <alignment vertical="top"/>
      <protection/>
    </xf>
    <xf numFmtId="0" fontId="0" fillId="6" borderId="30" xfId="0" applyFill="1" applyBorder="1" applyAlignment="1" applyProtection="1">
      <alignment vertical="top"/>
      <protection/>
    </xf>
    <xf numFmtId="37" fontId="0" fillId="6" borderId="0" xfId="0" applyNumberFormat="1" applyFill="1" applyAlignment="1" applyProtection="1">
      <alignment vertical="top"/>
      <protection/>
    </xf>
    <xf numFmtId="37" fontId="0" fillId="6" borderId="0" xfId="0" applyNumberFormat="1" applyFill="1" applyBorder="1" applyAlignment="1" applyProtection="1">
      <alignment vertical="top"/>
      <protection/>
    </xf>
    <xf numFmtId="37" fontId="0" fillId="5" borderId="30" xfId="0" applyNumberFormat="1" applyFill="1" applyBorder="1" applyAlignment="1" applyProtection="1">
      <alignment vertical="top"/>
      <protection/>
    </xf>
    <xf numFmtId="37" fontId="0" fillId="6" borderId="19" xfId="0" applyNumberFormat="1" applyFill="1" applyBorder="1" applyAlignment="1" applyProtection="1" quotePrefix="1">
      <alignment vertical="top" wrapText="1"/>
      <protection/>
    </xf>
    <xf numFmtId="0" fontId="0" fillId="5" borderId="31" xfId="0" applyFill="1" applyBorder="1" applyAlignment="1" applyProtection="1">
      <alignment vertical="top" wrapText="1"/>
      <protection/>
    </xf>
    <xf numFmtId="37" fontId="0" fillId="5" borderId="32" xfId="0" applyNumberFormat="1" applyFill="1" applyBorder="1" applyAlignment="1" applyProtection="1">
      <alignment vertical="top"/>
      <protection/>
    </xf>
    <xf numFmtId="0" fontId="0" fillId="5" borderId="32" xfId="0" applyFill="1" applyBorder="1" applyAlignment="1" applyProtection="1">
      <alignment vertical="top"/>
      <protection/>
    </xf>
    <xf numFmtId="0" fontId="0" fillId="5" borderId="33" xfId="0" applyFill="1" applyBorder="1" applyAlignment="1" applyProtection="1">
      <alignment vertical="top"/>
      <protection/>
    </xf>
    <xf numFmtId="0" fontId="0" fillId="5" borderId="0" xfId="0" applyFill="1" applyAlignment="1" applyProtection="1">
      <alignment vertical="top" wrapText="1"/>
      <protection/>
    </xf>
    <xf numFmtId="0" fontId="3" fillId="6" borderId="7" xfId="0" applyFont="1" applyFill="1" applyBorder="1" applyAlignment="1" applyProtection="1">
      <alignment vertical="top" wrapText="1"/>
      <protection/>
    </xf>
    <xf numFmtId="0" fontId="21" fillId="5" borderId="0" xfId="0" applyFont="1" applyFill="1" applyBorder="1" applyAlignment="1" applyProtection="1">
      <alignment horizontal="center" vertical="top"/>
      <protection locked="0"/>
    </xf>
    <xf numFmtId="37" fontId="0" fillId="5" borderId="21" xfId="0" applyNumberFormat="1" applyFill="1" applyBorder="1" applyAlignment="1" applyProtection="1">
      <alignment horizontal="center" vertical="top"/>
      <protection/>
    </xf>
    <xf numFmtId="0" fontId="21" fillId="6" borderId="0" xfId="0" applyFont="1" applyFill="1" applyBorder="1" applyAlignment="1" applyProtection="1">
      <alignment horizontal="center" vertical="top"/>
      <protection locked="0"/>
    </xf>
    <xf numFmtId="0" fontId="20" fillId="6" borderId="0" xfId="0" applyFont="1" applyFill="1" applyBorder="1" applyAlignment="1" applyProtection="1">
      <alignment horizontal="center"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176" fontId="3" fillId="6" borderId="34" xfId="0" applyNumberFormat="1" applyFont="1" applyFill="1" applyBorder="1" applyAlignment="1" applyProtection="1">
      <alignment vertical="top"/>
      <protection/>
    </xf>
    <xf numFmtId="37" fontId="0" fillId="6" borderId="20" xfId="0" applyNumberFormat="1" applyFill="1" applyBorder="1" applyAlignment="1" applyProtection="1">
      <alignment vertical="top"/>
      <protection/>
    </xf>
    <xf numFmtId="10" fontId="0" fillId="6" borderId="34" xfId="0" applyNumberFormat="1" applyFill="1" applyBorder="1" applyAlignment="1" applyProtection="1" quotePrefix="1">
      <alignment vertical="top"/>
      <protection/>
    </xf>
    <xf numFmtId="176" fontId="0" fillId="6" borderId="34" xfId="0" applyNumberFormat="1" applyFill="1" applyBorder="1" applyAlignment="1" applyProtection="1">
      <alignment vertical="top"/>
      <protection/>
    </xf>
    <xf numFmtId="176" fontId="3" fillId="6" borderId="35" xfId="0" applyNumberFormat="1" applyFont="1" applyFill="1" applyBorder="1" applyAlignment="1" applyProtection="1">
      <alignment vertical="top"/>
      <protection/>
    </xf>
    <xf numFmtId="176" fontId="0" fillId="6" borderId="34" xfId="0" applyNumberFormat="1" applyFill="1" applyBorder="1" applyAlignment="1" applyProtection="1">
      <alignment vertical="top"/>
      <protection locked="0"/>
    </xf>
    <xf numFmtId="3" fontId="0" fillId="6" borderId="20" xfId="0" applyNumberFormat="1" applyFill="1" applyBorder="1" applyAlignment="1" applyProtection="1">
      <alignment vertical="top"/>
      <protection/>
    </xf>
    <xf numFmtId="172" fontId="0" fillId="6" borderId="34" xfId="0" applyNumberFormat="1" applyFill="1" applyBorder="1" applyAlignment="1" applyProtection="1">
      <alignment vertical="top"/>
      <protection/>
    </xf>
    <xf numFmtId="172" fontId="0" fillId="6" borderId="20" xfId="0" applyNumberFormat="1" applyFill="1" applyBorder="1" applyAlignment="1" applyProtection="1">
      <alignment vertical="top"/>
      <protection/>
    </xf>
    <xf numFmtId="176" fontId="0" fillId="6" borderId="34" xfId="0" applyNumberFormat="1" applyFill="1" applyBorder="1" applyAlignment="1" applyProtection="1" quotePrefix="1">
      <alignment vertical="top"/>
      <protection/>
    </xf>
    <xf numFmtId="176" fontId="0" fillId="6" borderId="20" xfId="0" applyNumberFormat="1" applyFill="1" applyBorder="1" applyAlignment="1" applyProtection="1">
      <alignment vertical="top"/>
      <protection/>
    </xf>
    <xf numFmtId="0" fontId="2" fillId="7" borderId="27" xfId="0" applyFont="1" applyFill="1" applyBorder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horizontal="left" vertical="top" indent="1"/>
      <protection/>
    </xf>
    <xf numFmtId="0" fontId="4" fillId="5" borderId="19" xfId="0" applyFont="1" applyFill="1" applyBorder="1" applyAlignment="1" applyProtection="1">
      <alignment horizontal="left" vertical="top" indent="3"/>
      <protection/>
    </xf>
    <xf numFmtId="176" fontId="0" fillId="0" borderId="2" xfId="0" applyNumberFormat="1" applyFill="1" applyBorder="1" applyAlignment="1" applyProtection="1">
      <alignment vertical="center"/>
      <protection/>
    </xf>
    <xf numFmtId="0" fontId="11" fillId="6" borderId="30" xfId="0" applyFont="1" applyFill="1" applyBorder="1" applyAlignment="1" applyProtection="1">
      <alignment horizontal="left" vertical="top"/>
      <protection/>
    </xf>
    <xf numFmtId="0" fontId="19" fillId="5" borderId="36" xfId="0" applyFont="1" applyFill="1" applyBorder="1" applyAlignment="1" applyProtection="1">
      <alignment vertical="top" wrapText="1"/>
      <protection/>
    </xf>
    <xf numFmtId="0" fontId="21" fillId="5" borderId="37" xfId="0" applyFont="1" applyFill="1" applyBorder="1" applyAlignment="1" applyProtection="1">
      <alignment horizontal="center" vertical="top"/>
      <protection/>
    </xf>
    <xf numFmtId="0" fontId="20" fillId="5" borderId="38" xfId="0" applyFont="1" applyFill="1" applyBorder="1" applyAlignment="1" applyProtection="1">
      <alignment horizontal="center" vertical="top"/>
      <protection/>
    </xf>
    <xf numFmtId="0" fontId="18" fillId="5" borderId="38" xfId="0" applyFont="1" applyFill="1" applyBorder="1" applyAlignment="1" applyProtection="1">
      <alignment horizontal="center" vertical="top"/>
      <protection/>
    </xf>
    <xf numFmtId="0" fontId="18" fillId="5" borderId="39" xfId="0" applyFont="1" applyFill="1" applyBorder="1" applyAlignment="1" applyProtection="1">
      <alignment horizontal="center" vertical="top"/>
      <protection/>
    </xf>
    <xf numFmtId="0" fontId="18" fillId="5" borderId="40" xfId="0" applyFont="1" applyFill="1" applyBorder="1" applyAlignment="1" applyProtection="1">
      <alignment horizontal="center" vertical="top"/>
      <protection/>
    </xf>
    <xf numFmtId="0" fontId="19" fillId="5" borderId="19" xfId="0" applyFont="1" applyFill="1" applyBorder="1" applyAlignment="1" applyProtection="1">
      <alignment vertical="top"/>
      <protection/>
    </xf>
    <xf numFmtId="0" fontId="21" fillId="5" borderId="21" xfId="0" applyFont="1" applyFill="1" applyBorder="1" applyAlignment="1" applyProtection="1">
      <alignment horizontal="center" vertical="top"/>
      <protection/>
    </xf>
    <xf numFmtId="0" fontId="20" fillId="5" borderId="3" xfId="0" applyFont="1" applyFill="1" applyBorder="1" applyAlignment="1" applyProtection="1">
      <alignment horizontal="center" vertical="top"/>
      <protection/>
    </xf>
    <xf numFmtId="0" fontId="20" fillId="5" borderId="0" xfId="0" applyFont="1" applyFill="1" applyBorder="1" applyAlignment="1" applyProtection="1">
      <alignment horizontal="center" vertical="top"/>
      <protection/>
    </xf>
    <xf numFmtId="0" fontId="20" fillId="5" borderId="18" xfId="0" applyFont="1" applyFill="1" applyBorder="1" applyAlignment="1" applyProtection="1">
      <alignment horizontal="center" vertical="top"/>
      <protection/>
    </xf>
    <xf numFmtId="0" fontId="21" fillId="5" borderId="18" xfId="0" applyFont="1" applyFill="1" applyBorder="1" applyAlignment="1" applyProtection="1">
      <alignment horizontal="center" vertical="top"/>
      <protection/>
    </xf>
    <xf numFmtId="0" fontId="21" fillId="5" borderId="0" xfId="0" applyFont="1" applyFill="1" applyBorder="1" applyAlignment="1" applyProtection="1">
      <alignment horizontal="center" vertical="top"/>
      <protection/>
    </xf>
    <xf numFmtId="0" fontId="21" fillId="6" borderId="3" xfId="0" applyFont="1" applyFill="1" applyBorder="1" applyAlignment="1" applyProtection="1">
      <alignment horizontal="center" vertical="top"/>
      <protection/>
    </xf>
    <xf numFmtId="0" fontId="21" fillId="6" borderId="18" xfId="0" applyFont="1" applyFill="1" applyBorder="1" applyAlignment="1" applyProtection="1">
      <alignment horizontal="center" vertical="top"/>
      <protection/>
    </xf>
    <xf numFmtId="0" fontId="19" fillId="5" borderId="41" xfId="0" applyFont="1" applyFill="1" applyBorder="1" applyAlignment="1" applyProtection="1">
      <alignment vertical="top"/>
      <protection/>
    </xf>
    <xf numFmtId="0" fontId="20" fillId="6" borderId="42" xfId="0" applyFont="1" applyFill="1" applyBorder="1" applyAlignment="1" applyProtection="1">
      <alignment horizontal="center" vertical="top"/>
      <protection/>
    </xf>
    <xf numFmtId="0" fontId="20" fillId="5" borderId="43" xfId="0" applyFont="1" applyFill="1" applyBorder="1" applyAlignment="1" applyProtection="1">
      <alignment horizontal="center" vertical="top"/>
      <protection/>
    </xf>
    <xf numFmtId="0" fontId="20" fillId="5" borderId="44" xfId="0" applyFont="1" applyFill="1" applyBorder="1" applyAlignment="1" applyProtection="1">
      <alignment horizontal="center" vertical="top"/>
      <protection/>
    </xf>
    <xf numFmtId="0" fontId="20" fillId="5" borderId="45" xfId="0" applyFont="1" applyFill="1" applyBorder="1" applyAlignment="1" applyProtection="1">
      <alignment horizontal="center" vertical="top"/>
      <protection/>
    </xf>
    <xf numFmtId="0" fontId="20" fillId="5" borderId="46" xfId="0" applyFont="1" applyFill="1" applyBorder="1" applyAlignment="1" applyProtection="1">
      <alignment horizontal="center" vertical="top"/>
      <protection/>
    </xf>
    <xf numFmtId="0" fontId="0" fillId="5" borderId="21" xfId="0" applyFill="1" applyBorder="1" applyAlignment="1" applyProtection="1">
      <alignment horizontal="center" vertical="top"/>
      <protection/>
    </xf>
    <xf numFmtId="0" fontId="3" fillId="5" borderId="18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vertical="top"/>
      <protection/>
    </xf>
    <xf numFmtId="3" fontId="3" fillId="5" borderId="18" xfId="0" applyNumberFormat="1" applyFont="1" applyFill="1" applyBorder="1" applyAlignment="1" applyProtection="1">
      <alignment horizontal="center" vertical="top"/>
      <protection/>
    </xf>
    <xf numFmtId="3" fontId="0" fillId="5" borderId="3" xfId="0" applyNumberFormat="1" applyFill="1" applyBorder="1" applyAlignment="1" applyProtection="1">
      <alignment vertical="top"/>
      <protection/>
    </xf>
    <xf numFmtId="3" fontId="0" fillId="5" borderId="18" xfId="0" applyNumberFormat="1" applyFill="1" applyBorder="1" applyAlignment="1" applyProtection="1">
      <alignment horizontal="center" vertical="top"/>
      <protection/>
    </xf>
    <xf numFmtId="176" fontId="0" fillId="5" borderId="21" xfId="0" applyNumberFormat="1" applyFill="1" applyBorder="1" applyAlignment="1" applyProtection="1">
      <alignment horizontal="center" vertical="top"/>
      <protection/>
    </xf>
    <xf numFmtId="176" fontId="3" fillId="5" borderId="3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6" borderId="20" xfId="0" applyNumberFormat="1" applyFill="1" applyBorder="1" applyAlignment="1" applyProtection="1">
      <alignment horizontal="center" vertical="top"/>
      <protection/>
    </xf>
    <xf numFmtId="176" fontId="3" fillId="5" borderId="21" xfId="0" applyNumberFormat="1" applyFont="1" applyFill="1" applyBorder="1" applyAlignment="1" applyProtection="1">
      <alignment horizontal="center" vertical="top"/>
      <protection/>
    </xf>
    <xf numFmtId="176" fontId="3" fillId="5" borderId="47" xfId="0" applyNumberFormat="1" applyFont="1" applyFill="1" applyBorder="1" applyAlignment="1" applyProtection="1">
      <alignment vertical="top"/>
      <protection/>
    </xf>
    <xf numFmtId="0" fontId="3" fillId="5" borderId="0" xfId="0" applyFont="1" applyFill="1" applyAlignment="1" applyProtection="1">
      <alignment vertical="top"/>
      <protection/>
    </xf>
    <xf numFmtId="177" fontId="0" fillId="6" borderId="0" xfId="0" applyNumberFormat="1" applyFill="1" applyBorder="1" applyAlignment="1" applyProtection="1" quotePrefix="1">
      <alignment vertical="top"/>
      <protection/>
    </xf>
    <xf numFmtId="3" fontId="0" fillId="6" borderId="20" xfId="0" applyNumberFormat="1" applyFill="1" applyBorder="1" applyAlignment="1" applyProtection="1" quotePrefix="1">
      <alignment vertical="top"/>
      <protection/>
    </xf>
    <xf numFmtId="37" fontId="0" fillId="5" borderId="47" xfId="0" applyNumberFormat="1" applyFill="1" applyBorder="1" applyAlignment="1" applyProtection="1">
      <alignment vertical="top"/>
      <protection/>
    </xf>
    <xf numFmtId="176" fontId="0" fillId="5" borderId="47" xfId="0" applyNumberFormat="1" applyFill="1" applyBorder="1" applyAlignment="1" applyProtection="1">
      <alignment vertical="top"/>
      <protection/>
    </xf>
    <xf numFmtId="176" fontId="3" fillId="5" borderId="48" xfId="0" applyNumberFormat="1" applyFont="1" applyFill="1" applyBorder="1" applyAlignment="1" applyProtection="1">
      <alignment horizontal="center" vertical="top"/>
      <protection/>
    </xf>
    <xf numFmtId="176" fontId="3" fillId="5" borderId="9" xfId="0" applyNumberFormat="1" applyFont="1" applyFill="1" applyBorder="1" applyAlignment="1" applyProtection="1">
      <alignment horizontal="center" vertical="top"/>
      <protection/>
    </xf>
    <xf numFmtId="176" fontId="3" fillId="5" borderId="9" xfId="0" applyNumberFormat="1" applyFont="1" applyFill="1" applyBorder="1" applyAlignment="1" applyProtection="1">
      <alignment vertical="top"/>
      <protection/>
    </xf>
    <xf numFmtId="176" fontId="3" fillId="5" borderId="48" xfId="0" applyNumberFormat="1" applyFont="1" applyFill="1" applyBorder="1" applyAlignment="1" applyProtection="1">
      <alignment vertical="top"/>
      <protection/>
    </xf>
    <xf numFmtId="176" fontId="3" fillId="5" borderId="26" xfId="0" applyNumberFormat="1" applyFont="1" applyFill="1" applyBorder="1" applyAlignment="1" applyProtection="1">
      <alignment vertical="top"/>
      <protection/>
    </xf>
    <xf numFmtId="37" fontId="3" fillId="5" borderId="48" xfId="0" applyNumberFormat="1" applyFont="1" applyFill="1" applyBorder="1" applyAlignment="1" applyProtection="1">
      <alignment vertical="top"/>
      <protection/>
    </xf>
    <xf numFmtId="37" fontId="3" fillId="5" borderId="9" xfId="0" applyNumberFormat="1" applyFont="1" applyFill="1" applyBorder="1" applyAlignment="1" applyProtection="1">
      <alignment horizontal="center" vertical="top"/>
      <protection/>
    </xf>
    <xf numFmtId="3" fontId="3" fillId="5" borderId="26" xfId="0" applyNumberFormat="1" applyFont="1" applyFill="1" applyBorder="1" applyAlignment="1" applyProtection="1">
      <alignment vertical="top"/>
      <protection/>
    </xf>
    <xf numFmtId="37" fontId="0" fillId="5" borderId="3" xfId="0" applyNumberFormat="1" applyFill="1" applyBorder="1" applyAlignment="1" applyProtection="1">
      <alignment vertical="top"/>
      <protection/>
    </xf>
    <xf numFmtId="37" fontId="3" fillId="5" borderId="26" xfId="0" applyNumberFormat="1" applyFont="1" applyFill="1" applyBorder="1" applyAlignment="1" applyProtection="1">
      <alignment vertical="top"/>
      <protection/>
    </xf>
    <xf numFmtId="37" fontId="0" fillId="5" borderId="21" xfId="0" applyNumberFormat="1" applyFill="1" applyBorder="1" applyAlignment="1" applyProtection="1">
      <alignment vertical="top"/>
      <protection/>
    </xf>
    <xf numFmtId="37" fontId="0" fillId="5" borderId="43" xfId="0" applyNumberFormat="1" applyFill="1" applyBorder="1" applyAlignment="1" applyProtection="1">
      <alignment vertical="top"/>
      <protection/>
    </xf>
    <xf numFmtId="37" fontId="3" fillId="5" borderId="44" xfId="0" applyNumberFormat="1" applyFont="1" applyFill="1" applyBorder="1" applyAlignment="1" applyProtection="1">
      <alignment horizontal="center" vertical="top"/>
      <protection/>
    </xf>
    <xf numFmtId="3" fontId="0" fillId="6" borderId="22" xfId="0" applyNumberFormat="1" applyFill="1" applyBorder="1" applyAlignment="1" applyProtection="1">
      <alignment vertical="top"/>
      <protection/>
    </xf>
    <xf numFmtId="3" fontId="3" fillId="5" borderId="22" xfId="0" applyNumberFormat="1" applyFont="1" applyFill="1" applyBorder="1" applyAlignment="1" applyProtection="1">
      <alignment horizontal="center" vertical="top"/>
      <protection/>
    </xf>
    <xf numFmtId="0" fontId="0" fillId="5" borderId="49" xfId="0" applyFill="1" applyBorder="1" applyAlignment="1" applyProtection="1">
      <alignment vertical="top"/>
      <protection/>
    </xf>
    <xf numFmtId="3" fontId="0" fillId="5" borderId="3" xfId="0" applyNumberFormat="1" applyFill="1" applyBorder="1" applyAlignment="1" applyProtection="1">
      <alignment vertical="top"/>
      <protection/>
    </xf>
    <xf numFmtId="3" fontId="3" fillId="5" borderId="3" xfId="0" applyNumberFormat="1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1" xfId="0" applyFill="1" applyBorder="1" applyAlignment="1" applyProtection="1" quotePrefix="1">
      <alignment vertical="top"/>
      <protection/>
    </xf>
    <xf numFmtId="0" fontId="3" fillId="5" borderId="3" xfId="0" applyFont="1" applyFill="1" applyBorder="1" applyAlignment="1" applyProtection="1" quotePrefix="1">
      <alignment horizontal="center" vertical="top"/>
      <protection/>
    </xf>
    <xf numFmtId="0" fontId="0" fillId="5" borderId="0" xfId="0" applyFill="1" applyBorder="1" applyAlignment="1" applyProtection="1" quotePrefix="1">
      <alignment horizontal="left" vertical="top"/>
      <protection/>
    </xf>
    <xf numFmtId="0" fontId="0" fillId="5" borderId="21" xfId="0" applyFill="1" applyBorder="1" applyAlignment="1" applyProtection="1" quotePrefix="1">
      <alignment horizontal="center"/>
      <protection/>
    </xf>
    <xf numFmtId="0" fontId="3" fillId="5" borderId="3" xfId="0" applyFont="1" applyFill="1" applyBorder="1" applyAlignment="1" applyProtection="1" quotePrefix="1">
      <alignment horizontal="center"/>
      <protection/>
    </xf>
    <xf numFmtId="0" fontId="0" fillId="5" borderId="21" xfId="0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10" fontId="0" fillId="5" borderId="0" xfId="0" applyNumberFormat="1" applyFill="1" applyBorder="1" applyAlignment="1" applyProtection="1">
      <alignment horizontal="left" vertical="top"/>
      <protection/>
    </xf>
    <xf numFmtId="0" fontId="0" fillId="6" borderId="19" xfId="0" applyFont="1" applyFill="1" applyBorder="1" applyAlignment="1" applyProtection="1">
      <alignment vertical="top"/>
      <protection/>
    </xf>
    <xf numFmtId="0" fontId="0" fillId="5" borderId="48" xfId="0" applyFill="1" applyBorder="1" applyAlignment="1" applyProtection="1">
      <alignment horizontal="center"/>
      <protection/>
    </xf>
    <xf numFmtId="0" fontId="3" fillId="5" borderId="9" xfId="0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horizontal="left" vertical="top"/>
      <protection/>
    </xf>
    <xf numFmtId="0" fontId="0" fillId="5" borderId="43" xfId="0" applyFill="1" applyBorder="1" applyAlignment="1" applyProtection="1">
      <alignment horizontal="center"/>
      <protection/>
    </xf>
    <xf numFmtId="0" fontId="3" fillId="5" borderId="44" xfId="0" applyFont="1" applyFill="1" applyBorder="1" applyAlignment="1" applyProtection="1">
      <alignment horizontal="center"/>
      <protection/>
    </xf>
    <xf numFmtId="37" fontId="0" fillId="6" borderId="22" xfId="0" applyNumberFormat="1" applyFill="1" applyBorder="1" applyAlignment="1" applyProtection="1">
      <alignment vertical="top"/>
      <protection/>
    </xf>
    <xf numFmtId="37" fontId="0" fillId="6" borderId="22" xfId="0" applyNumberFormat="1" applyFill="1" applyBorder="1" applyAlignment="1" applyProtection="1">
      <alignment/>
      <protection/>
    </xf>
    <xf numFmtId="3" fontId="0" fillId="5" borderId="0" xfId="0" applyNumberFormat="1" applyFill="1" applyBorder="1" applyAlignment="1" applyProtection="1">
      <alignment vertical="top"/>
      <protection/>
    </xf>
    <xf numFmtId="3" fontId="0" fillId="5" borderId="21" xfId="0" applyNumberFormat="1" applyFill="1" applyBorder="1" applyAlignment="1" applyProtection="1">
      <alignment horizontal="center"/>
      <protection/>
    </xf>
    <xf numFmtId="3" fontId="3" fillId="5" borderId="3" xfId="0" applyNumberFormat="1" applyFont="1" applyFill="1" applyBorder="1" applyAlignment="1" applyProtection="1">
      <alignment horizontal="center"/>
      <protection/>
    </xf>
    <xf numFmtId="3" fontId="0" fillId="5" borderId="48" xfId="0" applyNumberFormat="1" applyFill="1" applyBorder="1" applyAlignment="1" applyProtection="1">
      <alignment horizontal="center"/>
      <protection/>
    </xf>
    <xf numFmtId="3" fontId="3" fillId="5" borderId="9" xfId="0" applyNumberFormat="1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vertical="top"/>
      <protection/>
    </xf>
    <xf numFmtId="3" fontId="0" fillId="5" borderId="26" xfId="0" applyNumberFormat="1" applyFill="1" applyBorder="1" applyAlignment="1" applyProtection="1">
      <alignment horizontal="center"/>
      <protection/>
    </xf>
    <xf numFmtId="3" fontId="3" fillId="5" borderId="26" xfId="0" applyNumberFormat="1" applyFont="1" applyFill="1" applyBorder="1" applyAlignment="1" applyProtection="1">
      <alignment horizontal="center"/>
      <protection/>
    </xf>
    <xf numFmtId="3" fontId="0" fillId="5" borderId="0" xfId="0" applyNumberFormat="1" applyFill="1" applyBorder="1" applyAlignment="1" applyProtection="1">
      <alignment horizontal="center"/>
      <protection/>
    </xf>
    <xf numFmtId="3" fontId="3" fillId="5" borderId="0" xfId="0" applyNumberFormat="1" applyFont="1" applyFill="1" applyBorder="1" applyAlignment="1" applyProtection="1">
      <alignment horizontal="center"/>
      <protection/>
    </xf>
    <xf numFmtId="3" fontId="0" fillId="6" borderId="0" xfId="0" applyNumberFormat="1" applyFill="1" applyBorder="1" applyAlignment="1" applyProtection="1">
      <alignment/>
      <protection/>
    </xf>
    <xf numFmtId="3" fontId="0" fillId="5" borderId="0" xfId="0" applyNumberFormat="1" applyFill="1" applyAlignment="1" applyProtection="1">
      <alignment vertical="top"/>
      <protection/>
    </xf>
    <xf numFmtId="3" fontId="3" fillId="5" borderId="0" xfId="0" applyNumberFormat="1" applyFont="1" applyFill="1" applyBorder="1" applyAlignment="1" applyProtection="1">
      <alignment horizontal="center" vertical="top"/>
      <protection/>
    </xf>
    <xf numFmtId="3" fontId="0" fillId="6" borderId="0" xfId="0" applyNumberFormat="1" applyFill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0" fontId="3" fillId="5" borderId="0" xfId="0" applyFont="1" applyFill="1" applyBorder="1" applyAlignment="1" applyProtection="1">
      <alignment horizontal="center"/>
      <protection/>
    </xf>
    <xf numFmtId="37" fontId="0" fillId="6" borderId="0" xfId="0" applyNumberFormat="1" applyFill="1" applyAlignment="1" applyProtection="1">
      <alignment/>
      <protection/>
    </xf>
    <xf numFmtId="37" fontId="0" fillId="6" borderId="0" xfId="0" applyNumberFormat="1" applyFill="1" applyBorder="1" applyAlignment="1" applyProtection="1">
      <alignment/>
      <protection/>
    </xf>
    <xf numFmtId="37" fontId="0" fillId="5" borderId="0" xfId="0" applyNumberFormat="1" applyFill="1" applyAlignment="1" applyProtection="1">
      <alignment/>
      <protection/>
    </xf>
    <xf numFmtId="37" fontId="0" fillId="5" borderId="0" xfId="0" applyNumberForma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3" fillId="5" borderId="0" xfId="0" applyFont="1" applyFill="1" applyBorder="1" applyAlignment="1" applyProtection="1">
      <alignment horizontal="center" vertical="top"/>
      <protection/>
    </xf>
    <xf numFmtId="16" fontId="0" fillId="6" borderId="0" xfId="0" applyNumberFormat="1" applyFill="1" applyBorder="1" applyAlignment="1" applyProtection="1">
      <alignment horizontal="center" vertical="top"/>
      <protection locked="0"/>
    </xf>
    <xf numFmtId="176" fontId="0" fillId="6" borderId="0" xfId="0" applyNumberFormat="1" applyFill="1" applyBorder="1" applyAlignment="1" applyProtection="1">
      <alignment horizontal="center" vertical="top"/>
      <protection locked="0"/>
    </xf>
    <xf numFmtId="37" fontId="0" fillId="6" borderId="0" xfId="0" applyNumberFormat="1" applyFill="1" applyBorder="1" applyAlignment="1" applyProtection="1">
      <alignment vertical="top"/>
      <protection locked="0"/>
    </xf>
    <xf numFmtId="176" fontId="3" fillId="6" borderId="0" xfId="0" applyNumberFormat="1" applyFont="1" applyFill="1" applyBorder="1" applyAlignment="1" applyProtection="1">
      <alignment horizontal="center" vertical="top"/>
      <protection locked="0"/>
    </xf>
    <xf numFmtId="37" fontId="0" fillId="6" borderId="0" xfId="0" applyNumberFormat="1" applyFill="1" applyBorder="1" applyAlignment="1" applyProtection="1">
      <alignment horizontal="center" vertical="top"/>
      <protection locked="0"/>
    </xf>
    <xf numFmtId="176" fontId="3" fillId="6" borderId="0" xfId="0" applyNumberFormat="1" applyFont="1" applyFill="1" applyBorder="1" applyAlignment="1" applyProtection="1">
      <alignment vertical="top"/>
      <protection locked="0"/>
    </xf>
    <xf numFmtId="37" fontId="3" fillId="6" borderId="0" xfId="0" applyNumberFormat="1" applyFont="1" applyFill="1" applyBorder="1" applyAlignment="1" applyProtection="1">
      <alignment vertical="top"/>
      <protection locked="0"/>
    </xf>
    <xf numFmtId="37" fontId="0" fillId="5" borderId="20" xfId="0" applyNumberFormat="1" applyFill="1" applyBorder="1" applyAlignment="1" applyProtection="1">
      <alignment vertical="top"/>
      <protection locked="0"/>
    </xf>
    <xf numFmtId="37" fontId="0" fillId="5" borderId="0" xfId="0" applyNumberFormat="1" applyFill="1" applyBorder="1" applyAlignment="1" applyProtection="1">
      <alignment vertical="top"/>
      <protection locked="0"/>
    </xf>
    <xf numFmtId="37" fontId="0" fillId="5" borderId="42" xfId="0" applyNumberFormat="1" applyFill="1" applyBorder="1" applyAlignment="1" applyProtection="1">
      <alignment vertical="top"/>
      <protection locked="0"/>
    </xf>
    <xf numFmtId="0" fontId="0" fillId="5" borderId="20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35" xfId="0" applyFill="1" applyBorder="1" applyAlignment="1" applyProtection="1">
      <alignment vertical="top"/>
      <protection locked="0"/>
    </xf>
    <xf numFmtId="0" fontId="0" fillId="5" borderId="42" xfId="0" applyFill="1" applyBorder="1" applyAlignment="1" applyProtection="1">
      <alignment vertical="top"/>
      <protection locked="0"/>
    </xf>
    <xf numFmtId="3" fontId="0" fillId="5" borderId="20" xfId="0" applyNumberFormat="1" applyFill="1" applyBorder="1" applyAlignment="1" applyProtection="1">
      <alignment vertical="top"/>
      <protection locked="0"/>
    </xf>
    <xf numFmtId="3" fontId="0" fillId="5" borderId="0" xfId="0" applyNumberFormat="1" applyFill="1" applyBorder="1" applyAlignment="1" applyProtection="1">
      <alignment vertical="top"/>
      <protection locked="0"/>
    </xf>
    <xf numFmtId="3" fontId="0" fillId="5" borderId="35" xfId="0" applyNumberFormat="1" applyFill="1" applyBorder="1" applyAlignment="1" applyProtection="1">
      <alignment vertical="top"/>
      <protection locked="0"/>
    </xf>
    <xf numFmtId="3" fontId="0" fillId="5" borderId="26" xfId="0" applyNumberFormat="1" applyFill="1" applyBorder="1" applyAlignment="1" applyProtection="1">
      <alignment vertical="top"/>
      <protection locked="0"/>
    </xf>
    <xf numFmtId="0" fontId="0" fillId="5" borderId="19" xfId="0" applyFill="1" applyBorder="1" applyAlignment="1" applyProtection="1">
      <alignment vertical="top"/>
      <protection locked="0"/>
    </xf>
    <xf numFmtId="0" fontId="11" fillId="5" borderId="19" xfId="0" applyFont="1" applyFill="1" applyBorder="1" applyAlignment="1" applyProtection="1">
      <alignment vertical="top"/>
      <protection locked="0"/>
    </xf>
    <xf numFmtId="176" fontId="0" fillId="6" borderId="20" xfId="0" applyNumberFormat="1" applyFill="1" applyBorder="1" applyAlignment="1" applyProtection="1">
      <alignment vertical="top"/>
      <protection locked="0"/>
    </xf>
    <xf numFmtId="176" fontId="0" fillId="6" borderId="34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5" borderId="0" xfId="0" applyFont="1" applyFill="1" applyBorder="1" applyAlignment="1" applyProtection="1">
      <alignment horizontal="center" vertical="top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10" fontId="3" fillId="5" borderId="0" xfId="0" applyNumberFormat="1" applyFont="1" applyFill="1" applyBorder="1" applyAlignment="1" applyProtection="1">
      <alignment horizontal="center" vertical="center"/>
      <protection locked="0"/>
    </xf>
    <xf numFmtId="177" fontId="3" fillId="5" borderId="0" xfId="0" applyNumberFormat="1" applyFont="1" applyFill="1" applyBorder="1" applyAlignment="1" applyProtection="1">
      <alignment vertical="top"/>
      <protection locked="0"/>
    </xf>
    <xf numFmtId="10" fontId="3" fillId="5" borderId="0" xfId="0" applyNumberFormat="1" applyFont="1" applyFill="1" applyBorder="1" applyAlignment="1" applyProtection="1">
      <alignment vertical="top"/>
      <protection locked="0"/>
    </xf>
    <xf numFmtId="10" fontId="0" fillId="6" borderId="0" xfId="0" applyNumberFormat="1" applyFill="1" applyBorder="1" applyAlignment="1" applyProtection="1">
      <alignment vertical="top"/>
      <protection/>
    </xf>
    <xf numFmtId="176" fontId="0" fillId="5" borderId="0" xfId="0" applyNumberFormat="1" applyFill="1" applyBorder="1" applyAlignment="1" applyProtection="1">
      <alignment vertical="top"/>
      <protection locked="0"/>
    </xf>
    <xf numFmtId="176" fontId="0" fillId="6" borderId="0" xfId="0" applyNumberFormat="1" applyFill="1" applyBorder="1" applyAlignment="1" applyProtection="1">
      <alignment vertical="center"/>
      <protection/>
    </xf>
    <xf numFmtId="176" fontId="0" fillId="6" borderId="0" xfId="0" applyNumberFormat="1" applyFill="1" applyBorder="1" applyAlignment="1" applyProtection="1">
      <alignment vertical="top"/>
      <protection locked="0"/>
    </xf>
    <xf numFmtId="176" fontId="0" fillId="5" borderId="0" xfId="0" applyNumberFormat="1" applyFill="1" applyAlignment="1" applyProtection="1">
      <alignment vertical="top"/>
      <protection/>
    </xf>
    <xf numFmtId="176" fontId="0" fillId="6" borderId="2" xfId="0" applyNumberFormat="1" applyFill="1" applyBorder="1" applyAlignment="1" applyProtection="1">
      <alignment vertical="top"/>
      <protection/>
    </xf>
    <xf numFmtId="176" fontId="0" fillId="3" borderId="34" xfId="0" applyNumberFormat="1" applyFill="1" applyBorder="1" applyAlignment="1" applyProtection="1">
      <alignment vertical="top"/>
      <protection/>
    </xf>
    <xf numFmtId="3" fontId="0" fillId="0" borderId="20" xfId="0" applyNumberFormat="1" applyFill="1" applyBorder="1" applyAlignment="1" applyProtection="1">
      <alignment vertical="top"/>
      <protection/>
    </xf>
    <xf numFmtId="172" fontId="0" fillId="2" borderId="34" xfId="0" applyNumberFormat="1" applyFill="1" applyBorder="1" applyAlignment="1" applyProtection="1">
      <alignment vertical="top"/>
      <protection/>
    </xf>
    <xf numFmtId="0" fontId="15" fillId="5" borderId="50" xfId="0" applyFont="1" applyFill="1" applyBorder="1" applyAlignment="1" applyProtection="1">
      <alignment vertical="top"/>
      <protection/>
    </xf>
    <xf numFmtId="176" fontId="0" fillId="5" borderId="50" xfId="0" applyNumberFormat="1" applyFill="1" applyBorder="1" applyAlignment="1" applyProtection="1" quotePrefix="1">
      <alignment horizontal="center" vertical="top"/>
      <protection/>
    </xf>
    <xf numFmtId="176" fontId="0" fillId="5" borderId="50" xfId="0" applyNumberFormat="1" applyFill="1" applyBorder="1" applyAlignment="1" applyProtection="1">
      <alignment vertical="top"/>
      <protection/>
    </xf>
    <xf numFmtId="176" fontId="0" fillId="5" borderId="51" xfId="0" applyNumberFormat="1" applyFill="1" applyBorder="1" applyAlignment="1" applyProtection="1">
      <alignment vertical="top"/>
      <protection/>
    </xf>
    <xf numFmtId="176" fontId="0" fillId="5" borderId="50" xfId="0" applyNumberFormat="1" applyFill="1" applyBorder="1" applyAlignment="1" applyProtection="1" quotePrefix="1">
      <alignment horizontal="center" vertical="center"/>
      <protection/>
    </xf>
    <xf numFmtId="176" fontId="0" fillId="6" borderId="51" xfId="0" applyNumberFormat="1" applyFill="1" applyBorder="1" applyAlignment="1" applyProtection="1">
      <alignment vertical="top"/>
      <protection/>
    </xf>
    <xf numFmtId="167" fontId="16" fillId="6" borderId="50" xfId="0" applyNumberFormat="1" applyFont="1" applyFill="1" applyBorder="1" applyAlignment="1" applyProtection="1">
      <alignment vertical="top"/>
      <protection/>
    </xf>
    <xf numFmtId="176" fontId="16" fillId="6" borderId="52" xfId="0" applyNumberFormat="1" applyFont="1" applyFill="1" applyBorder="1" applyAlignment="1" applyProtection="1">
      <alignment vertical="top"/>
      <protection/>
    </xf>
    <xf numFmtId="0" fontId="19" fillId="5" borderId="19" xfId="0" applyFont="1" applyFill="1" applyBorder="1" applyAlignment="1" applyProtection="1">
      <alignment vertical="top" wrapText="1"/>
      <protection/>
    </xf>
    <xf numFmtId="0" fontId="0" fillId="5" borderId="0" xfId="0" applyFill="1" applyAlignment="1">
      <alignment vertical="top"/>
    </xf>
    <xf numFmtId="0" fontId="3" fillId="5" borderId="0" xfId="0" applyFont="1" applyFill="1" applyAlignment="1">
      <alignment vertical="top"/>
    </xf>
    <xf numFmtId="0" fontId="0" fillId="5" borderId="0" xfId="0" applyFill="1" applyAlignment="1">
      <alignment horizontal="center" vertical="top"/>
    </xf>
    <xf numFmtId="0" fontId="3" fillId="5" borderId="53" xfId="0" applyFont="1" applyFill="1" applyBorder="1" applyAlignment="1">
      <alignment vertical="top"/>
    </xf>
    <xf numFmtId="0" fontId="3" fillId="5" borderId="54" xfId="0" applyFont="1" applyFill="1" applyBorder="1" applyAlignment="1">
      <alignment vertical="top"/>
    </xf>
    <xf numFmtId="0" fontId="3" fillId="5" borderId="54" xfId="0" applyFont="1" applyFill="1" applyBorder="1" applyAlignment="1">
      <alignment vertical="top" wrapText="1"/>
    </xf>
    <xf numFmtId="0" fontId="0" fillId="5" borderId="0" xfId="0" applyFill="1" applyBorder="1" applyAlignment="1">
      <alignment vertical="top"/>
    </xf>
    <xf numFmtId="0" fontId="3" fillId="5" borderId="19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0" fontId="0" fillId="5" borderId="19" xfId="0" applyFill="1" applyBorder="1" applyAlignment="1">
      <alignment vertical="top"/>
    </xf>
    <xf numFmtId="0" fontId="0" fillId="5" borderId="30" xfId="0" applyFill="1" applyBorder="1" applyAlignment="1">
      <alignment vertical="top"/>
    </xf>
    <xf numFmtId="9" fontId="0" fillId="5" borderId="55" xfId="0" applyNumberFormat="1" applyFill="1" applyBorder="1" applyAlignment="1">
      <alignment horizontal="center" vertical="top"/>
    </xf>
    <xf numFmtId="176" fontId="0" fillId="5" borderId="19" xfId="0" applyNumberFormat="1" applyFill="1" applyBorder="1" applyAlignment="1">
      <alignment horizontal="center" vertical="top"/>
    </xf>
    <xf numFmtId="9" fontId="0" fillId="5" borderId="30" xfId="0" applyNumberFormat="1" applyFill="1" applyBorder="1" applyAlignment="1">
      <alignment horizontal="center" vertical="top"/>
    </xf>
    <xf numFmtId="176" fontId="3" fillId="5" borderId="56" xfId="0" applyNumberFormat="1" applyFont="1" applyFill="1" applyBorder="1" applyAlignment="1">
      <alignment horizontal="center" vertical="top"/>
    </xf>
    <xf numFmtId="9" fontId="3" fillId="5" borderId="57" xfId="0" applyNumberFormat="1" applyFont="1" applyFill="1" applyBorder="1" applyAlignment="1">
      <alignment horizontal="center" vertical="top"/>
    </xf>
    <xf numFmtId="176" fontId="3" fillId="5" borderId="56" xfId="0" applyNumberFormat="1" applyFont="1" applyFill="1" applyBorder="1" applyAlignment="1">
      <alignment vertical="top"/>
    </xf>
    <xf numFmtId="176" fontId="3" fillId="5" borderId="19" xfId="0" applyNumberFormat="1" applyFont="1" applyFill="1" applyBorder="1" applyAlignment="1">
      <alignment vertical="top"/>
    </xf>
    <xf numFmtId="9" fontId="3" fillId="5" borderId="30" xfId="0" applyNumberFormat="1" applyFont="1" applyFill="1" applyBorder="1" applyAlignment="1">
      <alignment horizontal="center" vertical="top"/>
    </xf>
    <xf numFmtId="0" fontId="6" fillId="5" borderId="0" xfId="0" applyFont="1" applyFill="1" applyAlignment="1">
      <alignment vertical="top"/>
    </xf>
    <xf numFmtId="0" fontId="3" fillId="5" borderId="19" xfId="0" applyFont="1" applyFill="1" applyBorder="1" applyAlignment="1" applyProtection="1">
      <alignment vertical="center"/>
      <protection/>
    </xf>
    <xf numFmtId="3" fontId="0" fillId="6" borderId="20" xfId="0" applyNumberFormat="1" applyFill="1" applyBorder="1" applyAlignment="1" applyProtection="1">
      <alignment horizontal="center" vertical="center"/>
      <protection/>
    </xf>
    <xf numFmtId="176" fontId="0" fillId="10" borderId="58" xfId="0" applyNumberFormat="1" applyFill="1" applyBorder="1" applyAlignment="1">
      <alignment horizontal="center" vertical="top"/>
    </xf>
    <xf numFmtId="176" fontId="0" fillId="10" borderId="58" xfId="0" applyNumberFormat="1" applyFill="1" applyBorder="1" applyAlignment="1">
      <alignment horizontal="center" vertical="center"/>
    </xf>
    <xf numFmtId="176" fontId="3" fillId="10" borderId="58" xfId="0" applyNumberFormat="1" applyFont="1" applyFill="1" applyBorder="1" applyAlignment="1">
      <alignment vertical="top"/>
    </xf>
    <xf numFmtId="176" fontId="3" fillId="10" borderId="58" xfId="0" applyNumberFormat="1" applyFont="1" applyFill="1" applyBorder="1" applyAlignment="1">
      <alignment vertical="center"/>
    </xf>
    <xf numFmtId="0" fontId="0" fillId="6" borderId="20" xfId="0" applyFill="1" applyBorder="1" applyAlignment="1" applyProtection="1">
      <alignment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176" fontId="3" fillId="6" borderId="59" xfId="0" applyNumberFormat="1" applyFont="1" applyFill="1" applyBorder="1" applyAlignment="1" applyProtection="1">
      <alignment vertical="top"/>
      <protection/>
    </xf>
    <xf numFmtId="9" fontId="0" fillId="0" borderId="7" xfId="0" applyNumberFormat="1" applyFill="1" applyBorder="1" applyAlignment="1" applyProtection="1">
      <alignment horizontal="center" vertical="center"/>
      <protection/>
    </xf>
    <xf numFmtId="0" fontId="0" fillId="6" borderId="23" xfId="0" applyFill="1" applyBorder="1" applyAlignment="1" applyProtection="1">
      <alignment vertical="top"/>
      <protection locked="0"/>
    </xf>
    <xf numFmtId="0" fontId="0" fillId="6" borderId="30" xfId="0" applyFill="1" applyBorder="1" applyAlignment="1" applyProtection="1">
      <alignment vertical="top"/>
      <protection locked="0"/>
    </xf>
    <xf numFmtId="0" fontId="0" fillId="6" borderId="19" xfId="0" applyFill="1" applyBorder="1" applyAlignment="1" applyProtection="1">
      <alignment horizontal="center" vertical="top"/>
      <protection locked="0"/>
    </xf>
    <xf numFmtId="0" fontId="0" fillId="6" borderId="30" xfId="0" applyFill="1" applyBorder="1" applyAlignment="1" applyProtection="1">
      <alignment horizontal="center" vertical="top"/>
      <protection locked="0"/>
    </xf>
    <xf numFmtId="16" fontId="0" fillId="6" borderId="19" xfId="0" applyNumberFormat="1" applyFill="1" applyBorder="1" applyAlignment="1" applyProtection="1">
      <alignment horizontal="center" vertical="top"/>
      <protection locked="0"/>
    </xf>
    <xf numFmtId="16" fontId="0" fillId="6" borderId="30" xfId="0" applyNumberFormat="1" applyFill="1" applyBorder="1" applyAlignment="1" applyProtection="1">
      <alignment horizontal="center" vertical="top"/>
      <protection locked="0"/>
    </xf>
    <xf numFmtId="0" fontId="3" fillId="5" borderId="19" xfId="0" applyFont="1" applyFill="1" applyBorder="1" applyAlignment="1" applyProtection="1">
      <alignment vertical="center" wrapText="1"/>
      <protection/>
    </xf>
    <xf numFmtId="176" fontId="0" fillId="11" borderId="4" xfId="0" applyNumberFormat="1" applyFill="1" applyBorder="1" applyAlignment="1" applyProtection="1">
      <alignment vertical="top"/>
      <protection locked="0"/>
    </xf>
    <xf numFmtId="176" fontId="0" fillId="10" borderId="4" xfId="0" applyNumberFormat="1" applyFill="1" applyBorder="1" applyAlignment="1" applyProtection="1">
      <alignment vertical="top"/>
      <protection/>
    </xf>
    <xf numFmtId="176" fontId="0" fillId="10" borderId="4" xfId="0" applyNumberFormat="1" applyFill="1" applyBorder="1" applyAlignment="1" applyProtection="1">
      <alignment vertical="top"/>
      <protection locked="0"/>
    </xf>
    <xf numFmtId="10" fontId="3" fillId="10" borderId="4" xfId="0" applyNumberFormat="1" applyFont="1" applyFill="1" applyBorder="1" applyAlignment="1" applyProtection="1">
      <alignment vertical="top"/>
      <protection locked="0"/>
    </xf>
    <xf numFmtId="177" fontId="3" fillId="10" borderId="4" xfId="0" applyNumberFormat="1" applyFont="1" applyFill="1" applyBorder="1" applyAlignment="1" applyProtection="1">
      <alignment vertical="top"/>
      <protection locked="0"/>
    </xf>
    <xf numFmtId="0" fontId="3" fillId="10" borderId="4" xfId="0" applyFont="1" applyFill="1" applyBorder="1" applyAlignment="1" applyProtection="1">
      <alignment horizontal="center" vertical="top"/>
      <protection locked="0"/>
    </xf>
    <xf numFmtId="10" fontId="3" fillId="10" borderId="4" xfId="0" applyNumberFormat="1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0" fontId="3" fillId="10" borderId="60" xfId="0" applyFont="1" applyFill="1" applyBorder="1" applyAlignment="1" applyProtection="1">
      <alignment horizontal="center" vertical="top"/>
      <protection locked="0"/>
    </xf>
    <xf numFmtId="176" fontId="3" fillId="11" borderId="34" xfId="0" applyNumberFormat="1" applyFont="1" applyFill="1" applyBorder="1" applyAlignment="1" applyProtection="1">
      <alignment vertical="top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10" fontId="3" fillId="6" borderId="20" xfId="0" applyNumberFormat="1" applyFont="1" applyFill="1" applyBorder="1" applyAlignment="1" applyProtection="1">
      <alignment vertical="center"/>
      <protection locked="0"/>
    </xf>
    <xf numFmtId="176" fontId="0" fillId="6" borderId="61" xfId="0" applyNumberFormat="1" applyFill="1" applyBorder="1" applyAlignment="1" applyProtection="1">
      <alignment vertical="top"/>
      <protection locked="0"/>
    </xf>
    <xf numFmtId="176" fontId="0" fillId="6" borderId="29" xfId="0" applyNumberFormat="1" applyFill="1" applyBorder="1" applyAlignment="1" applyProtection="1">
      <alignment vertical="top"/>
      <protection/>
    </xf>
    <xf numFmtId="176" fontId="3" fillId="6" borderId="4" xfId="0" applyNumberFormat="1" applyFont="1" applyFill="1" applyBorder="1" applyAlignment="1" applyProtection="1">
      <alignment vertical="top"/>
      <protection/>
    </xf>
    <xf numFmtId="0" fontId="3" fillId="10" borderId="60" xfId="0" applyFont="1" applyFill="1" applyBorder="1" applyAlignment="1" applyProtection="1">
      <alignment horizontal="left" vertical="top"/>
      <protection locked="0"/>
    </xf>
    <xf numFmtId="0" fontId="3" fillId="10" borderId="62" xfId="0" applyFont="1" applyFill="1" applyBorder="1" applyAlignment="1" applyProtection="1">
      <alignment horizontal="left" vertical="top"/>
      <protection locked="0"/>
    </xf>
    <xf numFmtId="0" fontId="19" fillId="5" borderId="0" xfId="0" applyFont="1" applyFill="1" applyBorder="1" applyAlignment="1" applyProtection="1">
      <alignment vertical="top"/>
      <protection/>
    </xf>
    <xf numFmtId="178" fontId="0" fillId="0" borderId="63" xfId="0" applyNumberFormat="1" applyBorder="1" applyAlignment="1" applyProtection="1">
      <alignment horizontal="center" vertical="top"/>
      <protection/>
    </xf>
    <xf numFmtId="0" fontId="3" fillId="5" borderId="0" xfId="0" applyFont="1" applyFill="1" applyBorder="1" applyAlignment="1" applyProtection="1">
      <alignment vertical="top"/>
      <protection/>
    </xf>
    <xf numFmtId="0" fontId="3" fillId="5" borderId="31" xfId="0" applyFont="1" applyFill="1" applyBorder="1" applyAlignment="1" applyProtection="1">
      <alignment vertical="top" wrapText="1"/>
      <protection/>
    </xf>
    <xf numFmtId="0" fontId="3" fillId="5" borderId="32" xfId="0" applyFont="1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/>
    </xf>
    <xf numFmtId="0" fontId="0" fillId="5" borderId="33" xfId="0" applyFill="1" applyBorder="1" applyAlignment="1" applyProtection="1">
      <alignment horizontal="center" vertical="top"/>
      <protection/>
    </xf>
    <xf numFmtId="0" fontId="7" fillId="5" borderId="7" xfId="0" applyFont="1" applyFill="1" applyBorder="1" applyAlignment="1" applyProtection="1">
      <alignment vertical="top" wrapText="1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176" fontId="3" fillId="6" borderId="35" xfId="0" applyNumberFormat="1" applyFont="1" applyFill="1" applyBorder="1" applyAlignment="1" applyProtection="1">
      <alignment vertical="center"/>
      <protection/>
    </xf>
    <xf numFmtId="176" fontId="0" fillId="6" borderId="18" xfId="0" applyNumberFormat="1" applyFill="1" applyBorder="1" applyAlignment="1" applyProtection="1">
      <alignment vertical="top"/>
      <protection/>
    </xf>
    <xf numFmtId="176" fontId="3" fillId="6" borderId="34" xfId="0" applyNumberFormat="1" applyFont="1" applyFill="1" applyBorder="1" applyAlignment="1" applyProtection="1">
      <alignment vertical="top"/>
      <protection locked="0"/>
    </xf>
    <xf numFmtId="9" fontId="0" fillId="6" borderId="4" xfId="0" applyNumberFormat="1" applyFill="1" applyBorder="1" applyAlignment="1" applyProtection="1">
      <alignment horizontal="center" vertical="center"/>
      <protection/>
    </xf>
    <xf numFmtId="0" fontId="0" fillId="5" borderId="19" xfId="0" applyFill="1" applyBorder="1" applyAlignment="1" applyProtection="1">
      <alignment horizontal="left" vertical="top"/>
      <protection/>
    </xf>
    <xf numFmtId="17" fontId="3" fillId="10" borderId="4" xfId="0" applyNumberFormat="1" applyFont="1" applyFill="1" applyBorder="1" applyAlignment="1" applyProtection="1">
      <alignment horizontal="center" vertical="top"/>
      <protection locked="0"/>
    </xf>
    <xf numFmtId="39" fontId="0" fillId="0" borderId="0" xfId="0" applyNumberFormat="1" applyAlignment="1">
      <alignment vertical="top"/>
    </xf>
    <xf numFmtId="10" fontId="0" fillId="0" borderId="0" xfId="25" applyAlignment="1">
      <alignment/>
    </xf>
    <xf numFmtId="9" fontId="0" fillId="0" borderId="0" xfId="0" applyNumberFormat="1" applyAlignment="1">
      <alignment vertical="top"/>
    </xf>
    <xf numFmtId="176" fontId="22" fillId="5" borderId="0" xfId="0" applyNumberFormat="1" applyFont="1" applyFill="1" applyBorder="1" applyAlignment="1" applyProtection="1">
      <alignment horizontal="center" wrapText="1"/>
      <protection/>
    </xf>
    <xf numFmtId="176" fontId="22" fillId="5" borderId="32" xfId="0" applyNumberFormat="1" applyFont="1" applyFill="1" applyBorder="1" applyAlignment="1" applyProtection="1">
      <alignment horizontal="center" wrapText="1"/>
      <protection/>
    </xf>
    <xf numFmtId="176" fontId="23" fillId="6" borderId="64" xfId="0" applyNumberFormat="1" applyFont="1" applyFill="1" applyBorder="1" applyAlignment="1" applyProtection="1">
      <alignment horizontal="center" wrapText="1"/>
      <protection/>
    </xf>
    <xf numFmtId="176" fontId="23" fillId="6" borderId="54" xfId="0" applyNumberFormat="1" applyFont="1" applyFill="1" applyBorder="1" applyAlignment="1" applyProtection="1">
      <alignment horizontal="center" wrapText="1"/>
      <protection/>
    </xf>
    <xf numFmtId="0" fontId="3" fillId="10" borderId="7" xfId="0" applyFont="1" applyFill="1" applyBorder="1" applyAlignment="1" applyProtection="1">
      <alignment horizontal="left" vertical="top"/>
      <protection locked="0"/>
    </xf>
    <xf numFmtId="0" fontId="3" fillId="10" borderId="26" xfId="0" applyFont="1" applyFill="1" applyBorder="1" applyAlignment="1" applyProtection="1">
      <alignment horizontal="left" vertical="top"/>
      <protection locked="0"/>
    </xf>
    <xf numFmtId="0" fontId="3" fillId="10" borderId="27" xfId="0" applyFont="1" applyFill="1" applyBorder="1" applyAlignment="1" applyProtection="1">
      <alignment horizontal="left" vertical="top"/>
      <protection locked="0"/>
    </xf>
    <xf numFmtId="0" fontId="2" fillId="7" borderId="7" xfId="0" applyFont="1" applyFill="1" applyBorder="1" applyAlignment="1" applyProtection="1">
      <alignment horizontal="left" vertical="center" wrapText="1"/>
      <protection/>
    </xf>
    <xf numFmtId="0" fontId="2" fillId="7" borderId="26" xfId="0" applyFont="1" applyFill="1" applyBorder="1" applyAlignment="1" applyProtection="1">
      <alignment horizontal="left" vertical="center" wrapText="1"/>
      <protection/>
    </xf>
    <xf numFmtId="0" fontId="3" fillId="12" borderId="31" xfId="0" applyFont="1" applyFill="1" applyBorder="1" applyAlignment="1" applyProtection="1">
      <alignment horizontal="center" vertical="top" wrapText="1"/>
      <protection/>
    </xf>
    <xf numFmtId="0" fontId="3" fillId="12" borderId="32" xfId="0" applyFont="1" applyFill="1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3" fillId="12" borderId="36" xfId="0" applyFont="1" applyFill="1" applyBorder="1" applyAlignment="1" applyProtection="1">
      <alignment horizontal="center" vertical="top" wrapText="1"/>
      <protection/>
    </xf>
    <xf numFmtId="0" fontId="3" fillId="12" borderId="39" xfId="0" applyFont="1" applyFill="1" applyBorder="1" applyAlignment="1" applyProtection="1">
      <alignment horizontal="center"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65" xfId="0" applyBorder="1" applyAlignment="1" applyProtection="1">
      <alignment vertical="top" wrapText="1"/>
      <protection/>
    </xf>
    <xf numFmtId="0" fontId="3" fillId="13" borderId="19" xfId="0" applyFont="1" applyFill="1" applyBorder="1" applyAlignment="1" applyProtection="1">
      <alignment horizontal="center" vertical="top" wrapText="1"/>
      <protection/>
    </xf>
    <xf numFmtId="0" fontId="3" fillId="13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0" xfId="0" applyBorder="1" applyAlignment="1" applyProtection="1">
      <alignment vertical="top" wrapText="1"/>
      <protection/>
    </xf>
    <xf numFmtId="0" fontId="11" fillId="10" borderId="7" xfId="0" applyFont="1" applyFill="1" applyBorder="1" applyAlignment="1" applyProtection="1">
      <alignment horizontal="left" vertical="top" wrapText="1"/>
      <protection locked="0"/>
    </xf>
    <xf numFmtId="0" fontId="11" fillId="10" borderId="26" xfId="0" applyFont="1" applyFill="1" applyBorder="1" applyAlignment="1" applyProtection="1">
      <alignment horizontal="left" vertical="top" wrapText="1"/>
      <protection locked="0"/>
    </xf>
    <xf numFmtId="0" fontId="11" fillId="10" borderId="27" xfId="0" applyFont="1" applyFill="1" applyBorder="1" applyAlignment="1" applyProtection="1">
      <alignment horizontal="left" vertical="top" wrapText="1"/>
      <protection locked="0"/>
    </xf>
    <xf numFmtId="0" fontId="20" fillId="6" borderId="66" xfId="0" applyFont="1" applyFill="1" applyBorder="1" applyAlignment="1" applyProtection="1">
      <alignment horizontal="center" vertical="center" wrapText="1"/>
      <protection/>
    </xf>
    <xf numFmtId="0" fontId="20" fillId="6" borderId="20" xfId="0" applyFont="1" applyFill="1" applyBorder="1" applyAlignment="1" applyProtection="1">
      <alignment horizontal="center" vertical="center" wrapText="1"/>
      <protection/>
    </xf>
    <xf numFmtId="0" fontId="20" fillId="5" borderId="38" xfId="0" applyFont="1" applyFill="1" applyBorder="1" applyAlignment="1" applyProtection="1">
      <alignment horizontal="center" vertical="center"/>
      <protection/>
    </xf>
    <xf numFmtId="0" fontId="20" fillId="5" borderId="3" xfId="0" applyFont="1" applyFill="1" applyBorder="1" applyAlignment="1" applyProtection="1">
      <alignment horizontal="center" vertical="center"/>
      <protection/>
    </xf>
    <xf numFmtId="0" fontId="20" fillId="5" borderId="44" xfId="0" applyFont="1" applyFill="1" applyBorder="1" applyAlignment="1" applyProtection="1">
      <alignment horizontal="center" vertical="center"/>
      <protection/>
    </xf>
    <xf numFmtId="0" fontId="20" fillId="6" borderId="36" xfId="0" applyFont="1" applyFill="1" applyBorder="1" applyAlignment="1" applyProtection="1">
      <alignment horizontal="center" vertical="center"/>
      <protection locked="0"/>
    </xf>
    <xf numFmtId="0" fontId="20" fillId="6" borderId="65" xfId="0" applyFont="1" applyFill="1" applyBorder="1" applyAlignment="1" applyProtection="1">
      <alignment horizontal="center" vertical="center"/>
      <protection locked="0"/>
    </xf>
    <xf numFmtId="0" fontId="20" fillId="6" borderId="19" xfId="0" applyFont="1" applyFill="1" applyBorder="1" applyAlignment="1" applyProtection="1">
      <alignment horizontal="center" vertical="center"/>
      <protection locked="0"/>
    </xf>
    <xf numFmtId="0" fontId="20" fillId="6" borderId="30" xfId="0" applyFont="1" applyFill="1" applyBorder="1" applyAlignment="1" applyProtection="1">
      <alignment horizontal="center" vertical="center"/>
      <protection locked="0"/>
    </xf>
    <xf numFmtId="0" fontId="20" fillId="6" borderId="67" xfId="0" applyFont="1" applyFill="1" applyBorder="1" applyAlignment="1" applyProtection="1">
      <alignment horizontal="center" vertical="center"/>
      <protection locked="0"/>
    </xf>
    <xf numFmtId="0" fontId="20" fillId="6" borderId="68" xfId="0" applyFont="1" applyFill="1" applyBorder="1" applyAlignment="1" applyProtection="1">
      <alignment horizontal="center" vertical="center"/>
      <protection locked="0"/>
    </xf>
    <xf numFmtId="176" fontId="0" fillId="6" borderId="19" xfId="0" applyNumberFormat="1" applyFill="1" applyBorder="1" applyAlignment="1" applyProtection="1">
      <alignment horizontal="center" vertical="top"/>
      <protection locked="0"/>
    </xf>
    <xf numFmtId="176" fontId="0" fillId="6" borderId="30" xfId="0" applyNumberFormat="1" applyFill="1" applyBorder="1" applyAlignment="1" applyProtection="1">
      <alignment horizontal="center" vertical="top"/>
      <protection locked="0"/>
    </xf>
    <xf numFmtId="176" fontId="0" fillId="6" borderId="7" xfId="0" applyNumberFormat="1" applyFill="1" applyBorder="1" applyAlignment="1" applyProtection="1">
      <alignment horizontal="center" vertical="top"/>
      <protection locked="0"/>
    </xf>
    <xf numFmtId="176" fontId="0" fillId="6" borderId="27" xfId="0" applyNumberFormat="1" applyFill="1" applyBorder="1" applyAlignment="1" applyProtection="1">
      <alignment horizontal="center" vertical="top"/>
      <protection locked="0"/>
    </xf>
    <xf numFmtId="176" fontId="14" fillId="6" borderId="19" xfId="0" applyNumberFormat="1" applyFont="1" applyFill="1" applyBorder="1" applyAlignment="1" applyProtection="1">
      <alignment horizontal="center" vertical="center" wrapText="1"/>
      <protection locked="0"/>
    </xf>
    <xf numFmtId="176" fontId="14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69" xfId="0" applyFont="1" applyFill="1" applyBorder="1" applyAlignment="1" applyProtection="1">
      <alignment horizontal="left" vertical="top"/>
      <protection/>
    </xf>
    <xf numFmtId="0" fontId="19" fillId="5" borderId="63" xfId="0" applyFont="1" applyFill="1" applyBorder="1" applyAlignment="1" applyProtection="1">
      <alignment horizontal="left" vertical="top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/>
      <protection/>
    </xf>
    <xf numFmtId="0" fontId="3" fillId="4" borderId="60" xfId="0" applyFont="1" applyFill="1" applyBorder="1" applyAlignment="1" applyProtection="1">
      <alignment horizontal="center" vertical="center"/>
      <protection/>
    </xf>
    <xf numFmtId="4" fontId="3" fillId="4" borderId="5" xfId="0" applyNumberFormat="1" applyFont="1" applyFill="1" applyBorder="1" applyAlignment="1" applyProtection="1">
      <alignment horizontal="center" vertical="center" wrapText="1"/>
      <protection/>
    </xf>
    <xf numFmtId="4" fontId="3" fillId="4" borderId="6" xfId="0" applyNumberFormat="1" applyFont="1" applyFill="1" applyBorder="1" applyAlignment="1" applyProtection="1">
      <alignment horizontal="center" vertical="center" wrapText="1"/>
      <protection/>
    </xf>
    <xf numFmtId="4" fontId="3" fillId="4" borderId="60" xfId="0" applyNumberFormat="1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Alignment="1">
      <alignment horizontal="center" vertical="top"/>
    </xf>
    <xf numFmtId="0" fontId="3" fillId="5" borderId="36" xfId="0" applyFont="1" applyFill="1" applyBorder="1" applyAlignment="1">
      <alignment horizontal="center" vertical="top"/>
    </xf>
    <xf numFmtId="0" fontId="3" fillId="5" borderId="65" xfId="0" applyFont="1" applyFill="1" applyBorder="1" applyAlignment="1">
      <alignment horizontal="center" vertical="top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3" fillId="5" borderId="36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vertical="top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lanning\OEB\Rate%20Application\2005\Markham%20service%20territory\PowerStream_electricity_2005pilsfinal_050105_Markham%20territo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lanning\OEB\Rate%20Application\2005\Vaughan%20service%20territory\PowerStream_electricity_2005pilsfinal_050105_Vaughan%20terri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ATES"/>
      <sheetName val="C&amp;DM TAX FORECAST"/>
      <sheetName val="Allocation LCD &amp; capital tax"/>
    </sheetNames>
    <definedNames>
      <definedName name="Ratebase" refersTo="=REGINFO!$C$25"/>
    </definedNames>
    <sheetDataSet>
      <sheetData sheetId="0">
        <row r="25">
          <cell r="C25">
            <v>132012571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ATES"/>
      <sheetName val="C&amp;DM TAX FORECAST"/>
      <sheetName val="Allocation LCT &amp; capital tax"/>
    </sheetNames>
    <definedNames>
      <definedName name="Ratebase" refersTo="=REGINFO!$C$25"/>
    </definedNames>
    <sheetDataSet>
      <sheetData sheetId="0">
        <row r="25">
          <cell r="C25">
            <v>180841143</v>
          </cell>
        </row>
      </sheetData>
      <sheetData sheetId="2">
        <row r="15">
          <cell r="D15">
            <v>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Q66"/>
  <sheetViews>
    <sheetView workbookViewId="0" topLeftCell="A28">
      <selection activeCell="A25" sqref="A25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9" t="s">
        <v>179</v>
      </c>
      <c r="B1" s="430"/>
      <c r="C1" s="430"/>
      <c r="D1" s="430"/>
      <c r="E1" s="430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6" t="s">
        <v>200</v>
      </c>
      <c r="D3" s="427"/>
      <c r="E3" s="427"/>
      <c r="F3" s="427"/>
      <c r="G3" s="428"/>
      <c r="H3" s="11"/>
      <c r="I3" s="11"/>
    </row>
    <row r="4" spans="1:9" ht="13.5" thickBot="1">
      <c r="A4" s="101" t="s">
        <v>176</v>
      </c>
      <c r="B4" s="153"/>
      <c r="C4" s="402" t="s">
        <v>198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3" t="s">
        <v>199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6" t="s">
        <v>189</v>
      </c>
      <c r="D6" s="427"/>
      <c r="E6" s="427"/>
      <c r="F6" s="427"/>
      <c r="G6" s="428"/>
      <c r="H6" s="11"/>
      <c r="I6" s="11"/>
    </row>
    <row r="7" spans="1:9" ht="13.5" thickBot="1">
      <c r="A7" s="101" t="s">
        <v>78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7" t="s">
        <v>134</v>
      </c>
      <c r="B8" s="181"/>
      <c r="C8" s="391">
        <v>365</v>
      </c>
      <c r="D8" s="408"/>
      <c r="E8" s="409"/>
      <c r="F8" s="409"/>
      <c r="G8" s="410"/>
      <c r="H8" s="11"/>
      <c r="I8" s="11"/>
    </row>
    <row r="9" spans="1:17" ht="12.75">
      <c r="A9" s="155"/>
      <c r="B9" s="406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3" t="s">
        <v>190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2">
        <f>+'Allocation LCT &amp; capital tax '!C3</f>
        <v>0.25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3" t="s">
        <v>197</v>
      </c>
      <c r="D16" s="444"/>
      <c r="E16" s="444"/>
      <c r="F16" s="444"/>
      <c r="G16" s="445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418">
        <v>11658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5" t="s">
        <v>41</v>
      </c>
      <c r="B20" s="436"/>
      <c r="C20" s="436"/>
      <c r="D20" s="436"/>
      <c r="E20" s="437"/>
      <c r="F20" s="437"/>
      <c r="G20" s="438"/>
    </row>
    <row r="21" spans="1:7" ht="12.75">
      <c r="A21" s="439" t="s">
        <v>177</v>
      </c>
      <c r="B21" s="440"/>
      <c r="C21" s="440"/>
      <c r="D21" s="440"/>
      <c r="E21" s="441"/>
      <c r="F21" s="441"/>
      <c r="G21" s="442"/>
    </row>
    <row r="22" spans="1:7" ht="12.75">
      <c r="A22" s="439" t="s">
        <v>42</v>
      </c>
      <c r="B22" s="440"/>
      <c r="C22" s="440"/>
      <c r="D22" s="440"/>
      <c r="E22" s="441"/>
      <c r="F22" s="441"/>
      <c r="G22" s="442"/>
    </row>
    <row r="23" spans="1:7" ht="13.5" thickBot="1">
      <c r="A23" s="431"/>
      <c r="B23" s="432"/>
      <c r="C23" s="432"/>
      <c r="D23" s="432"/>
      <c r="E23" s="433"/>
      <c r="F23" s="433"/>
      <c r="G23" s="434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104354290.28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0.45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8657231.921628801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2530302</v>
      </c>
      <c r="D38" s="332"/>
      <c r="E38" s="169"/>
      <c r="F38" s="169"/>
      <c r="G38" s="343">
        <f>C38</f>
        <v>2530302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6126929.921628801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4" t="s">
        <v>165</v>
      </c>
      <c r="D41" s="171"/>
      <c r="E41" s="422" t="s">
        <v>164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5"/>
      <c r="D42" s="171"/>
      <c r="E42" s="423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2042309.973876267</v>
      </c>
      <c r="D43" s="171"/>
      <c r="E43" s="387"/>
      <c r="F43" s="169"/>
      <c r="G43" s="345">
        <f>IF(ISBLANK($E$43),$C$43,$E$43)</f>
        <v>2042309.973876267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2042309.973876267</v>
      </c>
      <c r="D44" s="171"/>
      <c r="E44" s="387"/>
      <c r="F44" s="169"/>
      <c r="G44" s="345">
        <f>IF(ISBLANK($E$44),$C$44,$E$44)</f>
        <v>2042309.973876267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2042309.973876267</v>
      </c>
      <c r="D45" s="325"/>
      <c r="E45" s="387"/>
      <c r="F45" s="169"/>
      <c r="G45" s="345">
        <f>IF(ISBLANK($E$45),$C$45,$E$45)</f>
        <v>2042309.973876267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6"/>
      <c r="D47" s="334"/>
      <c r="E47" s="169"/>
      <c r="F47" s="169"/>
      <c r="G47" s="345">
        <f>$C$47</f>
        <v>0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6">
        <f>'C&amp;DM TAX FORECAST'!$C$16</f>
        <v>0.4816112084063047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8657231.921628801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46959430.626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4639591.7458488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57394859.65400001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4017640.1757800006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250"/>
  <sheetViews>
    <sheetView tabSelected="1" zoomScale="90" zoomScaleNormal="90" workbookViewId="0" topLeftCell="A1">
      <pane ySplit="11" topLeftCell="BM70" activePane="bottomLeft" state="frozen"/>
      <selection pane="topLeft" activeCell="G49" sqref="G49"/>
      <selection pane="bottomLeft" activeCell="G49" sqref="G49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8" t="s">
        <v>79</v>
      </c>
      <c r="C1" s="446" t="s">
        <v>178</v>
      </c>
      <c r="D1" s="451" t="s">
        <v>158</v>
      </c>
      <c r="E1" s="452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63" t="s">
        <v>35</v>
      </c>
      <c r="B2" s="449"/>
      <c r="C2" s="447"/>
      <c r="D2" s="453"/>
      <c r="E2" s="454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4"/>
      <c r="B3" s="449"/>
      <c r="C3" s="447"/>
      <c r="D3" s="453"/>
      <c r="E3" s="454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PowerStream_Richmond Hill rate zone</v>
      </c>
      <c r="B4" s="449"/>
      <c r="C4" s="447"/>
      <c r="D4" s="453"/>
      <c r="E4" s="454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January 1,2005-December 31,2005</v>
      </c>
      <c r="B5" s="449"/>
      <c r="C5" s="447"/>
      <c r="D5" s="453"/>
      <c r="E5" s="454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9"/>
      <c r="C6" s="447"/>
      <c r="D6" s="453"/>
      <c r="E6" s="454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50"/>
      <c r="C7" s="222" t="s">
        <v>11</v>
      </c>
      <c r="D7" s="455"/>
      <c r="E7" s="456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8657231.921628801</v>
      </c>
      <c r="D15" s="457"/>
      <c r="E15" s="458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7"/>
      <c r="E16" s="458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7"/>
      <c r="E17" s="458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7"/>
      <c r="E18" s="458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7"/>
      <c r="E19" s="458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5536188</v>
      </c>
      <c r="D20" s="457"/>
      <c r="E20" s="458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7"/>
      <c r="E21" s="458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7"/>
      <c r="E22" s="458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7"/>
      <c r="E23" s="458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7"/>
      <c r="E24" s="458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7"/>
      <c r="E25" s="458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57"/>
      <c r="E26" s="458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7"/>
      <c r="E27" s="458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57"/>
      <c r="E28" s="458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7"/>
      <c r="E29" s="458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7"/>
      <c r="E30" s="458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7"/>
      <c r="E31" s="458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4271174</v>
      </c>
      <c r="D32" s="457"/>
      <c r="E32" s="458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7"/>
      <c r="E33" s="458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7"/>
      <c r="E34" s="458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9">
        <v>0</v>
      </c>
      <c r="D35" s="457"/>
      <c r="E35" s="458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1">
        <f>REGINFO!C59</f>
        <v>4017640.1757800006</v>
      </c>
      <c r="D36" s="457"/>
      <c r="E36" s="458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57"/>
      <c r="E37" s="458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7"/>
      <c r="E38" s="458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7"/>
      <c r="E39" s="458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7"/>
      <c r="E40" s="458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7"/>
      <c r="E41" s="458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7"/>
      <c r="E42" s="458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7"/>
      <c r="E43" s="458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7" t="s">
        <v>188</v>
      </c>
      <c r="B44" s="63">
        <v>12</v>
      </c>
      <c r="C44" s="415">
        <f>'C&amp;DM TAX FORECAST'!$B$18</f>
        <v>296000</v>
      </c>
      <c r="D44" s="457"/>
      <c r="E44" s="458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7"/>
      <c r="E45" s="458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7"/>
      <c r="E46" s="458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7"/>
      <c r="E47" s="458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5608605.745848801</v>
      </c>
      <c r="D48" s="457"/>
      <c r="E48" s="458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7"/>
      <c r="E49" s="458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7"/>
      <c r="E50" s="458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0.3612</v>
      </c>
      <c r="D51" s="457"/>
      <c r="E51" s="458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0.3612</v>
      </c>
    </row>
    <row r="52" spans="1:11" ht="12.75">
      <c r="A52" s="64"/>
      <c r="B52" s="63"/>
      <c r="C52" s="196"/>
      <c r="D52" s="457"/>
      <c r="E52" s="458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2025828.395400587</v>
      </c>
      <c r="D53" s="457"/>
      <c r="E53" s="458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7"/>
      <c r="E54" s="458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7"/>
      <c r="E55" s="458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7"/>
      <c r="E56" s="458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7"/>
      <c r="E57" s="458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2025828.395400587</v>
      </c>
      <c r="D58" s="459"/>
      <c r="E58" s="460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7"/>
      <c r="E59" s="458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7"/>
      <c r="E60" s="458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0.25</v>
      </c>
      <c r="D61" s="461"/>
      <c r="E61" s="462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7"/>
      <c r="E62" s="458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7"/>
      <c r="E63" s="458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7"/>
      <c r="E64" s="458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7"/>
      <c r="E65" s="458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104354290.28</v>
      </c>
      <c r="D66" s="457"/>
      <c r="E66" s="458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1875000</v>
      </c>
      <c r="D67" s="457"/>
      <c r="E67" s="458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102479290.28</v>
      </c>
      <c r="D68" s="457"/>
      <c r="E68" s="458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7"/>
      <c r="E69" s="458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7"/>
      <c r="E70" s="458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7"/>
      <c r="E71" s="458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307437.87084</v>
      </c>
      <c r="D72" s="459"/>
      <c r="E72" s="460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7"/>
      <c r="E73" s="458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7"/>
      <c r="E74" s="458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104354290.28</v>
      </c>
      <c r="D75" s="457"/>
      <c r="E75" s="458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12500000</v>
      </c>
      <c r="D76" s="457"/>
      <c r="E76" s="458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91854290.28</v>
      </c>
      <c r="D77" s="457"/>
      <c r="E77" s="458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7"/>
      <c r="E78" s="458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7"/>
      <c r="E79" s="458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7"/>
      <c r="E80" s="458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160745.00799</v>
      </c>
      <c r="D81" s="457"/>
      <c r="E81" s="458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62816.38435350657</v>
      </c>
      <c r="D82" s="457"/>
      <c r="E82" s="458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7"/>
      <c r="E83" s="458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97928.62363649344</v>
      </c>
      <c r="D84" s="459"/>
      <c r="E84" s="460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7"/>
      <c r="E85" s="458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4"/>
      <c r="D86" s="457"/>
      <c r="E86" s="458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7"/>
      <c r="E87" s="458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0.3612</v>
      </c>
      <c r="D88" s="457"/>
      <c r="E88" s="458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7"/>
      <c r="E89" s="458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3171303.0610528914</v>
      </c>
      <c r="D90" s="457"/>
      <c r="E90" s="458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153300.91364510558</v>
      </c>
      <c r="D91" s="457"/>
      <c r="E91" s="458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307437.87084</v>
      </c>
      <c r="D92" s="457"/>
      <c r="E92" s="458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7"/>
      <c r="E93" s="458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7"/>
      <c r="E94" s="458"/>
      <c r="F94" s="306"/>
      <c r="G94" s="186"/>
      <c r="H94" s="48"/>
      <c r="I94" s="83"/>
      <c r="J94" s="84"/>
      <c r="K94" s="85"/>
    </row>
    <row r="95" spans="1:11" s="239" customFormat="1" ht="26.25" thickBot="1">
      <c r="A95" s="411" t="s">
        <v>183</v>
      </c>
      <c r="B95" s="412">
        <v>25</v>
      </c>
      <c r="C95" s="413">
        <f>SUM(C90:C93)</f>
        <v>3632041.845537997</v>
      </c>
      <c r="D95" s="459"/>
      <c r="E95" s="460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5608605.745848801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2025828.395400587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104354290.28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1875000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102479290.28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307437.87084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307437.87084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104354290.28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12500000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91854290.28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160745.00799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 t="e">
        <f>IF(I164&gt;0,IF(I144&gt;0,I136*TAXRATES!D13,0),0)</f>
        <v>#REF!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 t="e">
        <f>I168-I169</f>
        <v>#REF!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97928.62363649344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 t="e">
        <f>I170-I172</f>
        <v>#REF!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4017640.1757800006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4017640.1757800006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4017640.1757800006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mergeCells count="85">
    <mergeCell ref="A2:A3"/>
    <mergeCell ref="D92:E92"/>
    <mergeCell ref="D93:E93"/>
    <mergeCell ref="D94:E94"/>
    <mergeCell ref="D84:E84"/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D82:E82"/>
    <mergeCell ref="D83:E83"/>
    <mergeCell ref="D76:E76"/>
    <mergeCell ref="D77:E77"/>
    <mergeCell ref="D78:E78"/>
    <mergeCell ref="D79:E79"/>
    <mergeCell ref="D72:E72"/>
    <mergeCell ref="D73:E73"/>
    <mergeCell ref="D74:E74"/>
    <mergeCell ref="D75:E75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C1:C6"/>
    <mergeCell ref="B1:B7"/>
    <mergeCell ref="D1:E7"/>
    <mergeCell ref="D15:E15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0"/>
  <sheetViews>
    <sheetView workbookViewId="0" topLeftCell="A1">
      <selection activeCell="G49" sqref="G49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5" t="s">
        <v>73</v>
      </c>
      <c r="D7" s="20">
        <v>0</v>
      </c>
      <c r="E7" s="20">
        <v>400001</v>
      </c>
      <c r="F7" s="468" t="s">
        <v>174</v>
      </c>
      <c r="G7" s="12"/>
      <c r="H7" s="12"/>
      <c r="I7" s="12"/>
    </row>
    <row r="8" spans="3:9" ht="12.75">
      <c r="C8" s="466"/>
      <c r="D8" s="21" t="s">
        <v>72</v>
      </c>
      <c r="E8" s="21" t="s">
        <v>72</v>
      </c>
      <c r="F8" s="469"/>
      <c r="G8" s="12"/>
      <c r="H8" s="12"/>
      <c r="I8" s="12"/>
    </row>
    <row r="9" spans="3:9" ht="13.5" thickBot="1">
      <c r="C9" s="467"/>
      <c r="D9" s="22">
        <v>400000</v>
      </c>
      <c r="E9" s="22">
        <v>1128000</v>
      </c>
      <c r="F9" s="470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5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33"/>
  <sheetViews>
    <sheetView workbookViewId="0" topLeftCell="A7">
      <selection activeCell="F23" sqref="F23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71" t="s">
        <v>172</v>
      </c>
      <c r="B1" s="471"/>
      <c r="C1" s="471"/>
      <c r="D1" s="471"/>
      <c r="E1" s="471"/>
      <c r="F1" s="471"/>
      <c r="G1" s="471"/>
      <c r="H1" s="471"/>
      <c r="I1" s="471"/>
    </row>
    <row r="2" spans="1:9" ht="12.75">
      <c r="A2" s="471"/>
      <c r="B2" s="471"/>
      <c r="C2" s="471"/>
      <c r="D2" s="471"/>
      <c r="E2" s="471"/>
      <c r="F2" s="471"/>
      <c r="G2" s="471"/>
      <c r="H2" s="471"/>
      <c r="I2" s="471"/>
    </row>
    <row r="3" spans="1:9" ht="12.75">
      <c r="A3" s="471"/>
      <c r="B3" s="471"/>
      <c r="C3" s="471"/>
      <c r="D3" s="471"/>
      <c r="E3" s="471"/>
      <c r="F3" s="471"/>
      <c r="G3" s="471"/>
      <c r="H3" s="471"/>
      <c r="I3" s="471"/>
    </row>
    <row r="4" spans="1:9" ht="12.75">
      <c r="A4" s="471"/>
      <c r="B4" s="471"/>
      <c r="C4" s="471"/>
      <c r="D4" s="471"/>
      <c r="E4" s="471"/>
      <c r="F4" s="471"/>
      <c r="G4" s="471"/>
      <c r="H4" s="471"/>
      <c r="I4" s="471"/>
    </row>
    <row r="5" spans="1:9" ht="12.75">
      <c r="A5" s="471"/>
      <c r="B5" s="471"/>
      <c r="C5" s="471"/>
      <c r="D5" s="471"/>
      <c r="E5" s="471"/>
      <c r="F5" s="471"/>
      <c r="G5" s="471"/>
      <c r="H5" s="471"/>
      <c r="I5" s="471"/>
    </row>
    <row r="6" spans="1:5" ht="12.75">
      <c r="A6" s="404" t="str">
        <f>"Utility Name:     "&amp;REGINFO!C3</f>
        <v>Utility Name:     PowerStream_Richmond Hill rate zone</v>
      </c>
      <c r="B6" s="355"/>
      <c r="C6" s="355"/>
      <c r="D6" s="355"/>
      <c r="E6" s="355"/>
    </row>
    <row r="7" spans="1:5" ht="12.75">
      <c r="A7" s="404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4" t="str">
        <f>"                       "&amp;REGINFO!C5</f>
        <v>                       EB-2005-0069</v>
      </c>
      <c r="B8" s="355"/>
      <c r="C8" s="355"/>
      <c r="D8" s="355"/>
      <c r="E8" s="355"/>
    </row>
    <row r="9" spans="1:5" ht="12.75">
      <c r="A9" s="404"/>
      <c r="B9" s="355"/>
      <c r="C9" s="355"/>
      <c r="D9" s="355"/>
      <c r="E9" s="355"/>
    </row>
    <row r="11" ht="13.5" thickBot="1"/>
    <row r="12" spans="2:9" ht="14.25">
      <c r="B12" s="472" t="s">
        <v>168</v>
      </c>
      <c r="C12" s="473"/>
      <c r="D12" s="472" t="s">
        <v>168</v>
      </c>
      <c r="E12" s="473"/>
      <c r="F12" s="472" t="s">
        <v>169</v>
      </c>
      <c r="G12" s="473"/>
      <c r="H12" s="476" t="s">
        <v>69</v>
      </c>
      <c r="I12" s="477"/>
    </row>
    <row r="13" spans="2:9" ht="13.5" thickBot="1">
      <c r="B13" s="480">
        <v>2005</v>
      </c>
      <c r="C13" s="481"/>
      <c r="D13" s="480">
        <v>2006</v>
      </c>
      <c r="E13" s="481"/>
      <c r="F13" s="480">
        <v>2007</v>
      </c>
      <c r="G13" s="482"/>
      <c r="H13" s="478"/>
      <c r="I13" s="479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>
        <v>275000</v>
      </c>
      <c r="C16" s="360">
        <f>IF(ISERROR(B16/B20),"",B16/B20)</f>
        <v>0.4816112084063047</v>
      </c>
      <c r="D16" s="371">
        <v>394000</v>
      </c>
      <c r="E16" s="360">
        <f>IF(ISERROR(D16/D20),"",D16/D20)</f>
        <v>0.47815533980582525</v>
      </c>
      <c r="F16" s="371">
        <v>240000</v>
      </c>
      <c r="G16" s="360">
        <f>IF(ISERROR(F16/F20),"",F16/F20)</f>
        <v>0.37076516661259673</v>
      </c>
      <c r="H16" s="373">
        <f>+B16+D16+F16</f>
        <v>909000</v>
      </c>
      <c r="I16" s="360">
        <f>IF(ISERROR(H16/H20),"",H16/H20)</f>
        <v>0.44508424284266346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v>296000</v>
      </c>
      <c r="C18" s="360">
        <f>IF(ISERROR(B18/B20),"",B18/B20)</f>
        <v>0.5183887915936952</v>
      </c>
      <c r="D18" s="372">
        <v>430000</v>
      </c>
      <c r="E18" s="360">
        <f>IF(ISERROR(D18/D20),"",D18/D20)</f>
        <v>0.5218446601941747</v>
      </c>
      <c r="F18" s="372">
        <f>407.31*1000</f>
        <v>407310</v>
      </c>
      <c r="G18" s="360">
        <f>IF(ISERROR(F18/F20),"",F18/F20)</f>
        <v>0.6292348333874033</v>
      </c>
      <c r="H18" s="374">
        <f>+B18+D18+F18</f>
        <v>1133310</v>
      </c>
      <c r="I18" s="360">
        <f>IF(ISERROR(H18/H20),"",H18/H20)</f>
        <v>0.5549157571573365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571000</v>
      </c>
      <c r="C20" s="364">
        <f t="shared" si="0"/>
        <v>1</v>
      </c>
      <c r="D20" s="363">
        <f t="shared" si="0"/>
        <v>824000</v>
      </c>
      <c r="E20" s="364">
        <f t="shared" si="0"/>
        <v>1</v>
      </c>
      <c r="F20" s="363">
        <f t="shared" si="0"/>
        <v>647310</v>
      </c>
      <c r="G20" s="364">
        <f t="shared" si="0"/>
        <v>1</v>
      </c>
      <c r="H20" s="365">
        <f>SUM(F20,D20,B20)</f>
        <v>2042310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4" t="s">
        <v>181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</row>
    <row r="30" spans="1:10" ht="29.25" customHeight="1">
      <c r="A30" s="475" t="s">
        <v>186</v>
      </c>
      <c r="B30" s="475"/>
      <c r="C30" s="475"/>
      <c r="D30" s="475"/>
      <c r="E30" s="475"/>
      <c r="F30" s="475"/>
      <c r="G30" s="475"/>
      <c r="H30" s="475"/>
      <c r="I30" s="475"/>
      <c r="J30" s="475"/>
    </row>
    <row r="32" spans="1:9" ht="12.75">
      <c r="A32" s="475" t="s">
        <v>184</v>
      </c>
      <c r="B32" s="475"/>
      <c r="C32" s="475"/>
      <c r="D32" s="475"/>
      <c r="E32" s="475"/>
      <c r="F32" s="475"/>
      <c r="G32" s="475"/>
      <c r="H32" s="475"/>
      <c r="I32" s="475"/>
    </row>
    <row r="33" spans="1:9" ht="12.75">
      <c r="A33" s="475"/>
      <c r="B33" s="475"/>
      <c r="C33" s="475"/>
      <c r="D33" s="475"/>
      <c r="E33" s="475"/>
      <c r="F33" s="475"/>
      <c r="G33" s="475"/>
      <c r="H33" s="475"/>
      <c r="I33" s="475"/>
    </row>
  </sheetData>
  <mergeCells count="11">
    <mergeCell ref="A28:K28"/>
    <mergeCell ref="A30:J30"/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A1" sqref="A1:C17"/>
    </sheetView>
  </sheetViews>
  <sheetFormatPr defaultColWidth="9.140625" defaultRowHeight="12.75"/>
  <cols>
    <col min="1" max="1" width="24.28125" style="0" customWidth="1"/>
    <col min="2" max="2" width="14.421875" style="419" bestFit="1" customWidth="1"/>
  </cols>
  <sheetData>
    <row r="1" spans="2:3" ht="12.75">
      <c r="B1" s="419" t="s">
        <v>155</v>
      </c>
      <c r="C1" t="s">
        <v>170</v>
      </c>
    </row>
    <row r="2" spans="1:3" ht="12.75">
      <c r="A2" t="s">
        <v>191</v>
      </c>
      <c r="B2" s="419">
        <f>+[1]!Ratebase</f>
        <v>132012571</v>
      </c>
      <c r="C2" s="420">
        <f>ROUND(+B2/$B$5,2)</f>
        <v>0.32</v>
      </c>
    </row>
    <row r="3" spans="1:3" ht="12.75">
      <c r="A3" t="s">
        <v>192</v>
      </c>
      <c r="B3" s="419">
        <f>+[0]!Ratebase</f>
        <v>104354290.28</v>
      </c>
      <c r="C3" s="420">
        <f>ROUND(+B3/$B$5,2)</f>
        <v>0.25</v>
      </c>
    </row>
    <row r="4" spans="1:3" ht="12.75">
      <c r="A4" t="s">
        <v>193</v>
      </c>
      <c r="B4" s="419">
        <f>+[2]!Ratebase</f>
        <v>180841143</v>
      </c>
      <c r="C4" s="420">
        <f>ROUND(+B4/$B$5,2)</f>
        <v>0.43</v>
      </c>
    </row>
    <row r="5" spans="2:3" ht="12.75">
      <c r="B5" s="419">
        <f>SUM(B2:B4)</f>
        <v>417208004.28</v>
      </c>
      <c r="C5" s="421">
        <f>SUM(C2:C4)</f>
        <v>1</v>
      </c>
    </row>
    <row r="7" ht="12.75">
      <c r="A7" t="s">
        <v>194</v>
      </c>
    </row>
    <row r="9" spans="1:2" ht="12.75">
      <c r="A9" t="s">
        <v>195</v>
      </c>
      <c r="B9" s="419">
        <f>+'[2]TAXRATES'!$D$15</f>
        <v>50000000</v>
      </c>
    </row>
    <row r="10" spans="1:2" ht="12.75">
      <c r="A10" t="s">
        <v>191</v>
      </c>
      <c r="B10" s="419">
        <f>+$B$9*C2</f>
        <v>16000000</v>
      </c>
    </row>
    <row r="11" spans="1:2" ht="12.75">
      <c r="A11" t="s">
        <v>192</v>
      </c>
      <c r="B11" s="419">
        <f>+$B$9*C3</f>
        <v>12500000</v>
      </c>
    </row>
    <row r="12" spans="1:2" ht="12.75">
      <c r="A12" t="s">
        <v>193</v>
      </c>
      <c r="B12" s="419">
        <f>+$B$9*C4</f>
        <v>21500000</v>
      </c>
    </row>
    <row r="14" spans="1:2" ht="12.75">
      <c r="A14" t="s">
        <v>196</v>
      </c>
      <c r="B14" s="419">
        <v>7500000</v>
      </c>
    </row>
    <row r="15" spans="1:2" ht="12.75">
      <c r="A15" t="s">
        <v>191</v>
      </c>
      <c r="B15" s="419">
        <f>+$B$14*C2</f>
        <v>2400000</v>
      </c>
    </row>
    <row r="16" spans="1:2" ht="12.75">
      <c r="A16" t="s">
        <v>192</v>
      </c>
      <c r="B16" s="419">
        <f>+$B$14*C3</f>
        <v>1875000</v>
      </c>
    </row>
    <row r="17" spans="1:2" ht="12.75">
      <c r="A17" t="s">
        <v>193</v>
      </c>
      <c r="B17" s="419">
        <f>+$B$14*C4</f>
        <v>3225000</v>
      </c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&amp;C&amp;8&amp;F ....&amp;A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Tom Barrett</cp:lastModifiedBy>
  <cp:lastPrinted>2005-01-17T13:23:21Z</cp:lastPrinted>
  <dcterms:created xsi:type="dcterms:W3CDTF">2001-11-07T16:15:53Z</dcterms:created>
  <dcterms:modified xsi:type="dcterms:W3CDTF">2010-02-04T13:37:25Z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