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3035" activeTab="10"/>
  </bookViews>
  <sheets>
    <sheet name="Summary" sheetId="1" r:id="rId1"/>
    <sheet name="2004M" sheetId="2" r:id="rId2"/>
    <sheet name="2004R" sheetId="3" r:id="rId3"/>
    <sheet name="2004V" sheetId="4" r:id="rId4"/>
    <sheet name="2005M" sheetId="5" r:id="rId5"/>
    <sheet name="2005R" sheetId="6" r:id="rId6"/>
    <sheet name="2005V" sheetId="7" r:id="rId7"/>
    <sheet name="2006M" sheetId="8" r:id="rId8"/>
    <sheet name="2006R" sheetId="9" r:id="rId9"/>
    <sheet name="2006V" sheetId="10" r:id="rId10"/>
    <sheet name="2006A" sheetId="11" r:id="rId11"/>
  </sheets>
  <definedNames>
    <definedName name="_xlnm.Print_Area" localSheetId="1">'2004M'!$A$1:$D$61</definedName>
    <definedName name="_xlnm.Print_Titles" localSheetId="1">'2004M'!$1:$3</definedName>
  </definedNames>
  <calcPr fullCalcOnLoad="1"/>
</workbook>
</file>

<file path=xl/sharedStrings.xml><?xml version="1.0" encoding="utf-8"?>
<sst xmlns="http://schemas.openxmlformats.org/spreadsheetml/2006/main" count="849" uniqueCount="82">
  <si>
    <t>PILs in Rates:</t>
  </si>
  <si>
    <t>Residential</t>
  </si>
  <si>
    <t>GS&lt;50 kW</t>
  </si>
  <si>
    <t>GS&gt;50 kW</t>
  </si>
  <si>
    <t>GS- TOU</t>
  </si>
  <si>
    <t>Large User</t>
  </si>
  <si>
    <t>Street Lights</t>
  </si>
  <si>
    <t>Sentinel Lights</t>
  </si>
  <si>
    <t>Variable rate</t>
  </si>
  <si>
    <t>Fixed monthly charge</t>
  </si>
  <si>
    <t>Total</t>
  </si>
  <si>
    <t>Billing Determinants</t>
  </si>
  <si>
    <t>Customer Counts</t>
  </si>
  <si>
    <t>Billed kWhs/kWs</t>
  </si>
  <si>
    <t>kWh</t>
  </si>
  <si>
    <t>kW</t>
  </si>
  <si>
    <t>Subtotal - Fixed</t>
  </si>
  <si>
    <t>Subtotal - Variable</t>
  </si>
  <si>
    <t>Total PILs Collected</t>
  </si>
  <si>
    <t>Check</t>
  </si>
  <si>
    <t>PILs Rate "Slivers" Total</t>
  </si>
  <si>
    <t>PowerStream Inc.</t>
  </si>
  <si>
    <t>Account 1562 - PILs Billed</t>
  </si>
  <si>
    <t>Estimated "Proof"</t>
  </si>
  <si>
    <t>NOTES</t>
  </si>
  <si>
    <t>Difference</t>
  </si>
  <si>
    <t>2004 PILs Billed</t>
  </si>
  <si>
    <t>2004 PILs Rate "Slivers"</t>
  </si>
  <si>
    <t>PowerStream's billing system allowed the PILs amounts to be set up as a separate billing code so that</t>
  </si>
  <si>
    <t xml:space="preserve">See the separate account 1562 CS sheets and PILs Billed worksheets  for details. </t>
  </si>
  <si>
    <t xml:space="preserve">Billed PILs amounts for Markham Hydro, Richmond Hill Hydro and Hydro Vaughan (MRV) were recorded separately up to May 31, 2004. </t>
  </si>
  <si>
    <t>Balances from the Aurora account 1562 CS were transferred to the PowerStream account 1562 continuity schedule as of May 1, 2006.</t>
  </si>
  <si>
    <t>Balances from the MRV account 1562 CS were transferred to the PowerStream account 1562 continuity schedule as of June 1, 2004.</t>
  </si>
  <si>
    <t>2004 PILs Proxy</t>
  </si>
  <si>
    <t>2005 PILs Proxy</t>
  </si>
  <si>
    <t>Markham</t>
  </si>
  <si>
    <t>Richmond Hill</t>
  </si>
  <si>
    <t>Vaughan</t>
  </si>
  <si>
    <t>i)</t>
  </si>
  <si>
    <t>Jun-Dec 2004</t>
  </si>
  <si>
    <t>6 months</t>
  </si>
  <si>
    <t>June 1 to December 31, 2004</t>
  </si>
  <si>
    <t>January 1 to December 31, 2005</t>
  </si>
  <si>
    <t>January 1, to April 30, 2006</t>
  </si>
  <si>
    <t>3 months</t>
  </si>
  <si>
    <t>9 months</t>
  </si>
  <si>
    <t>4 months</t>
  </si>
  <si>
    <t>Notes</t>
  </si>
  <si>
    <t>ii)</t>
  </si>
  <si>
    <t>iii)</t>
  </si>
  <si>
    <t>Estimated PILs billed based on PILs proxy and number of months billed.</t>
  </si>
  <si>
    <t xml:space="preserve">these amounts were directly recorded in account 1562. These amounts are calculated based on the actual number of </t>
  </si>
  <si>
    <t>customers billed, number of month periods, actual kWhs/kWs, all billed at the applicable rate when the billing period spans a rate change.</t>
  </si>
  <si>
    <t>2005 PILs Rate "Slivers"</t>
  </si>
  <si>
    <t>PowerStream Inc. -Markham</t>
  </si>
  <si>
    <t>2005 PILs Billed</t>
  </si>
  <si>
    <t>2006 PILs Billed</t>
  </si>
  <si>
    <t>PowerStream Inc. - Richmond Hill</t>
  </si>
  <si>
    <t>PowerStream Inc. - Vaughan</t>
  </si>
  <si>
    <t>PowerStream Inc. - Markham</t>
  </si>
  <si>
    <t>2004 rates</t>
  </si>
  <si>
    <t>Jun - Dec</t>
  </si>
  <si>
    <t>Billing stats are for the 7 months June1 to Dec 31, 2004 fiscal year of PowerStream.</t>
  </si>
  <si>
    <t>Entire period at 2004 rates</t>
  </si>
  <si>
    <t>2005 rates</t>
  </si>
  <si>
    <t>At 2004 Rates</t>
  </si>
  <si>
    <t>At 2005 Rates</t>
  </si>
  <si>
    <t>The Estimated "Proof" is based on annual billing statistics and provides an estimate as a reasonableness check on the billed amount.</t>
  </si>
  <si>
    <t>1</t>
  </si>
  <si>
    <t>1.</t>
  </si>
  <si>
    <t>Actual monthly amounts billed from general ledger have been entered into the account 1562 Continuity Schedule.</t>
  </si>
  <si>
    <t>2.</t>
  </si>
  <si>
    <t>Estimate based on PILs Proxy (note3)</t>
  </si>
  <si>
    <t>Entire period at 2005 rates</t>
  </si>
  <si>
    <t>PowerStream Inc. - Aurora</t>
  </si>
  <si>
    <t>PILs Rate "Slivers"</t>
  </si>
  <si>
    <t>Aurora</t>
  </si>
  <si>
    <t>Billings subsequent to April 30, 2006 are recorded in PowerStream.</t>
  </si>
  <si>
    <t xml:space="preserve">Total billed for June to December 31, 2004 was divided by 7 to get an average monthly amount of $1,310,838, which was entered in the </t>
  </si>
  <si>
    <t>account 1562 Continuity Schedule for those months.</t>
  </si>
  <si>
    <t>Aurora  billed PILs amounts were recorded separately up to April 30, 2006, in the Aurora account 1562 continuity schedule (CS).</t>
  </si>
  <si>
    <t>Booked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</si>
</sst>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&quot;$&quot;* #,##0.000_);_(&quot;$&quot;* \(#,##0.000\);_(&quot;$&quot;* &quot;-&quot;??_);_(@_)"/>
    <numFmt numFmtId="167" formatCode="_(&quot;$&quot;* #,##0.0000_);_(&quot;$&quot;* \(#,##0.0000\);_(&quot;$&quot;* &quot;-&quot;??_);_(@_)"/>
    <numFmt numFmtId="168" formatCode="_(&quot;$&quot;* #,##0.00000_);_(&quot;$&quot;* \(#,##0.00000\);_(&quot;$&quot;* &quot;-&quot;??_);_(@_)"/>
    <numFmt numFmtId="169" formatCode="_(&quot;$&quot;* #,##0.000000_);_(&quot;$&quot;* \(#,##0.000000\);_(&quot;$&quot;* &quot;-&quot;??_);_(@_)"/>
    <numFmt numFmtId="170" formatCode="_(* #,##0.000_);_(* \(#,##0.000\);_(* &quot;-&quot;??_);_(@_)"/>
    <numFmt numFmtId="171" formatCode="_(* #,##0.0000_);_(* \(#,##0.0000\);_(* &quot;-&quot;??_);_(@_)"/>
    <numFmt numFmtId="172" formatCode="_(* #,##0.00000_);_(* \(#,##0.00000\);_(* &quot;-&quot;??_);_(@_)"/>
    <numFmt numFmtId="173" formatCode="_(* #,##0.000000_);_(* \(#,##0.000000\);_(* &quot;-&quot;??_);_(@_)"/>
    <numFmt numFmtId="174" formatCode="_(* #,##0.0000_);_(* \(#,##0.0000\);_(* &quot;-&quot;????_);_(@_)"/>
    <numFmt numFmtId="175" formatCode="_(* #,##0.0_);_(* \(#,##0.0\);_(* &quot;-&quot;??_);_(@_)"/>
    <numFmt numFmtId="176" formatCode="0.0%"/>
    <numFmt numFmtId="177" formatCode="_(* #,##0.000000_);_(* \(#,##0.000000\);_(* &quot;-&quot;??????_);_(@_)"/>
    <numFmt numFmtId="178" formatCode="_(* #,##0_);_(* \(#,##0\);_(* &quot;-&quot;??_);_(@_)"/>
    <numFmt numFmtId="179" formatCode="_-* #,##0_-;\-* #,##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 inden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0" fillId="0" borderId="2" xfId="0" applyFill="1" applyBorder="1" applyAlignment="1">
      <alignment horizontal="center"/>
    </xf>
    <xf numFmtId="165" fontId="0" fillId="0" borderId="1" xfId="17" applyNumberFormat="1" applyBorder="1" applyAlignment="1">
      <alignment/>
    </xf>
    <xf numFmtId="165" fontId="0" fillId="0" borderId="0" xfId="17" applyNumberFormat="1" applyAlignment="1">
      <alignment/>
    </xf>
    <xf numFmtId="165" fontId="0" fillId="0" borderId="2" xfId="17" applyNumberFormat="1" applyFill="1" applyBorder="1" applyAlignment="1">
      <alignment/>
    </xf>
    <xf numFmtId="167" fontId="0" fillId="0" borderId="1" xfId="17" applyNumberFormat="1" applyBorder="1" applyAlignment="1">
      <alignment/>
    </xf>
    <xf numFmtId="0" fontId="1" fillId="0" borderId="0" xfId="0" applyFont="1" applyAlignment="1">
      <alignment/>
    </xf>
    <xf numFmtId="165" fontId="1" fillId="0" borderId="1" xfId="17" applyNumberFormat="1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167" fontId="0" fillId="0" borderId="3" xfId="17" applyNumberFormat="1" applyBorder="1" applyAlignment="1">
      <alignment/>
    </xf>
    <xf numFmtId="169" fontId="0" fillId="0" borderId="1" xfId="17" applyNumberFormat="1" applyBorder="1" applyAlignment="1">
      <alignment/>
    </xf>
    <xf numFmtId="16" fontId="0" fillId="0" borderId="1" xfId="0" applyNumberForma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0" fillId="0" borderId="5" xfId="0" applyBorder="1" applyAlignment="1">
      <alignment horizontal="left" inden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3" fontId="0" fillId="0" borderId="1" xfId="0" applyNumberFormat="1" applyBorder="1" applyAlignment="1">
      <alignment/>
    </xf>
    <xf numFmtId="15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5" fontId="0" fillId="0" borderId="1" xfId="0" applyNumberFormat="1" applyBorder="1" applyAlignment="1">
      <alignment/>
    </xf>
    <xf numFmtId="0" fontId="1" fillId="0" borderId="7" xfId="0" applyFont="1" applyBorder="1" applyAlignment="1">
      <alignment horizontal="center"/>
    </xf>
    <xf numFmtId="165" fontId="0" fillId="0" borderId="2" xfId="17" applyNumberFormat="1" applyFont="1" applyFill="1" applyBorder="1" applyAlignment="1">
      <alignment/>
    </xf>
    <xf numFmtId="165" fontId="1" fillId="0" borderId="8" xfId="0" applyNumberFormat="1" applyFont="1" applyBorder="1" applyAlignment="1">
      <alignment/>
    </xf>
    <xf numFmtId="10" fontId="0" fillId="0" borderId="0" xfId="19" applyNumberFormat="1" applyAlignment="1">
      <alignment/>
    </xf>
    <xf numFmtId="0" fontId="0" fillId="0" borderId="0" xfId="0" applyAlignment="1" quotePrefix="1">
      <alignment horizontal="center"/>
    </xf>
    <xf numFmtId="178" fontId="0" fillId="0" borderId="1" xfId="15" applyNumberFormat="1" applyBorder="1" applyAlignment="1">
      <alignment/>
    </xf>
    <xf numFmtId="0" fontId="0" fillId="0" borderId="2" xfId="0" applyFill="1" applyBorder="1" applyAlignment="1">
      <alignment horizontal="left" inden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78" fontId="0" fillId="0" borderId="0" xfId="15" applyNumberFormat="1" applyBorder="1" applyAlignment="1">
      <alignment/>
    </xf>
    <xf numFmtId="0" fontId="0" fillId="0" borderId="0" xfId="0" applyFill="1" applyBorder="1" applyAlignment="1">
      <alignment horizontal="left" inden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0" fillId="0" borderId="3" xfId="0" applyFill="1" applyBorder="1" applyAlignment="1">
      <alignment horizontal="center"/>
    </xf>
    <xf numFmtId="165" fontId="0" fillId="0" borderId="0" xfId="17" applyNumberFormat="1" applyBorder="1" applyAlignment="1">
      <alignment/>
    </xf>
    <xf numFmtId="165" fontId="0" fillId="0" borderId="3" xfId="17" applyNumberFormat="1" applyBorder="1" applyAlignment="1">
      <alignment/>
    </xf>
    <xf numFmtId="179" fontId="0" fillId="0" borderId="1" xfId="15" applyNumberFormat="1" applyBorder="1" applyAlignment="1">
      <alignment/>
    </xf>
    <xf numFmtId="0" fontId="1" fillId="0" borderId="1" xfId="0" applyFont="1" applyFill="1" applyBorder="1" applyAlignment="1">
      <alignment horizontal="center"/>
    </xf>
    <xf numFmtId="167" fontId="0" fillId="0" borderId="0" xfId="17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workbookViewId="0" topLeftCell="A1">
      <selection activeCell="E33" sqref="E33"/>
    </sheetView>
  </sheetViews>
  <sheetFormatPr defaultColWidth="9.140625" defaultRowHeight="12.75"/>
  <cols>
    <col min="1" max="1" width="3.57421875" style="0" customWidth="1"/>
    <col min="2" max="2" width="28.28125" style="0" customWidth="1"/>
    <col min="3" max="3" width="14.00390625" style="0" customWidth="1"/>
    <col min="4" max="4" width="15.00390625" style="0" customWidth="1"/>
    <col min="5" max="5" width="12.7109375" style="0" customWidth="1"/>
    <col min="6" max="6" width="12.28125" style="0" bestFit="1" customWidth="1"/>
    <col min="7" max="7" width="15.8515625" style="0" customWidth="1"/>
    <col min="8" max="8" width="12.28125" style="0" bestFit="1" customWidth="1"/>
    <col min="9" max="9" width="12.140625" style="0" customWidth="1"/>
  </cols>
  <sheetData>
    <row r="1" ht="12.75">
      <c r="A1" s="11" t="s">
        <v>21</v>
      </c>
    </row>
    <row r="2" ht="12.75">
      <c r="A2" s="11" t="s">
        <v>22</v>
      </c>
    </row>
    <row r="3" ht="12.75">
      <c r="A3" s="11" t="s">
        <v>21</v>
      </c>
    </row>
    <row r="5" spans="3:7" ht="38.25">
      <c r="C5" s="19" t="s">
        <v>81</v>
      </c>
      <c r="D5" s="19" t="s">
        <v>23</v>
      </c>
      <c r="E5" s="18" t="s">
        <v>25</v>
      </c>
      <c r="F5" s="26" t="s">
        <v>47</v>
      </c>
      <c r="G5" s="25" t="s">
        <v>72</v>
      </c>
    </row>
    <row r="6" spans="2:7" ht="12.75">
      <c r="B6" s="17" t="s">
        <v>41</v>
      </c>
      <c r="C6" s="7">
        <v>9175865</v>
      </c>
      <c r="D6" s="7">
        <f>+G13</f>
        <v>8840559.564061</v>
      </c>
      <c r="E6" s="7">
        <f>+C6-D6</f>
        <v>335305.4359390009</v>
      </c>
      <c r="F6" s="33" t="s">
        <v>68</v>
      </c>
      <c r="G6" s="28">
        <f>+G44</f>
        <v>7223923.5</v>
      </c>
    </row>
    <row r="7" spans="2:7" ht="12.75">
      <c r="B7" s="24" t="s">
        <v>42</v>
      </c>
      <c r="C7" s="7">
        <v>15734158</v>
      </c>
      <c r="D7" s="7">
        <f>+G14</f>
        <v>15624837.913518</v>
      </c>
      <c r="E7" s="7">
        <f>+C7-D7</f>
        <v>109320.0864819996</v>
      </c>
      <c r="F7" s="33">
        <v>2</v>
      </c>
      <c r="G7" s="28">
        <f>+H44</f>
        <v>14512483.5</v>
      </c>
    </row>
    <row r="8" spans="2:7" ht="12.75">
      <c r="B8" s="24" t="s">
        <v>43</v>
      </c>
      <c r="C8" s="7">
        <v>5164042</v>
      </c>
      <c r="D8" s="7">
        <f>+G15</f>
        <v>5110770.687208001</v>
      </c>
      <c r="E8" s="7">
        <f>+C8-D8</f>
        <v>53271.31279199943</v>
      </c>
      <c r="F8" s="33">
        <v>2</v>
      </c>
      <c r="G8" s="28">
        <f>+I44</f>
        <v>4844676.333333333</v>
      </c>
    </row>
    <row r="9" spans="2:7" ht="12.75">
      <c r="B9" s="4" t="s">
        <v>10</v>
      </c>
      <c r="C9" s="12">
        <f>SUM(C6:C8)</f>
        <v>30074065</v>
      </c>
      <c r="D9" s="12">
        <f>SUM(D6:D8)</f>
        <v>29576168.164787</v>
      </c>
      <c r="E9" s="12">
        <f>SUM(E6:E8)</f>
        <v>497896.83521299995</v>
      </c>
      <c r="G9" s="12">
        <f>SUM(G6:G8)</f>
        <v>26581083.333333332</v>
      </c>
    </row>
    <row r="11" spans="3:7" ht="12.75">
      <c r="C11" s="32"/>
      <c r="D11" s="32"/>
      <c r="E11" s="32"/>
      <c r="G11" s="32"/>
    </row>
    <row r="12" spans="2:7" ht="12.75">
      <c r="B12" s="11" t="s">
        <v>23</v>
      </c>
      <c r="C12" s="26" t="s">
        <v>35</v>
      </c>
      <c r="D12" s="26" t="s">
        <v>36</v>
      </c>
      <c r="E12" s="26" t="s">
        <v>37</v>
      </c>
      <c r="F12" s="46" t="s">
        <v>76</v>
      </c>
      <c r="G12" s="26" t="s">
        <v>10</v>
      </c>
    </row>
    <row r="13" spans="2:7" ht="12.75">
      <c r="B13" s="17" t="s">
        <v>41</v>
      </c>
      <c r="C13" s="7">
        <f>+'2004M'!D24</f>
        <v>3000528.250759</v>
      </c>
      <c r="D13" s="7">
        <f>+'2004R'!D24</f>
        <v>1994084.324383</v>
      </c>
      <c r="E13" s="7">
        <f>+'2004V'!D24</f>
        <v>3845946.9889189997</v>
      </c>
      <c r="F13" s="1"/>
      <c r="G13" s="7">
        <f>SUM(C13:F13)</f>
        <v>8840559.564061</v>
      </c>
    </row>
    <row r="14" spans="2:7" ht="12.75">
      <c r="B14" s="24" t="s">
        <v>42</v>
      </c>
      <c r="C14" s="7">
        <f>+'2005M'!E24</f>
        <v>5396702.938648</v>
      </c>
      <c r="D14" s="7">
        <f>+'2005R'!E24</f>
        <v>3923035.9076949996</v>
      </c>
      <c r="E14" s="7">
        <f>+'2005V'!E24</f>
        <v>6305099.067175</v>
      </c>
      <c r="F14" s="1"/>
      <c r="G14" s="7">
        <f>SUM(C14:F14)</f>
        <v>15624837.913518</v>
      </c>
    </row>
    <row r="15" spans="2:7" ht="12.75">
      <c r="B15" s="24" t="s">
        <v>43</v>
      </c>
      <c r="C15" s="7">
        <f>+'2006M'!E25</f>
        <v>1694918.719808</v>
      </c>
      <c r="D15" s="7">
        <f>+'2006R'!E25</f>
        <v>1258787.1639</v>
      </c>
      <c r="E15" s="7">
        <f>+'2006V'!E25</f>
        <v>2056098.3055000002</v>
      </c>
      <c r="F15" s="7">
        <f>+'2006A'!D25</f>
        <v>100966.49799999998</v>
      </c>
      <c r="G15" s="7">
        <f>SUM(C15:F15)</f>
        <v>5110770.687208001</v>
      </c>
    </row>
    <row r="16" spans="2:7" ht="12.75">
      <c r="B16" s="4" t="s">
        <v>10</v>
      </c>
      <c r="C16" s="7">
        <f>SUM(C13:C15)</f>
        <v>10092149.909215</v>
      </c>
      <c r="D16" s="7">
        <f>SUM(D13:D15)</f>
        <v>7175907.395977999</v>
      </c>
      <c r="E16" s="7">
        <f>SUM(E13:E15)</f>
        <v>12207144.361594</v>
      </c>
      <c r="F16" s="1"/>
      <c r="G16" s="7">
        <f>SUM(G13:G15)</f>
        <v>29576168.164787</v>
      </c>
    </row>
    <row r="17" spans="3:7" ht="12.75">
      <c r="C17" s="32"/>
      <c r="D17" s="32"/>
      <c r="E17" s="32"/>
      <c r="G17" s="32"/>
    </row>
    <row r="19" ht="12.75">
      <c r="A19" s="11" t="s">
        <v>24</v>
      </c>
    </row>
    <row r="20" spans="1:2" ht="12.75">
      <c r="A20" s="27" t="s">
        <v>38</v>
      </c>
      <c r="B20" t="s">
        <v>28</v>
      </c>
    </row>
    <row r="21" spans="1:2" ht="12.75">
      <c r="A21" s="27"/>
      <c r="B21" t="s">
        <v>51</v>
      </c>
    </row>
    <row r="22" spans="1:2" ht="12.75">
      <c r="A22" s="27"/>
      <c r="B22" t="s">
        <v>52</v>
      </c>
    </row>
    <row r="23" spans="1:2" ht="12.75">
      <c r="A23" s="27"/>
      <c r="B23" t="s">
        <v>67</v>
      </c>
    </row>
    <row r="24" ht="12.75">
      <c r="A24" s="27"/>
    </row>
    <row r="25" spans="1:2" ht="12.75">
      <c r="A25" s="27" t="s">
        <v>48</v>
      </c>
      <c r="B25" t="s">
        <v>80</v>
      </c>
    </row>
    <row r="26" spans="1:2" ht="12.75">
      <c r="A26" s="27"/>
      <c r="B26" t="s">
        <v>29</v>
      </c>
    </row>
    <row r="27" spans="1:2" ht="12.75">
      <c r="A27" s="27"/>
      <c r="B27" t="s">
        <v>31</v>
      </c>
    </row>
    <row r="28" spans="1:2" ht="12.75">
      <c r="A28" s="27"/>
      <c r="B28" t="s">
        <v>77</v>
      </c>
    </row>
    <row r="29" ht="12.75">
      <c r="A29" s="27"/>
    </row>
    <row r="30" spans="1:2" ht="12.75">
      <c r="A30" s="27" t="s">
        <v>49</v>
      </c>
      <c r="B30" t="s">
        <v>30</v>
      </c>
    </row>
    <row r="31" spans="1:2" ht="12.75">
      <c r="A31" s="27"/>
      <c r="B31" t="s">
        <v>29</v>
      </c>
    </row>
    <row r="32" spans="1:2" ht="12.75">
      <c r="A32" s="27"/>
      <c r="B32" t="s">
        <v>32</v>
      </c>
    </row>
    <row r="33" ht="12.75">
      <c r="A33" s="27"/>
    </row>
    <row r="34" spans="1:2" ht="12.75">
      <c r="A34" s="33" t="s">
        <v>69</v>
      </c>
      <c r="B34" t="s">
        <v>78</v>
      </c>
    </row>
    <row r="35" spans="1:2" ht="12.75">
      <c r="A35" s="33"/>
      <c r="B35" t="s">
        <v>79</v>
      </c>
    </row>
    <row r="36" ht="12.75">
      <c r="A36" s="27"/>
    </row>
    <row r="37" spans="1:2" ht="12.75">
      <c r="A37" s="33" t="s">
        <v>71</v>
      </c>
      <c r="B37" t="s">
        <v>70</v>
      </c>
    </row>
    <row r="38" ht="12.75">
      <c r="A38" s="27"/>
    </row>
    <row r="39" spans="1:9" ht="12.75">
      <c r="A39" s="33">
        <v>3</v>
      </c>
      <c r="B39" t="s">
        <v>50</v>
      </c>
      <c r="G39" s="26" t="s">
        <v>39</v>
      </c>
      <c r="H39" s="26">
        <v>2005</v>
      </c>
      <c r="I39" s="26">
        <v>2006</v>
      </c>
    </row>
    <row r="40" spans="1:9" ht="12.75">
      <c r="A40" s="27"/>
      <c r="C40" s="18" t="s">
        <v>35</v>
      </c>
      <c r="D40" s="18" t="s">
        <v>36</v>
      </c>
      <c r="E40" s="18" t="s">
        <v>37</v>
      </c>
      <c r="F40" s="29" t="s">
        <v>10</v>
      </c>
      <c r="G40" s="26" t="s">
        <v>40</v>
      </c>
      <c r="H40" s="26" t="s">
        <v>44</v>
      </c>
      <c r="I40" s="1"/>
    </row>
    <row r="41" spans="1:8" ht="12.75">
      <c r="A41" s="27"/>
      <c r="B41" s="1" t="s">
        <v>33</v>
      </c>
      <c r="C41" s="7">
        <v>5193975</v>
      </c>
      <c r="D41" s="7">
        <v>3523792</v>
      </c>
      <c r="E41" s="7">
        <v>5730080</v>
      </c>
      <c r="F41" s="7">
        <f>SUM(C41:E41)</f>
        <v>14447847</v>
      </c>
      <c r="G41" s="8">
        <f>+F41*6/12</f>
        <v>7223923.5</v>
      </c>
      <c r="H41" s="8">
        <f>+F41/12*3</f>
        <v>3611961.75</v>
      </c>
    </row>
    <row r="42" spans="1:9" ht="12.75">
      <c r="A42" s="27"/>
      <c r="B42" s="1"/>
      <c r="C42" s="7"/>
      <c r="D42" s="7"/>
      <c r="E42" s="7"/>
      <c r="F42" s="7"/>
      <c r="G42" s="8"/>
      <c r="H42" s="4" t="s">
        <v>45</v>
      </c>
      <c r="I42" s="26" t="s">
        <v>46</v>
      </c>
    </row>
    <row r="43" spans="1:9" ht="12.75">
      <c r="A43" s="27"/>
      <c r="B43" s="1" t="s">
        <v>34</v>
      </c>
      <c r="C43" s="7">
        <v>5291994</v>
      </c>
      <c r="D43" s="7">
        <v>3632042</v>
      </c>
      <c r="E43" s="7">
        <v>5609993</v>
      </c>
      <c r="F43" s="7">
        <f>SUM(C43:E43)</f>
        <v>14534029</v>
      </c>
      <c r="G43" s="30">
        <v>0</v>
      </c>
      <c r="H43" s="8">
        <f>+F43/12*9</f>
        <v>10900521.75</v>
      </c>
      <c r="I43">
        <f>+F43/12*4</f>
        <v>4844676.333333333</v>
      </c>
    </row>
    <row r="44" spans="1:9" ht="13.5" thickBot="1">
      <c r="A44" s="27"/>
      <c r="F44" s="11" t="s">
        <v>10</v>
      </c>
      <c r="G44" s="31">
        <f>+G41+G43</f>
        <v>7223923.5</v>
      </c>
      <c r="H44" s="31">
        <f>+H41+H43</f>
        <v>14512483.5</v>
      </c>
      <c r="I44" s="31">
        <f>+I41+I43</f>
        <v>4844676.333333333</v>
      </c>
    </row>
    <row r="45" ht="13.5" thickTop="1">
      <c r="A45" s="27"/>
    </row>
    <row r="46" ht="12.75">
      <c r="A46" s="27"/>
    </row>
    <row r="47" ht="12.75">
      <c r="A47" s="27"/>
    </row>
    <row r="48" ht="12.75">
      <c r="A48" s="27"/>
    </row>
  </sheetData>
  <printOptions/>
  <pageMargins left="0.5" right="0.5" top="1" bottom="0.5" header="0.39" footer="0.16"/>
  <pageSetup fitToHeight="1" fitToWidth="1" horizontalDpi="600" verticalDpi="600" orientation="landscape" scale="88" r:id="rId1"/>
  <headerFooter alignWithMargins="0">
    <oddFooter>&amp;L&amp;8&amp;F&amp;R&amp;8&amp;A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workbookViewId="0" topLeftCell="A1">
      <selection activeCell="D55" sqref="D55:D57"/>
    </sheetView>
  </sheetViews>
  <sheetFormatPr defaultColWidth="9.140625" defaultRowHeight="12.75"/>
  <cols>
    <col min="1" max="1" width="32.421875" style="0" bestFit="1" customWidth="1"/>
    <col min="2" max="2" width="4.8515625" style="0" bestFit="1" customWidth="1"/>
    <col min="3" max="3" width="15.421875" style="0" bestFit="1" customWidth="1"/>
    <col min="4" max="5" width="15.421875" style="0" customWidth="1"/>
  </cols>
  <sheetData>
    <row r="1" ht="12.75">
      <c r="A1" s="11" t="s">
        <v>21</v>
      </c>
    </row>
    <row r="2" ht="12.75">
      <c r="A2" s="11" t="s">
        <v>22</v>
      </c>
    </row>
    <row r="3" spans="1:4" ht="12.75">
      <c r="A3" s="11" t="s">
        <v>58</v>
      </c>
      <c r="C3" s="11" t="s">
        <v>56</v>
      </c>
      <c r="D3" s="11"/>
    </row>
    <row r="4" ht="12.75">
      <c r="A4" s="11"/>
    </row>
    <row r="6" spans="1:5" ht="12.75">
      <c r="A6" s="4" t="s">
        <v>0</v>
      </c>
      <c r="B6" s="1"/>
      <c r="C6" s="26" t="s">
        <v>64</v>
      </c>
      <c r="D6" s="26" t="s">
        <v>60</v>
      </c>
      <c r="E6" s="26" t="s">
        <v>10</v>
      </c>
    </row>
    <row r="7" spans="1:5" ht="12.75">
      <c r="A7" s="4" t="s">
        <v>9</v>
      </c>
      <c r="B7" s="1"/>
      <c r="C7" s="7"/>
      <c r="D7" s="7"/>
      <c r="E7" s="7"/>
    </row>
    <row r="8" spans="1:5" ht="12.75">
      <c r="A8" s="2" t="s">
        <v>1</v>
      </c>
      <c r="B8" s="1"/>
      <c r="C8" s="7">
        <f aca="true" t="shared" si="0" ref="C8:D15">+C29*C47</f>
        <v>0</v>
      </c>
      <c r="D8" s="7">
        <f t="shared" si="0"/>
        <v>0</v>
      </c>
      <c r="E8" s="7">
        <f aca="true" t="shared" si="1" ref="E8:E23">SUM(C8:C8)</f>
        <v>0</v>
      </c>
    </row>
    <row r="9" spans="1:5" ht="12.75">
      <c r="A9" s="2" t="s">
        <v>2</v>
      </c>
      <c r="B9" s="1"/>
      <c r="C9" s="7">
        <f t="shared" si="0"/>
        <v>0</v>
      </c>
      <c r="D9" s="7">
        <f t="shared" si="0"/>
        <v>0</v>
      </c>
      <c r="E9" s="7">
        <f t="shared" si="1"/>
        <v>0</v>
      </c>
    </row>
    <row r="10" spans="1:5" ht="12.75">
      <c r="A10" s="2" t="s">
        <v>3</v>
      </c>
      <c r="B10" s="1"/>
      <c r="C10" s="7">
        <f t="shared" si="0"/>
        <v>0</v>
      </c>
      <c r="D10" s="7">
        <f t="shared" si="0"/>
        <v>0</v>
      </c>
      <c r="E10" s="7">
        <f t="shared" si="1"/>
        <v>0</v>
      </c>
    </row>
    <row r="11" spans="1:5" ht="12.75">
      <c r="A11" s="2" t="s">
        <v>4</v>
      </c>
      <c r="B11" s="1"/>
      <c r="C11" s="7">
        <f t="shared" si="0"/>
        <v>0</v>
      </c>
      <c r="D11" s="7">
        <f t="shared" si="0"/>
        <v>0</v>
      </c>
      <c r="E11" s="7">
        <f t="shared" si="1"/>
        <v>0</v>
      </c>
    </row>
    <row r="12" spans="1:5" ht="12.75">
      <c r="A12" s="2" t="s">
        <v>5</v>
      </c>
      <c r="B12" s="1"/>
      <c r="C12" s="7">
        <f t="shared" si="0"/>
        <v>0</v>
      </c>
      <c r="D12" s="7">
        <f t="shared" si="0"/>
        <v>0</v>
      </c>
      <c r="E12" s="7">
        <f t="shared" si="1"/>
        <v>0</v>
      </c>
    </row>
    <row r="13" spans="1:5" ht="12.75">
      <c r="A13" s="2" t="s">
        <v>6</v>
      </c>
      <c r="B13" s="1"/>
      <c r="C13" s="7">
        <f t="shared" si="0"/>
        <v>0</v>
      </c>
      <c r="D13" s="7">
        <f t="shared" si="0"/>
        <v>0</v>
      </c>
      <c r="E13" s="7">
        <f t="shared" si="1"/>
        <v>0</v>
      </c>
    </row>
    <row r="14" spans="1:5" ht="12.75">
      <c r="A14" s="2" t="s">
        <v>7</v>
      </c>
      <c r="B14" s="1"/>
      <c r="C14" s="7">
        <f t="shared" si="0"/>
        <v>0</v>
      </c>
      <c r="D14" s="7">
        <f t="shared" si="0"/>
        <v>0</v>
      </c>
      <c r="E14" s="7">
        <f t="shared" si="1"/>
        <v>0</v>
      </c>
    </row>
    <row r="15" spans="1:5" ht="12.75">
      <c r="A15" s="2" t="s">
        <v>16</v>
      </c>
      <c r="B15" s="1"/>
      <c r="C15" s="7">
        <f t="shared" si="0"/>
        <v>0</v>
      </c>
      <c r="D15" s="7">
        <f t="shared" si="0"/>
        <v>0</v>
      </c>
      <c r="E15" s="7">
        <f t="shared" si="1"/>
        <v>0</v>
      </c>
    </row>
    <row r="16" spans="1:5" ht="12.75">
      <c r="A16" s="4" t="s">
        <v>8</v>
      </c>
      <c r="B16" s="1"/>
      <c r="C16" s="7">
        <f>SUM(C8:C15)</f>
        <v>0</v>
      </c>
      <c r="D16" s="7">
        <f>SUM(D8:D15)</f>
        <v>0</v>
      </c>
      <c r="E16" s="9">
        <f t="shared" si="1"/>
        <v>0</v>
      </c>
    </row>
    <row r="17" spans="1:5" ht="12.75">
      <c r="A17" s="2" t="s">
        <v>1</v>
      </c>
      <c r="B17" s="1"/>
      <c r="C17" s="7">
        <f aca="true" t="shared" si="2" ref="C17:D23">+C37*C55</f>
        <v>744864.7395</v>
      </c>
      <c r="D17" s="7">
        <f t="shared" si="2"/>
        <v>30.430805999999997</v>
      </c>
      <c r="E17" s="7">
        <f t="shared" si="1"/>
        <v>744864.7395</v>
      </c>
    </row>
    <row r="18" spans="1:5" ht="12.75">
      <c r="A18" s="2" t="s">
        <v>2</v>
      </c>
      <c r="B18" s="1"/>
      <c r="C18" s="7">
        <f t="shared" si="2"/>
        <v>378230.11</v>
      </c>
      <c r="D18" s="7">
        <f t="shared" si="2"/>
        <v>-0.048581</v>
      </c>
      <c r="E18" s="7">
        <f t="shared" si="1"/>
        <v>378230.11</v>
      </c>
    </row>
    <row r="19" spans="1:5" ht="12.75">
      <c r="A19" s="2" t="s">
        <v>3</v>
      </c>
      <c r="B19" s="1"/>
      <c r="C19" s="7">
        <f t="shared" si="2"/>
        <v>883113.836</v>
      </c>
      <c r="D19" s="7">
        <f t="shared" si="2"/>
        <v>383.379777</v>
      </c>
      <c r="E19" s="7">
        <f t="shared" si="1"/>
        <v>883113.836</v>
      </c>
    </row>
    <row r="20" spans="1:5" ht="12.75">
      <c r="A20" s="2" t="s">
        <v>4</v>
      </c>
      <c r="B20" s="1"/>
      <c r="C20" s="7">
        <f t="shared" si="2"/>
        <v>0</v>
      </c>
      <c r="D20" s="7">
        <f t="shared" si="2"/>
        <v>0</v>
      </c>
      <c r="E20" s="7">
        <f t="shared" si="1"/>
        <v>0</v>
      </c>
    </row>
    <row r="21" spans="1:5" ht="12.75">
      <c r="A21" s="2" t="s">
        <v>5</v>
      </c>
      <c r="B21" s="1"/>
      <c r="C21" s="7">
        <f t="shared" si="2"/>
        <v>34075.8936</v>
      </c>
      <c r="D21" s="7">
        <f t="shared" si="2"/>
        <v>0</v>
      </c>
      <c r="E21" s="7">
        <f t="shared" si="1"/>
        <v>34075.8936</v>
      </c>
    </row>
    <row r="22" spans="1:5" ht="12.75">
      <c r="A22" s="2" t="s">
        <v>6</v>
      </c>
      <c r="B22" s="1"/>
      <c r="C22" s="7">
        <f t="shared" si="2"/>
        <v>15710.335</v>
      </c>
      <c r="D22" s="7">
        <f t="shared" si="2"/>
        <v>0</v>
      </c>
      <c r="E22" s="7">
        <f t="shared" si="1"/>
        <v>15710.335</v>
      </c>
    </row>
    <row r="23" spans="1:5" ht="12.75">
      <c r="A23" s="2" t="s">
        <v>7</v>
      </c>
      <c r="B23" s="1"/>
      <c r="C23" s="7">
        <f t="shared" si="2"/>
        <v>103.3914</v>
      </c>
      <c r="D23" s="7">
        <f t="shared" si="2"/>
        <v>0</v>
      </c>
      <c r="E23" s="7">
        <f t="shared" si="1"/>
        <v>103.3914</v>
      </c>
    </row>
    <row r="24" spans="1:5" ht="12.75">
      <c r="A24" s="2" t="s">
        <v>17</v>
      </c>
      <c r="B24" s="1"/>
      <c r="C24" s="7">
        <f>SUM(C17:C23)</f>
        <v>2056098.3055000002</v>
      </c>
      <c r="D24" s="7">
        <f>SUM(D17:D23)</f>
        <v>413.762002</v>
      </c>
      <c r="E24" s="7">
        <f>SUM(E17:E23)</f>
        <v>2056098.3055000002</v>
      </c>
    </row>
    <row r="25" spans="1:5" ht="12.75">
      <c r="A25" s="5" t="s">
        <v>18</v>
      </c>
      <c r="B25" s="1"/>
      <c r="C25" s="12">
        <f>+C16+C24</f>
        <v>2056098.3055000002</v>
      </c>
      <c r="D25" s="12">
        <f>+D16+D24</f>
        <v>413.762002</v>
      </c>
      <c r="E25" s="12">
        <f>+E16+E24</f>
        <v>2056098.3055000002</v>
      </c>
    </row>
    <row r="26" spans="1:5" ht="12.75">
      <c r="A26" s="20"/>
      <c r="B26" s="21"/>
      <c r="C26" s="21"/>
      <c r="D26" s="22"/>
      <c r="E26" s="22"/>
    </row>
    <row r="27" spans="1:5" ht="12.75">
      <c r="A27" s="4" t="s">
        <v>53</v>
      </c>
      <c r="B27" s="1"/>
      <c r="C27" s="26" t="s">
        <v>64</v>
      </c>
      <c r="D27" s="26" t="s">
        <v>60</v>
      </c>
      <c r="E27" s="13"/>
    </row>
    <row r="28" spans="1:5" ht="12.75">
      <c r="A28" s="4" t="s">
        <v>9</v>
      </c>
      <c r="B28" s="1"/>
      <c r="C28" s="1"/>
      <c r="D28" s="1"/>
      <c r="E28" s="14"/>
    </row>
    <row r="29" spans="1:5" ht="12.75">
      <c r="A29" s="2" t="s">
        <v>1</v>
      </c>
      <c r="B29" s="1"/>
      <c r="C29" s="10"/>
      <c r="D29" s="10"/>
      <c r="E29" s="15"/>
    </row>
    <row r="30" spans="1:5" ht="12.75">
      <c r="A30" s="2" t="s">
        <v>2</v>
      </c>
      <c r="B30" s="1"/>
      <c r="C30" s="10"/>
      <c r="D30" s="10"/>
      <c r="E30" s="15"/>
    </row>
    <row r="31" spans="1:5" ht="12.75">
      <c r="A31" s="2" t="s">
        <v>3</v>
      </c>
      <c r="B31" s="1"/>
      <c r="C31" s="10"/>
      <c r="D31" s="10"/>
      <c r="E31" s="15"/>
    </row>
    <row r="32" spans="1:5" ht="12.75">
      <c r="A32" s="2" t="s">
        <v>4</v>
      </c>
      <c r="B32" s="1"/>
      <c r="C32" s="10"/>
      <c r="D32" s="10"/>
      <c r="E32" s="15"/>
    </row>
    <row r="33" spans="1:5" ht="12.75">
      <c r="A33" s="2" t="s">
        <v>5</v>
      </c>
      <c r="B33" s="1"/>
      <c r="C33" s="10"/>
      <c r="D33" s="10"/>
      <c r="E33" s="15"/>
    </row>
    <row r="34" spans="1:5" ht="12.75">
      <c r="A34" s="2" t="s">
        <v>6</v>
      </c>
      <c r="B34" s="1"/>
      <c r="C34" s="10"/>
      <c r="D34" s="10"/>
      <c r="E34" s="15"/>
    </row>
    <row r="35" spans="1:5" ht="12.75">
      <c r="A35" s="2" t="s">
        <v>7</v>
      </c>
      <c r="B35" s="1"/>
      <c r="C35" s="10"/>
      <c r="D35" s="10"/>
      <c r="E35" s="15"/>
    </row>
    <row r="36" spans="1:5" ht="12.75">
      <c r="A36" s="4" t="s">
        <v>8</v>
      </c>
      <c r="B36" s="1"/>
      <c r="C36" s="10"/>
      <c r="D36" s="10"/>
      <c r="E36" s="15"/>
    </row>
    <row r="37" spans="1:5" ht="12.75">
      <c r="A37" s="2" t="s">
        <v>1</v>
      </c>
      <c r="B37" s="1" t="s">
        <v>14</v>
      </c>
      <c r="C37" s="10">
        <v>0.0035</v>
      </c>
      <c r="D37" s="16">
        <v>0.002534</v>
      </c>
      <c r="E37" s="15"/>
    </row>
    <row r="38" spans="1:5" ht="12.75">
      <c r="A38" s="2" t="s">
        <v>2</v>
      </c>
      <c r="B38" s="1" t="s">
        <v>14</v>
      </c>
      <c r="C38" s="10">
        <v>0.0034</v>
      </c>
      <c r="D38" s="16">
        <v>0.003737</v>
      </c>
      <c r="E38" s="15"/>
    </row>
    <row r="39" spans="1:5" ht="12.75">
      <c r="A39" s="2" t="s">
        <v>3</v>
      </c>
      <c r="B39" s="1" t="s">
        <v>15</v>
      </c>
      <c r="C39" s="10">
        <v>0.604</v>
      </c>
      <c r="D39" s="16">
        <v>0.747329</v>
      </c>
      <c r="E39" s="15"/>
    </row>
    <row r="40" spans="1:5" ht="12.75">
      <c r="A40" s="2" t="s">
        <v>4</v>
      </c>
      <c r="B40" s="1" t="s">
        <v>15</v>
      </c>
      <c r="C40" s="10"/>
      <c r="D40" s="16"/>
      <c r="E40" s="15"/>
    </row>
    <row r="41" spans="1:5" ht="12.75">
      <c r="A41" s="2" t="s">
        <v>5</v>
      </c>
      <c r="B41" s="1" t="s">
        <v>15</v>
      </c>
      <c r="C41" s="10">
        <v>0.1764</v>
      </c>
      <c r="D41" s="16">
        <v>0.109203</v>
      </c>
      <c r="E41" s="15"/>
    </row>
    <row r="42" spans="1:5" ht="12.75">
      <c r="A42" s="2" t="s">
        <v>6</v>
      </c>
      <c r="B42" s="1" t="s">
        <v>15</v>
      </c>
      <c r="C42" s="10">
        <v>1.283</v>
      </c>
      <c r="D42" s="16">
        <v>0.940912</v>
      </c>
      <c r="E42" s="15"/>
    </row>
    <row r="43" spans="1:5" ht="12.75">
      <c r="A43" s="2" t="s">
        <v>7</v>
      </c>
      <c r="B43" s="1" t="s">
        <v>15</v>
      </c>
      <c r="C43" s="10">
        <v>0.5019</v>
      </c>
      <c r="D43" s="16">
        <v>0.651745</v>
      </c>
      <c r="E43" s="15"/>
    </row>
    <row r="45" spans="1:5" ht="12.75">
      <c r="A45" s="4" t="s">
        <v>11</v>
      </c>
      <c r="B45" s="1"/>
      <c r="C45" s="26" t="s">
        <v>64</v>
      </c>
      <c r="D45" s="26" t="s">
        <v>60</v>
      </c>
      <c r="E45" s="15"/>
    </row>
    <row r="46" spans="1:5" ht="12.75">
      <c r="A46" s="4" t="s">
        <v>12</v>
      </c>
      <c r="B46" s="1"/>
      <c r="C46" s="1"/>
      <c r="D46" s="1"/>
      <c r="E46" s="47"/>
    </row>
    <row r="47" spans="1:5" ht="12.75">
      <c r="A47" s="2" t="s">
        <v>1</v>
      </c>
      <c r="B47" s="1"/>
      <c r="C47" s="23"/>
      <c r="D47" s="23"/>
      <c r="E47" s="47"/>
    </row>
    <row r="48" spans="1:5" ht="12.75">
      <c r="A48" s="2" t="s">
        <v>2</v>
      </c>
      <c r="B48" s="1"/>
      <c r="C48" s="23"/>
      <c r="D48" s="23"/>
      <c r="E48" s="47"/>
    </row>
    <row r="49" spans="1:5" ht="12.75">
      <c r="A49" s="2" t="s">
        <v>3</v>
      </c>
      <c r="B49" s="1"/>
      <c r="C49" s="23"/>
      <c r="D49" s="23"/>
      <c r="E49" s="47"/>
    </row>
    <row r="50" spans="1:5" ht="12.75">
      <c r="A50" s="2" t="s">
        <v>4</v>
      </c>
      <c r="B50" s="1"/>
      <c r="C50" s="23"/>
      <c r="D50" s="23"/>
      <c r="E50" s="47"/>
    </row>
    <row r="51" spans="1:5" ht="12.75">
      <c r="A51" s="2" t="s">
        <v>5</v>
      </c>
      <c r="B51" s="1"/>
      <c r="C51" s="23"/>
      <c r="D51" s="23"/>
      <c r="E51" s="47"/>
    </row>
    <row r="52" spans="1:4" ht="12.75">
      <c r="A52" s="2" t="s">
        <v>6</v>
      </c>
      <c r="B52" s="1"/>
      <c r="C52" s="23"/>
      <c r="D52" s="23"/>
    </row>
    <row r="53" spans="1:4" ht="12.75">
      <c r="A53" s="2" t="s">
        <v>7</v>
      </c>
      <c r="B53" s="1"/>
      <c r="C53" s="23"/>
      <c r="D53" s="23"/>
    </row>
    <row r="54" spans="1:4" ht="12.75">
      <c r="A54" s="4" t="s">
        <v>13</v>
      </c>
      <c r="B54" s="1"/>
      <c r="C54" s="1"/>
      <c r="D54" s="1"/>
    </row>
    <row r="55" spans="1:4" ht="12.75">
      <c r="A55" s="2" t="s">
        <v>1</v>
      </c>
      <c r="B55" s="1" t="s">
        <v>14</v>
      </c>
      <c r="C55" s="34">
        <v>212818497</v>
      </c>
      <c r="D55" s="34">
        <v>12009</v>
      </c>
    </row>
    <row r="56" spans="1:4" ht="12.75">
      <c r="A56" s="2" t="s">
        <v>2</v>
      </c>
      <c r="B56" s="1" t="s">
        <v>14</v>
      </c>
      <c r="C56" s="34">
        <v>111244150</v>
      </c>
      <c r="D56" s="34">
        <v>-13</v>
      </c>
    </row>
    <row r="57" spans="1:4" ht="12.75">
      <c r="A57" s="2" t="s">
        <v>3</v>
      </c>
      <c r="B57" s="1" t="s">
        <v>15</v>
      </c>
      <c r="C57" s="34">
        <v>1462109</v>
      </c>
      <c r="D57" s="34">
        <v>513</v>
      </c>
    </row>
    <row r="58" spans="1:4" ht="12.75">
      <c r="A58" s="2" t="s">
        <v>4</v>
      </c>
      <c r="B58" s="1" t="s">
        <v>15</v>
      </c>
      <c r="C58" s="34">
        <v>0</v>
      </c>
      <c r="D58" s="34"/>
    </row>
    <row r="59" spans="1:4" ht="12.75">
      <c r="A59" s="2" t="s">
        <v>5</v>
      </c>
      <c r="B59" s="1" t="s">
        <v>15</v>
      </c>
      <c r="C59" s="34">
        <v>193174</v>
      </c>
      <c r="D59" s="34"/>
    </row>
    <row r="60" spans="1:4" ht="12.75">
      <c r="A60" s="2" t="s">
        <v>6</v>
      </c>
      <c r="B60" s="1" t="s">
        <v>15</v>
      </c>
      <c r="C60" s="34">
        <v>12245</v>
      </c>
      <c r="D60" s="34"/>
    </row>
    <row r="61" spans="1:4" ht="12.75">
      <c r="A61" s="2" t="s">
        <v>7</v>
      </c>
      <c r="B61" s="1" t="s">
        <v>15</v>
      </c>
      <c r="C61" s="34">
        <v>206</v>
      </c>
      <c r="D61" s="34"/>
    </row>
    <row r="62" ht="12.75">
      <c r="A62" s="35"/>
    </row>
    <row r="63" ht="12.75">
      <c r="A63" s="39"/>
    </row>
  </sheetData>
  <printOptions/>
  <pageMargins left="0.5" right="0.5" top="1" bottom="0.5" header="0.33" footer="0.17"/>
  <pageSetup fitToHeight="1" fitToWidth="1" horizontalDpi="600" verticalDpi="600" orientation="portrait" scale="89" r:id="rId1"/>
  <headerFooter alignWithMargins="0"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"/>
  <sheetViews>
    <sheetView tabSelected="1" workbookViewId="0" topLeftCell="A19">
      <selection activeCell="J59" sqref="J59"/>
    </sheetView>
  </sheetViews>
  <sheetFormatPr defaultColWidth="9.140625" defaultRowHeight="12.75"/>
  <cols>
    <col min="1" max="1" width="27.28125" style="0" customWidth="1"/>
    <col min="2" max="2" width="4.8515625" style="0" bestFit="1" customWidth="1"/>
    <col min="3" max="3" width="15.421875" style="0" bestFit="1" customWidth="1"/>
    <col min="4" max="4" width="12.00390625" style="0" customWidth="1"/>
  </cols>
  <sheetData>
    <row r="1" ht="12.75">
      <c r="A1" s="11" t="s">
        <v>21</v>
      </c>
    </row>
    <row r="2" ht="12.75">
      <c r="A2" s="11" t="s">
        <v>22</v>
      </c>
    </row>
    <row r="3" spans="1:3" ht="12.75">
      <c r="A3" s="11" t="s">
        <v>74</v>
      </c>
      <c r="C3" s="11" t="s">
        <v>56</v>
      </c>
    </row>
    <row r="6" spans="1:4" ht="12.75">
      <c r="A6" s="4" t="s">
        <v>0</v>
      </c>
      <c r="B6" s="1"/>
      <c r="C6" s="26" t="s">
        <v>64</v>
      </c>
      <c r="D6" s="26" t="s">
        <v>10</v>
      </c>
    </row>
    <row r="7" spans="1:4" ht="12.75">
      <c r="A7" s="4" t="s">
        <v>9</v>
      </c>
      <c r="B7" s="1"/>
      <c r="C7" s="7"/>
      <c r="D7" s="7"/>
    </row>
    <row r="8" spans="1:4" ht="12.75">
      <c r="A8" s="2" t="s">
        <v>1</v>
      </c>
      <c r="B8" s="1"/>
      <c r="C8" s="7">
        <f aca="true" t="shared" si="0" ref="C8:C15">+C29*C47</f>
        <v>0</v>
      </c>
      <c r="D8" s="7">
        <f aca="true" t="shared" si="1" ref="D8:D23">SUM(C8:C8)</f>
        <v>0</v>
      </c>
    </row>
    <row r="9" spans="1:4" ht="12.75">
      <c r="A9" s="2" t="s">
        <v>2</v>
      </c>
      <c r="B9" s="1"/>
      <c r="C9" s="7">
        <f t="shared" si="0"/>
        <v>0</v>
      </c>
      <c r="D9" s="7">
        <f t="shared" si="1"/>
        <v>0</v>
      </c>
    </row>
    <row r="10" spans="1:4" ht="12.75">
      <c r="A10" s="2" t="s">
        <v>3</v>
      </c>
      <c r="B10" s="1"/>
      <c r="C10" s="7">
        <f t="shared" si="0"/>
        <v>0</v>
      </c>
      <c r="D10" s="7">
        <f t="shared" si="1"/>
        <v>0</v>
      </c>
    </row>
    <row r="11" spans="1:4" ht="12.75">
      <c r="A11" s="2" t="s">
        <v>4</v>
      </c>
      <c r="B11" s="1"/>
      <c r="C11" s="7">
        <f t="shared" si="0"/>
        <v>0</v>
      </c>
      <c r="D11" s="7">
        <f t="shared" si="1"/>
        <v>0</v>
      </c>
    </row>
    <row r="12" spans="1:4" ht="12.75">
      <c r="A12" s="2" t="s">
        <v>5</v>
      </c>
      <c r="B12" s="1"/>
      <c r="C12" s="7">
        <f t="shared" si="0"/>
        <v>0</v>
      </c>
      <c r="D12" s="7">
        <f t="shared" si="1"/>
        <v>0</v>
      </c>
    </row>
    <row r="13" spans="1:4" ht="12.75">
      <c r="A13" s="2" t="s">
        <v>6</v>
      </c>
      <c r="B13" s="1"/>
      <c r="C13" s="7">
        <f t="shared" si="0"/>
        <v>0</v>
      </c>
      <c r="D13" s="7">
        <f t="shared" si="1"/>
        <v>0</v>
      </c>
    </row>
    <row r="14" spans="1:4" ht="12.75">
      <c r="A14" s="2" t="s">
        <v>7</v>
      </c>
      <c r="B14" s="1"/>
      <c r="C14" s="7">
        <f t="shared" si="0"/>
        <v>0</v>
      </c>
      <c r="D14" s="7">
        <f t="shared" si="1"/>
        <v>0</v>
      </c>
    </row>
    <row r="15" spans="1:4" ht="12.75">
      <c r="A15" s="2" t="s">
        <v>16</v>
      </c>
      <c r="B15" s="1"/>
      <c r="C15" s="7">
        <f t="shared" si="0"/>
        <v>0</v>
      </c>
      <c r="D15" s="7">
        <f t="shared" si="1"/>
        <v>0</v>
      </c>
    </row>
    <row r="16" spans="1:4" ht="12.75">
      <c r="A16" s="4" t="s">
        <v>8</v>
      </c>
      <c r="B16" s="1"/>
      <c r="C16" s="7">
        <f>SUM(C8:C15)</f>
        <v>0</v>
      </c>
      <c r="D16" s="9">
        <f t="shared" si="1"/>
        <v>0</v>
      </c>
    </row>
    <row r="17" spans="1:4" ht="12.75">
      <c r="A17" s="2" t="s">
        <v>1</v>
      </c>
      <c r="B17" s="1"/>
      <c r="C17" s="7">
        <f aca="true" t="shared" si="2" ref="C17:C23">+C37*C55</f>
        <v>71738.472</v>
      </c>
      <c r="D17" s="7">
        <f t="shared" si="1"/>
        <v>71738.472</v>
      </c>
    </row>
    <row r="18" spans="1:4" ht="12.75">
      <c r="A18" s="2" t="s">
        <v>2</v>
      </c>
      <c r="B18" s="1"/>
      <c r="C18" s="7">
        <f t="shared" si="2"/>
        <v>11219.6022</v>
      </c>
      <c r="D18" s="7">
        <f t="shared" si="1"/>
        <v>11219.6022</v>
      </c>
    </row>
    <row r="19" spans="1:4" ht="12.75">
      <c r="A19" s="2" t="s">
        <v>3</v>
      </c>
      <c r="B19" s="1"/>
      <c r="C19" s="7">
        <f t="shared" si="2"/>
        <v>17054.8452</v>
      </c>
      <c r="D19" s="7">
        <f t="shared" si="1"/>
        <v>17054.8452</v>
      </c>
    </row>
    <row r="20" spans="1:4" ht="12.75">
      <c r="A20" s="2" t="s">
        <v>4</v>
      </c>
      <c r="B20" s="1"/>
      <c r="C20" s="7">
        <f t="shared" si="2"/>
        <v>0</v>
      </c>
      <c r="D20" s="7">
        <f t="shared" si="1"/>
        <v>0</v>
      </c>
    </row>
    <row r="21" spans="1:4" ht="12.75">
      <c r="A21" s="2" t="s">
        <v>5</v>
      </c>
      <c r="B21" s="1"/>
      <c r="C21" s="7">
        <f t="shared" si="2"/>
        <v>0</v>
      </c>
      <c r="D21" s="7">
        <f t="shared" si="1"/>
        <v>0</v>
      </c>
    </row>
    <row r="22" spans="1:4" ht="12.75">
      <c r="A22" s="2" t="s">
        <v>6</v>
      </c>
      <c r="B22" s="1"/>
      <c r="C22" s="7">
        <f t="shared" si="2"/>
        <v>915.625</v>
      </c>
      <c r="D22" s="7">
        <f t="shared" si="1"/>
        <v>915.625</v>
      </c>
    </row>
    <row r="23" spans="1:4" ht="12.75">
      <c r="A23" s="2" t="s">
        <v>7</v>
      </c>
      <c r="B23" s="1"/>
      <c r="C23" s="7">
        <f t="shared" si="2"/>
        <v>37.9536</v>
      </c>
      <c r="D23" s="7">
        <f t="shared" si="1"/>
        <v>37.9536</v>
      </c>
    </row>
    <row r="24" spans="1:4" ht="12.75">
      <c r="A24" s="2" t="s">
        <v>17</v>
      </c>
      <c r="B24" s="1"/>
      <c r="C24" s="7">
        <f>SUM(C17:C23)</f>
        <v>100966.49799999998</v>
      </c>
      <c r="D24" s="7">
        <f>SUM(D17:D23)</f>
        <v>100966.49799999998</v>
      </c>
    </row>
    <row r="25" spans="1:4" ht="12.75">
      <c r="A25" s="5" t="s">
        <v>18</v>
      </c>
      <c r="B25" s="1"/>
      <c r="C25" s="12">
        <f>+C16+C24</f>
        <v>100966.49799999998</v>
      </c>
      <c r="D25" s="12">
        <f>+D16+D24</f>
        <v>100966.49799999998</v>
      </c>
    </row>
    <row r="26" spans="1:4" ht="12.75">
      <c r="A26" s="20"/>
      <c r="B26" s="21"/>
      <c r="C26" s="21"/>
      <c r="D26" s="22"/>
    </row>
    <row r="27" spans="1:4" ht="12.75">
      <c r="A27" s="4" t="s">
        <v>53</v>
      </c>
      <c r="B27" s="1"/>
      <c r="C27" s="26" t="s">
        <v>64</v>
      </c>
      <c r="D27" s="13"/>
    </row>
    <row r="28" spans="1:4" ht="12.75">
      <c r="A28" s="4" t="s">
        <v>9</v>
      </c>
      <c r="B28" s="1"/>
      <c r="C28" s="1"/>
      <c r="D28" s="14"/>
    </row>
    <row r="29" spans="1:4" ht="12.75">
      <c r="A29" s="2" t="s">
        <v>1</v>
      </c>
      <c r="B29" s="1"/>
      <c r="C29" s="10"/>
      <c r="D29" s="15"/>
    </row>
    <row r="30" spans="1:4" ht="12.75">
      <c r="A30" s="2" t="s">
        <v>2</v>
      </c>
      <c r="B30" s="1"/>
      <c r="C30" s="10"/>
      <c r="D30" s="15"/>
    </row>
    <row r="31" spans="1:4" ht="12.75">
      <c r="A31" s="2" t="s">
        <v>3</v>
      </c>
      <c r="B31" s="1"/>
      <c r="C31" s="10"/>
      <c r="D31" s="15"/>
    </row>
    <row r="32" spans="1:4" ht="12.75">
      <c r="A32" s="2" t="s">
        <v>4</v>
      </c>
      <c r="B32" s="1"/>
      <c r="C32" s="10"/>
      <c r="D32" s="15"/>
    </row>
    <row r="33" spans="1:4" ht="12.75">
      <c r="A33" s="2" t="s">
        <v>5</v>
      </c>
      <c r="B33" s="1"/>
      <c r="C33" s="10"/>
      <c r="D33" s="15"/>
    </row>
    <row r="34" spans="1:4" ht="12.75">
      <c r="A34" s="2" t="s">
        <v>6</v>
      </c>
      <c r="B34" s="1"/>
      <c r="C34" s="10"/>
      <c r="D34" s="15"/>
    </row>
    <row r="35" spans="1:4" ht="12.75">
      <c r="A35" s="2" t="s">
        <v>7</v>
      </c>
      <c r="B35" s="1"/>
      <c r="C35" s="10"/>
      <c r="D35" s="15"/>
    </row>
    <row r="36" spans="1:4" ht="12.75">
      <c r="A36" s="4" t="s">
        <v>8</v>
      </c>
      <c r="B36" s="1"/>
      <c r="C36" s="10"/>
      <c r="D36" s="15"/>
    </row>
    <row r="37" spans="1:4" ht="12.75">
      <c r="A37" s="2" t="s">
        <v>1</v>
      </c>
      <c r="B37" s="1" t="s">
        <v>14</v>
      </c>
      <c r="C37" s="16">
        <v>0.0039</v>
      </c>
      <c r="D37" s="15"/>
    </row>
    <row r="38" spans="1:4" ht="12.75">
      <c r="A38" s="2" t="s">
        <v>2</v>
      </c>
      <c r="B38" s="1" t="s">
        <v>14</v>
      </c>
      <c r="C38" s="16">
        <v>0.0034</v>
      </c>
      <c r="D38" s="15"/>
    </row>
    <row r="39" spans="1:4" ht="12.75">
      <c r="A39" s="2" t="s">
        <v>3</v>
      </c>
      <c r="B39" s="1" t="s">
        <v>15</v>
      </c>
      <c r="C39" s="16">
        <v>0.3793</v>
      </c>
      <c r="D39" s="15"/>
    </row>
    <row r="40" spans="1:4" ht="12.75">
      <c r="A40" s="2" t="s">
        <v>4</v>
      </c>
      <c r="B40" s="1" t="s">
        <v>15</v>
      </c>
      <c r="C40" s="16"/>
      <c r="D40" s="15"/>
    </row>
    <row r="41" spans="1:4" ht="12.75">
      <c r="A41" s="2" t="s">
        <v>5</v>
      </c>
      <c r="B41" s="1" t="s">
        <v>15</v>
      </c>
      <c r="C41" s="16"/>
      <c r="D41" s="15"/>
    </row>
    <row r="42" spans="1:4" ht="12.75">
      <c r="A42" s="2" t="s">
        <v>6</v>
      </c>
      <c r="B42" s="1" t="s">
        <v>15</v>
      </c>
      <c r="C42" s="16">
        <v>1.5625</v>
      </c>
      <c r="D42" s="15"/>
    </row>
    <row r="43" spans="1:4" ht="12.75">
      <c r="A43" s="2" t="s">
        <v>7</v>
      </c>
      <c r="B43" s="1" t="s">
        <v>15</v>
      </c>
      <c r="C43" s="16">
        <v>2.3721</v>
      </c>
      <c r="D43" s="15"/>
    </row>
    <row r="45" spans="1:4" ht="12.75">
      <c r="A45" s="4" t="s">
        <v>11</v>
      </c>
      <c r="B45" s="1"/>
      <c r="C45" s="26" t="s">
        <v>64</v>
      </c>
      <c r="D45" s="15"/>
    </row>
    <row r="46" spans="1:4" ht="12.75">
      <c r="A46" s="4" t="s">
        <v>12</v>
      </c>
      <c r="B46" s="1"/>
      <c r="C46" s="1"/>
      <c r="D46" s="15"/>
    </row>
    <row r="47" spans="1:4" ht="12.75">
      <c r="A47" s="2" t="s">
        <v>1</v>
      </c>
      <c r="B47" s="1"/>
      <c r="C47" s="23"/>
      <c r="D47" s="15"/>
    </row>
    <row r="48" spans="1:4" ht="12.75">
      <c r="A48" s="2" t="s">
        <v>2</v>
      </c>
      <c r="B48" s="1"/>
      <c r="C48" s="23"/>
      <c r="D48" s="15"/>
    </row>
    <row r="49" spans="1:4" ht="12.75">
      <c r="A49" s="2" t="s">
        <v>3</v>
      </c>
      <c r="B49" s="1"/>
      <c r="C49" s="23"/>
      <c r="D49" s="15"/>
    </row>
    <row r="50" spans="1:4" ht="12.75">
      <c r="A50" s="2" t="s">
        <v>4</v>
      </c>
      <c r="B50" s="1"/>
      <c r="C50" s="23"/>
      <c r="D50" s="15"/>
    </row>
    <row r="51" spans="1:4" ht="12.75">
      <c r="A51" s="2" t="s">
        <v>5</v>
      </c>
      <c r="B51" s="1"/>
      <c r="C51" s="23"/>
      <c r="D51" s="15"/>
    </row>
    <row r="52" spans="1:3" ht="12.75">
      <c r="A52" s="2" t="s">
        <v>6</v>
      </c>
      <c r="B52" s="1"/>
      <c r="C52" s="23"/>
    </row>
    <row r="53" spans="1:3" ht="12.75">
      <c r="A53" s="2" t="s">
        <v>7</v>
      </c>
      <c r="B53" s="1"/>
      <c r="C53" s="23"/>
    </row>
    <row r="54" spans="1:3" ht="12.75">
      <c r="A54" s="4" t="s">
        <v>13</v>
      </c>
      <c r="B54" s="1"/>
      <c r="C54" s="1"/>
    </row>
    <row r="55" spans="1:3" ht="12.75">
      <c r="A55" s="2" t="s">
        <v>1</v>
      </c>
      <c r="B55" s="1" t="s">
        <v>14</v>
      </c>
      <c r="C55" s="34">
        <v>18394480</v>
      </c>
    </row>
    <row r="56" spans="1:3" ht="12.75">
      <c r="A56" s="2" t="s">
        <v>2</v>
      </c>
      <c r="B56" s="1" t="s">
        <v>14</v>
      </c>
      <c r="C56" s="34">
        <v>3299883</v>
      </c>
    </row>
    <row r="57" spans="1:3" ht="12.75">
      <c r="A57" s="2" t="s">
        <v>3</v>
      </c>
      <c r="B57" s="1" t="s">
        <v>15</v>
      </c>
      <c r="C57" s="34">
        <v>44964</v>
      </c>
    </row>
    <row r="58" spans="1:3" ht="12.75">
      <c r="A58" s="2" t="s">
        <v>4</v>
      </c>
      <c r="B58" s="1" t="s">
        <v>15</v>
      </c>
      <c r="C58" s="34">
        <v>0</v>
      </c>
    </row>
    <row r="59" spans="1:3" ht="12.75">
      <c r="A59" s="2" t="s">
        <v>5</v>
      </c>
      <c r="B59" s="1" t="s">
        <v>15</v>
      </c>
      <c r="C59" s="34">
        <v>0</v>
      </c>
    </row>
    <row r="60" spans="1:3" ht="12.75">
      <c r="A60" s="2" t="s">
        <v>6</v>
      </c>
      <c r="B60" s="1" t="s">
        <v>15</v>
      </c>
      <c r="C60" s="34">
        <v>586</v>
      </c>
    </row>
    <row r="61" spans="1:3" ht="12.75">
      <c r="A61" s="2" t="s">
        <v>7</v>
      </c>
      <c r="B61" s="1" t="s">
        <v>15</v>
      </c>
      <c r="C61" s="34">
        <v>16</v>
      </c>
    </row>
    <row r="62" ht="12.75">
      <c r="A62" s="35"/>
    </row>
    <row r="63" ht="12.75">
      <c r="A63" s="39" t="s">
        <v>73</v>
      </c>
    </row>
  </sheetData>
  <printOptions/>
  <pageMargins left="0.5" right="0.5" top="1" bottom="0.5" header="0.38" footer="0.17"/>
  <pageSetup fitToHeight="1" fitToWidth="1" horizontalDpi="600" verticalDpi="600" orientation="portrait" scale="86" r:id="rId1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2"/>
  <sheetViews>
    <sheetView workbookViewId="0" topLeftCell="A1">
      <pane xSplit="2" ySplit="5" topLeftCell="C3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75" sqref="B75"/>
    </sheetView>
  </sheetViews>
  <sheetFormatPr defaultColWidth="9.140625" defaultRowHeight="12.75"/>
  <cols>
    <col min="1" max="1" width="23.140625" style="0" customWidth="1"/>
    <col min="2" max="2" width="5.28125" style="0" bestFit="1" customWidth="1"/>
    <col min="3" max="3" width="12.28125" style="0" bestFit="1" customWidth="1"/>
    <col min="4" max="4" width="13.421875" style="0" bestFit="1" customWidth="1"/>
  </cols>
  <sheetData>
    <row r="1" ht="12.75">
      <c r="A1" s="11" t="s">
        <v>21</v>
      </c>
    </row>
    <row r="2" ht="12.75">
      <c r="A2" s="11" t="s">
        <v>22</v>
      </c>
    </row>
    <row r="3" spans="1:4" ht="12.75">
      <c r="A3" s="11" t="s">
        <v>54</v>
      </c>
      <c r="C3" s="11" t="s">
        <v>26</v>
      </c>
      <c r="D3" s="40" t="s">
        <v>61</v>
      </c>
    </row>
    <row r="4" ht="12.75">
      <c r="A4" s="11"/>
    </row>
    <row r="5" spans="1:4" ht="12.75">
      <c r="A5" s="4" t="s">
        <v>0</v>
      </c>
      <c r="B5" s="1"/>
      <c r="C5" s="3" t="s">
        <v>60</v>
      </c>
      <c r="D5" s="3" t="s">
        <v>10</v>
      </c>
    </row>
    <row r="6" spans="1:4" ht="12.75">
      <c r="A6" s="4" t="s">
        <v>9</v>
      </c>
      <c r="B6" s="1"/>
      <c r="C6" s="7"/>
      <c r="D6" s="7"/>
    </row>
    <row r="7" spans="1:4" ht="12.75">
      <c r="A7" s="2" t="s">
        <v>1</v>
      </c>
      <c r="B7" s="1"/>
      <c r="C7" s="7">
        <f aca="true" t="shared" si="0" ref="C7:C14">+C28*C46</f>
        <v>0</v>
      </c>
      <c r="D7" s="7">
        <f aca="true" t="shared" si="1" ref="D7:D22">SUM(C7:C7)</f>
        <v>0</v>
      </c>
    </row>
    <row r="8" spans="1:4" ht="12.75">
      <c r="A8" s="2" t="s">
        <v>2</v>
      </c>
      <c r="B8" s="1"/>
      <c r="C8" s="7">
        <f t="shared" si="0"/>
        <v>0</v>
      </c>
      <c r="D8" s="7">
        <f t="shared" si="1"/>
        <v>0</v>
      </c>
    </row>
    <row r="9" spans="1:4" ht="12.75">
      <c r="A9" s="2" t="s">
        <v>3</v>
      </c>
      <c r="B9" s="1"/>
      <c r="C9" s="7">
        <f t="shared" si="0"/>
        <v>0</v>
      </c>
      <c r="D9" s="7">
        <f t="shared" si="1"/>
        <v>0</v>
      </c>
    </row>
    <row r="10" spans="1:4" ht="12.75">
      <c r="A10" s="2" t="s">
        <v>4</v>
      </c>
      <c r="B10" s="1"/>
      <c r="C10" s="7">
        <f t="shared" si="0"/>
        <v>0</v>
      </c>
      <c r="D10" s="7">
        <f t="shared" si="1"/>
        <v>0</v>
      </c>
    </row>
    <row r="11" spans="1:4" ht="12.75">
      <c r="A11" s="2" t="s">
        <v>5</v>
      </c>
      <c r="B11" s="1"/>
      <c r="C11" s="7">
        <f t="shared" si="0"/>
        <v>0</v>
      </c>
      <c r="D11" s="7">
        <f t="shared" si="1"/>
        <v>0</v>
      </c>
    </row>
    <row r="12" spans="1:4" ht="12.75">
      <c r="A12" s="2" t="s">
        <v>6</v>
      </c>
      <c r="B12" s="1"/>
      <c r="C12" s="7">
        <f t="shared" si="0"/>
        <v>0</v>
      </c>
      <c r="D12" s="7">
        <f t="shared" si="1"/>
        <v>0</v>
      </c>
    </row>
    <row r="13" spans="1:4" ht="12.75">
      <c r="A13" s="2" t="s">
        <v>7</v>
      </c>
      <c r="B13" s="1"/>
      <c r="C13" s="7">
        <f t="shared" si="0"/>
        <v>0</v>
      </c>
      <c r="D13" s="7">
        <f t="shared" si="1"/>
        <v>0</v>
      </c>
    </row>
    <row r="14" spans="1:4" ht="12.75">
      <c r="A14" s="2" t="s">
        <v>16</v>
      </c>
      <c r="B14" s="1"/>
      <c r="C14" s="7">
        <f t="shared" si="0"/>
        <v>0</v>
      </c>
      <c r="D14" s="7">
        <f t="shared" si="1"/>
        <v>0</v>
      </c>
    </row>
    <row r="15" spans="1:4" ht="12.75">
      <c r="A15" s="4" t="s">
        <v>8</v>
      </c>
      <c r="B15" s="1"/>
      <c r="C15" s="7">
        <f>SUM(C7:C14)</f>
        <v>0</v>
      </c>
      <c r="D15" s="9">
        <f t="shared" si="1"/>
        <v>0</v>
      </c>
    </row>
    <row r="16" spans="1:4" ht="12.75">
      <c r="A16" s="2" t="s">
        <v>1</v>
      </c>
      <c r="B16" s="1"/>
      <c r="C16" s="7">
        <f aca="true" t="shared" si="2" ref="C16:C22">+C36*C54</f>
        <v>1720553.694144</v>
      </c>
      <c r="D16" s="7">
        <f t="shared" si="1"/>
        <v>1720553.694144</v>
      </c>
    </row>
    <row r="17" spans="1:4" ht="12.75">
      <c r="A17" s="2" t="s">
        <v>2</v>
      </c>
      <c r="B17" s="1"/>
      <c r="C17" s="7">
        <f t="shared" si="2"/>
        <v>546875.2002600001</v>
      </c>
      <c r="D17" s="7">
        <f t="shared" si="1"/>
        <v>546875.2002600001</v>
      </c>
    </row>
    <row r="18" spans="1:4" ht="12.75">
      <c r="A18" s="2" t="s">
        <v>3</v>
      </c>
      <c r="B18" s="1"/>
      <c r="C18" s="7">
        <f t="shared" si="2"/>
        <v>709189.196031</v>
      </c>
      <c r="D18" s="7">
        <f t="shared" si="1"/>
        <v>709189.196031</v>
      </c>
    </row>
    <row r="19" spans="1:4" ht="12.75">
      <c r="A19" s="2" t="s">
        <v>4</v>
      </c>
      <c r="B19" s="1"/>
      <c r="C19" s="7">
        <f t="shared" si="2"/>
        <v>14312.7258</v>
      </c>
      <c r="D19" s="7">
        <f t="shared" si="1"/>
        <v>14312.7258</v>
      </c>
    </row>
    <row r="20" spans="1:4" ht="12.75">
      <c r="A20" s="2" t="s">
        <v>5</v>
      </c>
      <c r="B20" s="1"/>
      <c r="C20" s="7">
        <f t="shared" si="2"/>
        <v>0</v>
      </c>
      <c r="D20" s="7">
        <f t="shared" si="1"/>
        <v>0</v>
      </c>
    </row>
    <row r="21" spans="1:4" ht="12.75">
      <c r="A21" s="2" t="s">
        <v>6</v>
      </c>
      <c r="B21" s="1"/>
      <c r="C21" s="7">
        <f t="shared" si="2"/>
        <v>9326.11563</v>
      </c>
      <c r="D21" s="7">
        <f t="shared" si="1"/>
        <v>9326.11563</v>
      </c>
    </row>
    <row r="22" spans="1:4" ht="12.75">
      <c r="A22" s="2" t="s">
        <v>7</v>
      </c>
      <c r="B22" s="1"/>
      <c r="C22" s="7">
        <f t="shared" si="2"/>
        <v>271.318894</v>
      </c>
      <c r="D22" s="7">
        <f t="shared" si="1"/>
        <v>271.318894</v>
      </c>
    </row>
    <row r="23" spans="1:4" ht="12.75">
      <c r="A23" s="2" t="s">
        <v>17</v>
      </c>
      <c r="B23" s="1"/>
      <c r="C23" s="7">
        <f>SUM(C16:C22)</f>
        <v>3000528.250759</v>
      </c>
      <c r="D23" s="7">
        <f>SUM(D16:D22)</f>
        <v>3000528.250759</v>
      </c>
    </row>
    <row r="24" spans="1:4" ht="12.75">
      <c r="A24" s="5" t="s">
        <v>18</v>
      </c>
      <c r="B24" s="1"/>
      <c r="C24" s="12">
        <f>+C15+C23</f>
        <v>3000528.250759</v>
      </c>
      <c r="D24" s="12">
        <f>+D15+D23</f>
        <v>3000528.250759</v>
      </c>
    </row>
    <row r="25" spans="1:4" ht="12.75">
      <c r="A25" s="20"/>
      <c r="B25" s="21"/>
      <c r="C25" s="21"/>
      <c r="D25" s="22"/>
    </row>
    <row r="26" spans="1:4" ht="12.75">
      <c r="A26" s="4" t="s">
        <v>27</v>
      </c>
      <c r="B26" s="1"/>
      <c r="C26" t="s">
        <v>61</v>
      </c>
      <c r="D26" s="13"/>
    </row>
    <row r="27" spans="1:4" ht="12.75">
      <c r="A27" s="4" t="s">
        <v>9</v>
      </c>
      <c r="B27" s="1"/>
      <c r="C27" s="1"/>
      <c r="D27" s="14"/>
    </row>
    <row r="28" spans="1:4" ht="12.75">
      <c r="A28" s="2" t="s">
        <v>1</v>
      </c>
      <c r="B28" s="1"/>
      <c r="C28" s="10"/>
      <c r="D28" s="15"/>
    </row>
    <row r="29" spans="1:4" ht="12.75">
      <c r="A29" s="2" t="s">
        <v>2</v>
      </c>
      <c r="B29" s="1"/>
      <c r="C29" s="10"/>
      <c r="D29" s="15"/>
    </row>
    <row r="30" spans="1:4" ht="12.75">
      <c r="A30" s="2" t="s">
        <v>3</v>
      </c>
      <c r="B30" s="1"/>
      <c r="C30" s="10"/>
      <c r="D30" s="15"/>
    </row>
    <row r="31" spans="1:4" ht="12.75">
      <c r="A31" s="2" t="s">
        <v>4</v>
      </c>
      <c r="B31" s="1"/>
      <c r="C31" s="10"/>
      <c r="D31" s="15"/>
    </row>
    <row r="32" spans="1:4" ht="12.75">
      <c r="A32" s="2" t="s">
        <v>5</v>
      </c>
      <c r="B32" s="1"/>
      <c r="C32" s="10"/>
      <c r="D32" s="15"/>
    </row>
    <row r="33" spans="1:4" ht="12.75">
      <c r="A33" s="2" t="s">
        <v>6</v>
      </c>
      <c r="B33" s="1"/>
      <c r="C33" s="10"/>
      <c r="D33" s="15"/>
    </row>
    <row r="34" spans="1:4" ht="12.75">
      <c r="A34" s="2" t="s">
        <v>7</v>
      </c>
      <c r="B34" s="1"/>
      <c r="C34" s="10"/>
      <c r="D34" s="15"/>
    </row>
    <row r="35" spans="1:4" ht="12.75">
      <c r="A35" s="4" t="s">
        <v>8</v>
      </c>
      <c r="B35" s="1"/>
      <c r="C35" s="10"/>
      <c r="D35" s="15"/>
    </row>
    <row r="36" spans="1:4" ht="12.75">
      <c r="A36" s="2" t="s">
        <v>1</v>
      </c>
      <c r="B36" s="1" t="s">
        <v>14</v>
      </c>
      <c r="C36" s="16">
        <v>0.004386</v>
      </c>
      <c r="D36" s="15"/>
    </row>
    <row r="37" spans="1:4" ht="12.75">
      <c r="A37" s="2" t="s">
        <v>2</v>
      </c>
      <c r="B37" s="1" t="s">
        <v>14</v>
      </c>
      <c r="C37" s="16">
        <v>0.00321</v>
      </c>
      <c r="D37" s="15"/>
    </row>
    <row r="38" spans="1:4" ht="12.75">
      <c r="A38" s="2" t="s">
        <v>3</v>
      </c>
      <c r="B38" s="1" t="s">
        <v>15</v>
      </c>
      <c r="C38" s="16">
        <v>0.454793</v>
      </c>
      <c r="D38" s="15"/>
    </row>
    <row r="39" spans="1:4" ht="12.75">
      <c r="A39" s="2" t="s">
        <v>4</v>
      </c>
      <c r="B39" s="1" t="s">
        <v>15</v>
      </c>
      <c r="C39" s="16">
        <v>0.375465</v>
      </c>
      <c r="D39" s="15"/>
    </row>
    <row r="40" spans="1:4" ht="12.75">
      <c r="A40" s="2" t="s">
        <v>5</v>
      </c>
      <c r="B40" s="1" t="s">
        <v>15</v>
      </c>
      <c r="C40" s="16"/>
      <c r="D40" s="15"/>
    </row>
    <row r="41" spans="1:4" ht="12.75">
      <c r="A41" s="2" t="s">
        <v>6</v>
      </c>
      <c r="B41" s="1" t="s">
        <v>15</v>
      </c>
      <c r="C41" s="16">
        <v>0.49923</v>
      </c>
      <c r="D41" s="15"/>
    </row>
    <row r="42" spans="1:4" ht="12.75">
      <c r="A42" s="2" t="s">
        <v>7</v>
      </c>
      <c r="B42" s="1" t="s">
        <v>15</v>
      </c>
      <c r="C42" s="16">
        <v>0.472681</v>
      </c>
      <c r="D42" s="15"/>
    </row>
    <row r="44" spans="1:4" ht="12.75">
      <c r="A44" s="4" t="s">
        <v>11</v>
      </c>
      <c r="B44" s="1"/>
      <c r="C44" s="40" t="s">
        <v>61</v>
      </c>
      <c r="D44" s="15"/>
    </row>
    <row r="45" spans="1:4" ht="12.75">
      <c r="A45" s="4" t="s">
        <v>12</v>
      </c>
      <c r="B45" s="1"/>
      <c r="C45" s="1"/>
      <c r="D45" s="15"/>
    </row>
    <row r="46" spans="1:4" ht="12.75">
      <c r="A46" s="2" t="s">
        <v>1</v>
      </c>
      <c r="B46" s="1"/>
      <c r="C46" s="23"/>
      <c r="D46" s="15"/>
    </row>
    <row r="47" spans="1:4" ht="12.75">
      <c r="A47" s="2" t="s">
        <v>2</v>
      </c>
      <c r="B47" s="1"/>
      <c r="C47" s="23"/>
      <c r="D47" s="15"/>
    </row>
    <row r="48" spans="1:4" ht="12.75">
      <c r="A48" s="2" t="s">
        <v>3</v>
      </c>
      <c r="B48" s="1"/>
      <c r="C48" s="23"/>
      <c r="D48" s="15"/>
    </row>
    <row r="49" spans="1:4" ht="12.75">
      <c r="A49" s="2" t="s">
        <v>4</v>
      </c>
      <c r="B49" s="1"/>
      <c r="C49" s="23"/>
      <c r="D49" s="15"/>
    </row>
    <row r="50" spans="1:4" ht="12.75">
      <c r="A50" s="2" t="s">
        <v>5</v>
      </c>
      <c r="B50" s="1"/>
      <c r="C50" s="23"/>
      <c r="D50" s="15"/>
    </row>
    <row r="51" spans="1:3" ht="12.75">
      <c r="A51" s="2" t="s">
        <v>6</v>
      </c>
      <c r="B51" s="1"/>
      <c r="C51" s="23"/>
    </row>
    <row r="52" spans="1:3" ht="12.75">
      <c r="A52" s="2" t="s">
        <v>7</v>
      </c>
      <c r="B52" s="1"/>
      <c r="C52" s="23"/>
    </row>
    <row r="53" spans="1:3" ht="12.75">
      <c r="A53" s="4" t="s">
        <v>13</v>
      </c>
      <c r="B53" s="1"/>
      <c r="C53" s="1"/>
    </row>
    <row r="54" spans="1:3" ht="12.75">
      <c r="A54" s="2" t="s">
        <v>1</v>
      </c>
      <c r="B54" s="1" t="s">
        <v>14</v>
      </c>
      <c r="C54" s="34">
        <v>392283104</v>
      </c>
    </row>
    <row r="55" spans="1:3" ht="12.75">
      <c r="A55" s="2" t="s">
        <v>2</v>
      </c>
      <c r="B55" s="1" t="s">
        <v>14</v>
      </c>
      <c r="C55" s="34">
        <v>170366106</v>
      </c>
    </row>
    <row r="56" spans="1:3" ht="12.75">
      <c r="A56" s="2" t="s">
        <v>3</v>
      </c>
      <c r="B56" s="1" t="s">
        <v>15</v>
      </c>
      <c r="C56" s="34">
        <v>1559367</v>
      </c>
    </row>
    <row r="57" spans="1:3" ht="12.75">
      <c r="A57" s="2" t="s">
        <v>4</v>
      </c>
      <c r="B57" s="1" t="s">
        <v>15</v>
      </c>
      <c r="C57" s="34">
        <v>38120</v>
      </c>
    </row>
    <row r="58" spans="1:3" ht="12.75">
      <c r="A58" s="2" t="s">
        <v>5</v>
      </c>
      <c r="B58" s="1" t="s">
        <v>15</v>
      </c>
      <c r="C58" s="34"/>
    </row>
    <row r="59" spans="1:3" ht="12.75">
      <c r="A59" s="2" t="s">
        <v>6</v>
      </c>
      <c r="B59" s="1" t="s">
        <v>15</v>
      </c>
      <c r="C59" s="34">
        <v>18681</v>
      </c>
    </row>
    <row r="60" spans="1:3" ht="12.75">
      <c r="A60" s="2" t="s">
        <v>7</v>
      </c>
      <c r="B60" s="1" t="s">
        <v>15</v>
      </c>
      <c r="C60" s="34">
        <v>574</v>
      </c>
    </row>
    <row r="61" ht="12.75">
      <c r="A61" s="35" t="s">
        <v>62</v>
      </c>
    </row>
    <row r="62" ht="12.75">
      <c r="A62" s="39" t="s">
        <v>63</v>
      </c>
    </row>
  </sheetData>
  <printOptions/>
  <pageMargins left="0.5" right="0.5" top="1" bottom="0.5" header="0.5" footer="0.17"/>
  <pageSetup fitToHeight="1" fitToWidth="1" horizontalDpi="600" verticalDpi="600" orientation="portrait" scale="84" r:id="rId1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2"/>
  <sheetViews>
    <sheetView workbookViewId="0" topLeftCell="A34">
      <selection activeCell="A62" sqref="A62:IV62"/>
    </sheetView>
  </sheetViews>
  <sheetFormatPr defaultColWidth="9.140625" defaultRowHeight="12.75"/>
  <cols>
    <col min="1" max="1" width="32.140625" style="0" customWidth="1"/>
    <col min="2" max="2" width="4.8515625" style="0" bestFit="1" customWidth="1"/>
    <col min="3" max="3" width="15.421875" style="0" bestFit="1" customWidth="1"/>
    <col min="4" max="4" width="14.140625" style="0" customWidth="1"/>
  </cols>
  <sheetData>
    <row r="1" ht="12.75">
      <c r="A1" s="11" t="s">
        <v>21</v>
      </c>
    </row>
    <row r="2" ht="12.75">
      <c r="A2" s="11" t="s">
        <v>22</v>
      </c>
    </row>
    <row r="3" spans="1:4" ht="12.75">
      <c r="A3" s="11" t="s">
        <v>57</v>
      </c>
      <c r="C3" s="11" t="s">
        <v>26</v>
      </c>
      <c r="D3" s="40" t="s">
        <v>61</v>
      </c>
    </row>
    <row r="4" ht="12.75">
      <c r="A4" s="11"/>
    </row>
    <row r="5" spans="1:4" ht="12.75">
      <c r="A5" s="4" t="s">
        <v>0</v>
      </c>
      <c r="B5" s="1"/>
      <c r="C5" s="3" t="s">
        <v>60</v>
      </c>
      <c r="D5" s="3" t="s">
        <v>10</v>
      </c>
    </row>
    <row r="6" spans="1:4" ht="12.75">
      <c r="A6" s="4" t="s">
        <v>9</v>
      </c>
      <c r="B6" s="1"/>
      <c r="C6" s="7"/>
      <c r="D6" s="7"/>
    </row>
    <row r="7" spans="1:4" ht="12.75">
      <c r="A7" s="2" t="s">
        <v>1</v>
      </c>
      <c r="B7" s="1"/>
      <c r="C7" s="7">
        <f aca="true" t="shared" si="0" ref="C7:C14">+C28*C46</f>
        <v>0</v>
      </c>
      <c r="D7" s="7">
        <f aca="true" t="shared" si="1" ref="D7:D22">SUM(C7:C7)</f>
        <v>0</v>
      </c>
    </row>
    <row r="8" spans="1:4" ht="12.75">
      <c r="A8" s="2" t="s">
        <v>2</v>
      </c>
      <c r="B8" s="1"/>
      <c r="C8" s="7">
        <f t="shared" si="0"/>
        <v>0</v>
      </c>
      <c r="D8" s="7">
        <f t="shared" si="1"/>
        <v>0</v>
      </c>
    </row>
    <row r="9" spans="1:4" ht="12.75">
      <c r="A9" s="2" t="s">
        <v>3</v>
      </c>
      <c r="B9" s="1"/>
      <c r="C9" s="7">
        <f t="shared" si="0"/>
        <v>0</v>
      </c>
      <c r="D9" s="7">
        <f t="shared" si="1"/>
        <v>0</v>
      </c>
    </row>
    <row r="10" spans="1:4" ht="12.75">
      <c r="A10" s="2" t="s">
        <v>4</v>
      </c>
      <c r="B10" s="1"/>
      <c r="C10" s="7">
        <f t="shared" si="0"/>
        <v>0</v>
      </c>
      <c r="D10" s="7">
        <f t="shared" si="1"/>
        <v>0</v>
      </c>
    </row>
    <row r="11" spans="1:4" ht="12.75">
      <c r="A11" s="2" t="s">
        <v>5</v>
      </c>
      <c r="B11" s="1"/>
      <c r="C11" s="7">
        <f t="shared" si="0"/>
        <v>0</v>
      </c>
      <c r="D11" s="7">
        <f t="shared" si="1"/>
        <v>0</v>
      </c>
    </row>
    <row r="12" spans="1:4" ht="12.75">
      <c r="A12" s="2" t="s">
        <v>6</v>
      </c>
      <c r="B12" s="1"/>
      <c r="C12" s="7">
        <f t="shared" si="0"/>
        <v>0</v>
      </c>
      <c r="D12" s="7">
        <f t="shared" si="1"/>
        <v>0</v>
      </c>
    </row>
    <row r="13" spans="1:4" ht="12.75">
      <c r="A13" s="2" t="s">
        <v>7</v>
      </c>
      <c r="B13" s="1"/>
      <c r="C13" s="7">
        <f t="shared" si="0"/>
        <v>0</v>
      </c>
      <c r="D13" s="7">
        <f t="shared" si="1"/>
        <v>0</v>
      </c>
    </row>
    <row r="14" spans="1:4" ht="12.75">
      <c r="A14" s="2" t="s">
        <v>16</v>
      </c>
      <c r="B14" s="1"/>
      <c r="C14" s="7">
        <f t="shared" si="0"/>
        <v>0</v>
      </c>
      <c r="D14" s="7">
        <f t="shared" si="1"/>
        <v>0</v>
      </c>
    </row>
    <row r="15" spans="1:4" ht="12.75">
      <c r="A15" s="4" t="s">
        <v>8</v>
      </c>
      <c r="B15" s="1"/>
      <c r="C15" s="7">
        <f>SUM(C7:C14)</f>
        <v>0</v>
      </c>
      <c r="D15" s="9">
        <f t="shared" si="1"/>
        <v>0</v>
      </c>
    </row>
    <row r="16" spans="1:4" ht="12.75">
      <c r="A16" s="2" t="s">
        <v>1</v>
      </c>
      <c r="B16" s="1"/>
      <c r="C16" s="7">
        <f aca="true" t="shared" si="2" ref="C16:C22">+C36*C54</f>
        <v>1133100.889335</v>
      </c>
      <c r="D16" s="7">
        <f t="shared" si="1"/>
        <v>1133100.889335</v>
      </c>
    </row>
    <row r="17" spans="1:4" ht="12.75">
      <c r="A17" s="2" t="s">
        <v>2</v>
      </c>
      <c r="B17" s="1"/>
      <c r="C17" s="7">
        <f t="shared" si="2"/>
        <v>148983.31819999998</v>
      </c>
      <c r="D17" s="7">
        <f t="shared" si="1"/>
        <v>148983.31819999998</v>
      </c>
    </row>
    <row r="18" spans="1:4" ht="12.75">
      <c r="A18" s="2" t="s">
        <v>3</v>
      </c>
      <c r="B18" s="1"/>
      <c r="C18" s="7">
        <f t="shared" si="2"/>
        <v>680251.81641</v>
      </c>
      <c r="D18" s="7">
        <f t="shared" si="1"/>
        <v>680251.81641</v>
      </c>
    </row>
    <row r="19" spans="1:4" ht="12.75">
      <c r="A19" s="2" t="s">
        <v>4</v>
      </c>
      <c r="B19" s="1"/>
      <c r="C19" s="7">
        <f t="shared" si="2"/>
        <v>0</v>
      </c>
      <c r="D19" s="7">
        <f t="shared" si="1"/>
        <v>0</v>
      </c>
    </row>
    <row r="20" spans="1:4" ht="12.75">
      <c r="A20" s="2" t="s">
        <v>5</v>
      </c>
      <c r="B20" s="1"/>
      <c r="C20" s="7">
        <f t="shared" si="2"/>
        <v>0</v>
      </c>
      <c r="D20" s="7">
        <f t="shared" si="1"/>
        <v>0</v>
      </c>
    </row>
    <row r="21" spans="1:4" ht="12.75">
      <c r="A21" s="2" t="s">
        <v>6</v>
      </c>
      <c r="B21" s="1"/>
      <c r="C21" s="7">
        <f t="shared" si="2"/>
        <v>31748.300438000002</v>
      </c>
      <c r="D21" s="7">
        <f t="shared" si="1"/>
        <v>31748.300438000002</v>
      </c>
    </row>
    <row r="22" spans="1:4" ht="12.75">
      <c r="A22" s="2" t="s">
        <v>7</v>
      </c>
      <c r="B22" s="1"/>
      <c r="C22" s="7">
        <f t="shared" si="2"/>
        <v>0</v>
      </c>
      <c r="D22" s="7">
        <f t="shared" si="1"/>
        <v>0</v>
      </c>
    </row>
    <row r="23" spans="1:4" ht="12.75">
      <c r="A23" s="2" t="s">
        <v>17</v>
      </c>
      <c r="B23" s="1"/>
      <c r="C23" s="7">
        <f>SUM(C16:C22)</f>
        <v>1994084.324383</v>
      </c>
      <c r="D23" s="7">
        <f>SUM(D16:D22)</f>
        <v>1994084.324383</v>
      </c>
    </row>
    <row r="24" spans="1:4" ht="12.75">
      <c r="A24" s="5" t="s">
        <v>18</v>
      </c>
      <c r="B24" s="1"/>
      <c r="C24" s="12">
        <f>+C15+C23</f>
        <v>1994084.324383</v>
      </c>
      <c r="D24" s="12">
        <f>+D15+D23</f>
        <v>1994084.324383</v>
      </c>
    </row>
    <row r="25" spans="1:4" ht="12.75">
      <c r="A25" s="20"/>
      <c r="B25" s="21"/>
      <c r="C25" s="21"/>
      <c r="D25" s="22"/>
    </row>
    <row r="26" spans="1:4" ht="12.75">
      <c r="A26" s="4" t="s">
        <v>27</v>
      </c>
      <c r="B26" s="1"/>
      <c r="C26" s="40" t="s">
        <v>61</v>
      </c>
      <c r="D26" s="13"/>
    </row>
    <row r="27" spans="1:4" ht="12.75">
      <c r="A27" s="4" t="s">
        <v>9</v>
      </c>
      <c r="B27" s="1"/>
      <c r="C27" s="1"/>
      <c r="D27" s="14"/>
    </row>
    <row r="28" spans="1:4" ht="12.75">
      <c r="A28" s="2" t="s">
        <v>1</v>
      </c>
      <c r="B28" s="1"/>
      <c r="C28" s="10"/>
      <c r="D28" s="15"/>
    </row>
    <row r="29" spans="1:4" ht="12.75">
      <c r="A29" s="2" t="s">
        <v>2</v>
      </c>
      <c r="B29" s="1"/>
      <c r="C29" s="10"/>
      <c r="D29" s="15"/>
    </row>
    <row r="30" spans="1:4" ht="12.75">
      <c r="A30" s="2" t="s">
        <v>3</v>
      </c>
      <c r="B30" s="1"/>
      <c r="C30" s="10"/>
      <c r="D30" s="15"/>
    </row>
    <row r="31" spans="1:4" ht="12.75">
      <c r="A31" s="2" t="s">
        <v>4</v>
      </c>
      <c r="B31" s="1"/>
      <c r="C31" s="10"/>
      <c r="D31" s="15"/>
    </row>
    <row r="32" spans="1:4" ht="12.75">
      <c r="A32" s="2" t="s">
        <v>5</v>
      </c>
      <c r="B32" s="1"/>
      <c r="C32" s="10"/>
      <c r="D32" s="15"/>
    </row>
    <row r="33" spans="1:4" ht="12.75">
      <c r="A33" s="2" t="s">
        <v>6</v>
      </c>
      <c r="B33" s="1"/>
      <c r="C33" s="10"/>
      <c r="D33" s="15"/>
    </row>
    <row r="34" spans="1:4" ht="12.75">
      <c r="A34" s="2" t="s">
        <v>7</v>
      </c>
      <c r="B34" s="1"/>
      <c r="C34" s="10"/>
      <c r="D34" s="15"/>
    </row>
    <row r="35" spans="1:4" ht="12.75">
      <c r="A35" s="4" t="s">
        <v>8</v>
      </c>
      <c r="B35" s="1"/>
      <c r="C35" s="10"/>
      <c r="D35" s="15"/>
    </row>
    <row r="36" spans="1:4" ht="12.75">
      <c r="A36" s="2" t="s">
        <v>1</v>
      </c>
      <c r="B36" s="1" t="s">
        <v>14</v>
      </c>
      <c r="C36" s="16">
        <v>0.004755</v>
      </c>
      <c r="D36" s="15"/>
    </row>
    <row r="37" spans="1:4" ht="12.75">
      <c r="A37" s="2" t="s">
        <v>2</v>
      </c>
      <c r="B37" s="1" t="s">
        <v>14</v>
      </c>
      <c r="C37" s="16">
        <v>0.003364</v>
      </c>
      <c r="D37" s="15"/>
    </row>
    <row r="38" spans="1:4" ht="12.75">
      <c r="A38" s="2" t="s">
        <v>3</v>
      </c>
      <c r="B38" s="1" t="s">
        <v>15</v>
      </c>
      <c r="C38" s="16">
        <v>0.844729</v>
      </c>
      <c r="D38" s="15"/>
    </row>
    <row r="39" spans="1:4" ht="12.75">
      <c r="A39" s="2" t="s">
        <v>4</v>
      </c>
      <c r="B39" s="1" t="s">
        <v>15</v>
      </c>
      <c r="C39" s="16"/>
      <c r="D39" s="15"/>
    </row>
    <row r="40" spans="1:4" ht="12.75">
      <c r="A40" s="2" t="s">
        <v>5</v>
      </c>
      <c r="B40" s="1" t="s">
        <v>15</v>
      </c>
      <c r="C40" s="16"/>
      <c r="D40" s="15"/>
    </row>
    <row r="41" spans="1:4" ht="12.75">
      <c r="A41" s="2" t="s">
        <v>6</v>
      </c>
      <c r="B41" s="1" t="s">
        <v>15</v>
      </c>
      <c r="C41" s="16">
        <v>1.749989</v>
      </c>
      <c r="D41" s="15"/>
    </row>
    <row r="42" spans="1:4" ht="12.75">
      <c r="A42" s="2" t="s">
        <v>7</v>
      </c>
      <c r="B42" s="1" t="s">
        <v>15</v>
      </c>
      <c r="C42" s="16"/>
      <c r="D42" s="15"/>
    </row>
    <row r="44" spans="1:4" ht="12.75">
      <c r="A44" s="4" t="s">
        <v>11</v>
      </c>
      <c r="B44" s="1"/>
      <c r="C44" s="40" t="s">
        <v>61</v>
      </c>
      <c r="D44" s="15"/>
    </row>
    <row r="45" spans="1:4" ht="12.75">
      <c r="A45" s="4" t="s">
        <v>12</v>
      </c>
      <c r="B45" s="1"/>
      <c r="C45" s="1"/>
      <c r="D45" s="15"/>
    </row>
    <row r="46" spans="1:4" ht="12.75">
      <c r="A46" s="2" t="s">
        <v>1</v>
      </c>
      <c r="B46" s="1"/>
      <c r="C46" s="23"/>
      <c r="D46" s="15"/>
    </row>
    <row r="47" spans="1:4" ht="12.75">
      <c r="A47" s="2" t="s">
        <v>2</v>
      </c>
      <c r="B47" s="1"/>
      <c r="C47" s="23"/>
      <c r="D47" s="15"/>
    </row>
    <row r="48" spans="1:4" ht="12.75">
      <c r="A48" s="2" t="s">
        <v>3</v>
      </c>
      <c r="B48" s="1"/>
      <c r="C48" s="23"/>
      <c r="D48" s="15"/>
    </row>
    <row r="49" spans="1:4" ht="12.75">
      <c r="A49" s="2" t="s">
        <v>4</v>
      </c>
      <c r="B49" s="1"/>
      <c r="C49" s="23"/>
      <c r="D49" s="15"/>
    </row>
    <row r="50" spans="1:4" ht="12.75">
      <c r="A50" s="2" t="s">
        <v>5</v>
      </c>
      <c r="B50" s="1"/>
      <c r="C50" s="23"/>
      <c r="D50" s="15"/>
    </row>
    <row r="51" spans="1:4" ht="12.75">
      <c r="A51" s="2" t="s">
        <v>6</v>
      </c>
      <c r="B51" s="1"/>
      <c r="C51" s="23"/>
      <c r="D51" s="15"/>
    </row>
    <row r="52" spans="1:4" ht="12.75">
      <c r="A52" s="2" t="s">
        <v>7</v>
      </c>
      <c r="B52" s="1"/>
      <c r="C52" s="23"/>
      <c r="D52" s="15"/>
    </row>
    <row r="53" spans="1:4" ht="12.75">
      <c r="A53" s="4" t="s">
        <v>13</v>
      </c>
      <c r="B53" s="1"/>
      <c r="C53" s="1"/>
      <c r="D53" s="36"/>
    </row>
    <row r="54" spans="1:4" ht="12.75">
      <c r="A54" s="2" t="s">
        <v>1</v>
      </c>
      <c r="B54" s="1" t="s">
        <v>14</v>
      </c>
      <c r="C54" s="34">
        <v>238296717</v>
      </c>
      <c r="D54" s="38"/>
    </row>
    <row r="55" spans="1:4" ht="12.75">
      <c r="A55" s="2" t="s">
        <v>2</v>
      </c>
      <c r="B55" s="1" t="s">
        <v>14</v>
      </c>
      <c r="C55" s="34">
        <v>44287550</v>
      </c>
      <c r="D55" s="38"/>
    </row>
    <row r="56" spans="1:4" ht="12.75">
      <c r="A56" s="2" t="s">
        <v>3</v>
      </c>
      <c r="B56" s="1" t="s">
        <v>15</v>
      </c>
      <c r="C56" s="34">
        <v>805290</v>
      </c>
      <c r="D56" s="38"/>
    </row>
    <row r="57" spans="1:4" ht="12.75">
      <c r="A57" s="2" t="s">
        <v>4</v>
      </c>
      <c r="B57" s="1" t="s">
        <v>15</v>
      </c>
      <c r="C57" s="34"/>
      <c r="D57" s="38"/>
    </row>
    <row r="58" spans="1:4" ht="12.75">
      <c r="A58" s="2" t="s">
        <v>5</v>
      </c>
      <c r="B58" s="1" t="s">
        <v>15</v>
      </c>
      <c r="C58" s="34"/>
      <c r="D58" s="38"/>
    </row>
    <row r="59" spans="1:4" ht="12.75">
      <c r="A59" s="2" t="s">
        <v>6</v>
      </c>
      <c r="B59" s="1" t="s">
        <v>15</v>
      </c>
      <c r="C59" s="34">
        <v>18142</v>
      </c>
      <c r="D59" s="38"/>
    </row>
    <row r="60" spans="1:4" ht="12.75">
      <c r="A60" s="2" t="s">
        <v>7</v>
      </c>
      <c r="B60" s="1" t="s">
        <v>15</v>
      </c>
      <c r="C60" s="34"/>
      <c r="D60" s="38"/>
    </row>
    <row r="61" ht="12.75">
      <c r="A61" s="35" t="s">
        <v>62</v>
      </c>
    </row>
    <row r="62" ht="12.75">
      <c r="A62" s="39" t="s">
        <v>63</v>
      </c>
    </row>
  </sheetData>
  <printOptions/>
  <pageMargins left="0.5" right="0.5" top="1" bottom="0.5" header="0.43" footer="0.17"/>
  <pageSetup fitToHeight="1" fitToWidth="1" horizontalDpi="600" verticalDpi="600" orientation="portrait" scale="89" r:id="rId1"/>
  <headerFooter alignWithMargins="0"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2"/>
  <sheetViews>
    <sheetView workbookViewId="0" topLeftCell="A28">
      <selection activeCell="C74" sqref="C74"/>
    </sheetView>
  </sheetViews>
  <sheetFormatPr defaultColWidth="9.140625" defaultRowHeight="12.75"/>
  <cols>
    <col min="1" max="1" width="32.421875" style="0" bestFit="1" customWidth="1"/>
    <col min="2" max="2" width="4.8515625" style="0" bestFit="1" customWidth="1"/>
    <col min="3" max="3" width="15.421875" style="0" bestFit="1" customWidth="1"/>
    <col min="4" max="4" width="11.28125" style="0" bestFit="1" customWidth="1"/>
  </cols>
  <sheetData>
    <row r="1" ht="12.75">
      <c r="A1" s="11" t="s">
        <v>21</v>
      </c>
    </row>
    <row r="2" ht="12.75">
      <c r="A2" s="11" t="s">
        <v>22</v>
      </c>
    </row>
    <row r="3" spans="1:4" ht="12.75">
      <c r="A3" s="11" t="s">
        <v>58</v>
      </c>
      <c r="C3" s="11" t="s">
        <v>26</v>
      </c>
      <c r="D3" s="40" t="s">
        <v>61</v>
      </c>
    </row>
    <row r="4" ht="12.75">
      <c r="A4" s="11"/>
    </row>
    <row r="5" spans="1:4" ht="12.75">
      <c r="A5" s="4" t="s">
        <v>0</v>
      </c>
      <c r="B5" s="1"/>
      <c r="C5" s="3" t="s">
        <v>60</v>
      </c>
      <c r="D5" s="3" t="s">
        <v>10</v>
      </c>
    </row>
    <row r="6" spans="1:4" ht="12.75">
      <c r="A6" s="4" t="s">
        <v>9</v>
      </c>
      <c r="B6" s="1"/>
      <c r="C6" s="7"/>
      <c r="D6" s="7"/>
    </row>
    <row r="7" spans="1:4" ht="12.75">
      <c r="A7" s="2" t="s">
        <v>1</v>
      </c>
      <c r="B7" s="1"/>
      <c r="C7" s="7">
        <f aca="true" t="shared" si="0" ref="C7:C14">+C28*C46</f>
        <v>0</v>
      </c>
      <c r="D7" s="7">
        <f aca="true" t="shared" si="1" ref="D7:D22">SUM(C7:C7)</f>
        <v>0</v>
      </c>
    </row>
    <row r="8" spans="1:4" ht="12.75">
      <c r="A8" s="2" t="s">
        <v>2</v>
      </c>
      <c r="B8" s="1"/>
      <c r="C8" s="7">
        <f t="shared" si="0"/>
        <v>0</v>
      </c>
      <c r="D8" s="7">
        <f t="shared" si="1"/>
        <v>0</v>
      </c>
    </row>
    <row r="9" spans="1:4" ht="12.75">
      <c r="A9" s="2" t="s">
        <v>3</v>
      </c>
      <c r="B9" s="1"/>
      <c r="C9" s="7">
        <f t="shared" si="0"/>
        <v>0</v>
      </c>
      <c r="D9" s="7">
        <f t="shared" si="1"/>
        <v>0</v>
      </c>
    </row>
    <row r="10" spans="1:4" ht="12.75">
      <c r="A10" s="2" t="s">
        <v>4</v>
      </c>
      <c r="B10" s="1"/>
      <c r="C10" s="7">
        <f t="shared" si="0"/>
        <v>0</v>
      </c>
      <c r="D10" s="7">
        <f t="shared" si="1"/>
        <v>0</v>
      </c>
    </row>
    <row r="11" spans="1:4" ht="12.75">
      <c r="A11" s="2" t="s">
        <v>5</v>
      </c>
      <c r="B11" s="1"/>
      <c r="C11" s="7">
        <f t="shared" si="0"/>
        <v>0</v>
      </c>
      <c r="D11" s="7">
        <f t="shared" si="1"/>
        <v>0</v>
      </c>
    </row>
    <row r="12" spans="1:4" ht="12.75">
      <c r="A12" s="2" t="s">
        <v>6</v>
      </c>
      <c r="B12" s="1"/>
      <c r="C12" s="7">
        <f t="shared" si="0"/>
        <v>0</v>
      </c>
      <c r="D12" s="7">
        <f t="shared" si="1"/>
        <v>0</v>
      </c>
    </row>
    <row r="13" spans="1:4" ht="12.75">
      <c r="A13" s="2" t="s">
        <v>7</v>
      </c>
      <c r="B13" s="1"/>
      <c r="C13" s="7">
        <f t="shared" si="0"/>
        <v>0</v>
      </c>
      <c r="D13" s="7">
        <f t="shared" si="1"/>
        <v>0</v>
      </c>
    </row>
    <row r="14" spans="1:4" ht="12.75">
      <c r="A14" s="2" t="s">
        <v>16</v>
      </c>
      <c r="B14" s="1"/>
      <c r="C14" s="7">
        <f t="shared" si="0"/>
        <v>0</v>
      </c>
      <c r="D14" s="7">
        <f t="shared" si="1"/>
        <v>0</v>
      </c>
    </row>
    <row r="15" spans="1:4" ht="12.75">
      <c r="A15" s="4" t="s">
        <v>8</v>
      </c>
      <c r="B15" s="1"/>
      <c r="C15" s="7">
        <f>SUM(C7:C14)</f>
        <v>0</v>
      </c>
      <c r="D15" s="9">
        <f t="shared" si="1"/>
        <v>0</v>
      </c>
    </row>
    <row r="16" spans="1:4" ht="12.75">
      <c r="A16" s="2" t="s">
        <v>1</v>
      </c>
      <c r="B16" s="1"/>
      <c r="C16" s="7">
        <f aca="true" t="shared" si="2" ref="C16:C22">+C36*C54</f>
        <v>1040204.1188419999</v>
      </c>
      <c r="D16" s="7">
        <f t="shared" si="1"/>
        <v>1040204.1188419999</v>
      </c>
    </row>
    <row r="17" spans="1:4" ht="12.75">
      <c r="A17" s="2" t="s">
        <v>2</v>
      </c>
      <c r="B17" s="1"/>
      <c r="C17" s="7">
        <f t="shared" si="2"/>
        <v>677134.018614</v>
      </c>
      <c r="D17" s="7">
        <f t="shared" si="1"/>
        <v>677134.018614</v>
      </c>
    </row>
    <row r="18" spans="1:4" ht="12.75">
      <c r="A18" s="2" t="s">
        <v>3</v>
      </c>
      <c r="B18" s="1"/>
      <c r="C18" s="7">
        <f t="shared" si="2"/>
        <v>2062248.396868</v>
      </c>
      <c r="D18" s="7">
        <f t="shared" si="1"/>
        <v>2062248.396868</v>
      </c>
    </row>
    <row r="19" spans="1:4" ht="12.75">
      <c r="A19" s="2" t="s">
        <v>4</v>
      </c>
      <c r="B19" s="1"/>
      <c r="C19" s="7">
        <f t="shared" si="2"/>
        <v>0</v>
      </c>
      <c r="D19" s="7">
        <f t="shared" si="1"/>
        <v>0</v>
      </c>
    </row>
    <row r="20" spans="1:4" ht="12.75">
      <c r="A20" s="2" t="s">
        <v>5</v>
      </c>
      <c r="B20" s="1"/>
      <c r="C20" s="7">
        <f t="shared" si="2"/>
        <v>47160.735189</v>
      </c>
      <c r="D20" s="7">
        <f t="shared" si="1"/>
        <v>47160.735189</v>
      </c>
    </row>
    <row r="21" spans="1:4" ht="12.75">
      <c r="A21" s="2" t="s">
        <v>6</v>
      </c>
      <c r="B21" s="1"/>
      <c r="C21" s="7">
        <f t="shared" si="2"/>
        <v>18971.608656</v>
      </c>
      <c r="D21" s="7">
        <f t="shared" si="1"/>
        <v>18971.608656</v>
      </c>
    </row>
    <row r="22" spans="1:4" ht="12.75">
      <c r="A22" s="2" t="s">
        <v>7</v>
      </c>
      <c r="B22" s="1"/>
      <c r="C22" s="7">
        <f t="shared" si="2"/>
        <v>228.11075</v>
      </c>
      <c r="D22" s="7">
        <f t="shared" si="1"/>
        <v>228.11075</v>
      </c>
    </row>
    <row r="23" spans="1:4" ht="12.75">
      <c r="A23" s="2" t="s">
        <v>17</v>
      </c>
      <c r="B23" s="1"/>
      <c r="C23" s="7">
        <f>SUM(C16:C22)</f>
        <v>3845946.9889189997</v>
      </c>
      <c r="D23" s="7">
        <f>SUM(D16:D22)</f>
        <v>3845946.9889189997</v>
      </c>
    </row>
    <row r="24" spans="1:4" ht="12.75">
      <c r="A24" s="5" t="s">
        <v>18</v>
      </c>
      <c r="B24" s="1"/>
      <c r="C24" s="12">
        <f>+C15+C23</f>
        <v>3845946.9889189997</v>
      </c>
      <c r="D24" s="12">
        <f>+D15+D23</f>
        <v>3845946.9889189997</v>
      </c>
    </row>
    <row r="25" spans="1:4" ht="12.75">
      <c r="A25" s="20"/>
      <c r="B25" s="21"/>
      <c r="C25" s="21"/>
      <c r="D25" s="22"/>
    </row>
    <row r="26" spans="1:4" ht="12.75">
      <c r="A26" s="4" t="s">
        <v>27</v>
      </c>
      <c r="B26" s="1"/>
      <c r="C26" s="40" t="s">
        <v>61</v>
      </c>
      <c r="D26" s="13"/>
    </row>
    <row r="27" spans="1:4" ht="12.75">
      <c r="A27" s="4" t="s">
        <v>9</v>
      </c>
      <c r="B27" s="1"/>
      <c r="C27" s="1"/>
      <c r="D27" s="14"/>
    </row>
    <row r="28" spans="1:4" ht="12.75">
      <c r="A28" s="2" t="s">
        <v>1</v>
      </c>
      <c r="B28" s="1"/>
      <c r="C28" s="10"/>
      <c r="D28" s="15"/>
    </row>
    <row r="29" spans="1:4" ht="12.75">
      <c r="A29" s="2" t="s">
        <v>2</v>
      </c>
      <c r="B29" s="1"/>
      <c r="C29" s="10"/>
      <c r="D29" s="15"/>
    </row>
    <row r="30" spans="1:4" ht="12.75">
      <c r="A30" s="2" t="s">
        <v>3</v>
      </c>
      <c r="B30" s="1"/>
      <c r="C30" s="10"/>
      <c r="D30" s="15"/>
    </row>
    <row r="31" spans="1:4" ht="12.75">
      <c r="A31" s="2" t="s">
        <v>4</v>
      </c>
      <c r="B31" s="1"/>
      <c r="C31" s="10"/>
      <c r="D31" s="15"/>
    </row>
    <row r="32" spans="1:4" ht="12.75">
      <c r="A32" s="2" t="s">
        <v>5</v>
      </c>
      <c r="B32" s="1"/>
      <c r="C32" s="10"/>
      <c r="D32" s="15"/>
    </row>
    <row r="33" spans="1:4" ht="12.75">
      <c r="A33" s="2" t="s">
        <v>6</v>
      </c>
      <c r="B33" s="1"/>
      <c r="C33" s="10"/>
      <c r="D33" s="15"/>
    </row>
    <row r="34" spans="1:4" ht="12.75">
      <c r="A34" s="2" t="s">
        <v>7</v>
      </c>
      <c r="B34" s="1"/>
      <c r="C34" s="10"/>
      <c r="D34" s="15"/>
    </row>
    <row r="35" spans="1:4" ht="12.75">
      <c r="A35" s="4" t="s">
        <v>8</v>
      </c>
      <c r="B35" s="1"/>
      <c r="C35" s="10"/>
      <c r="D35" s="15"/>
    </row>
    <row r="36" spans="1:4" ht="12.75">
      <c r="A36" s="2" t="s">
        <v>1</v>
      </c>
      <c r="B36" s="1" t="s">
        <v>14</v>
      </c>
      <c r="C36" s="16">
        <v>0.002534</v>
      </c>
      <c r="D36" s="15"/>
    </row>
    <row r="37" spans="1:4" ht="12.75">
      <c r="A37" s="2" t="s">
        <v>2</v>
      </c>
      <c r="B37" s="1" t="s">
        <v>14</v>
      </c>
      <c r="C37" s="16">
        <v>0.003737</v>
      </c>
      <c r="D37" s="15"/>
    </row>
    <row r="38" spans="1:4" ht="12.75">
      <c r="A38" s="2" t="s">
        <v>3</v>
      </c>
      <c r="B38" s="1" t="s">
        <v>15</v>
      </c>
      <c r="C38" s="16">
        <v>0.747329</v>
      </c>
      <c r="D38" s="15"/>
    </row>
    <row r="39" spans="1:4" ht="12.75">
      <c r="A39" s="2" t="s">
        <v>4</v>
      </c>
      <c r="B39" s="1" t="s">
        <v>15</v>
      </c>
      <c r="C39" s="16"/>
      <c r="D39" s="15"/>
    </row>
    <row r="40" spans="1:4" ht="12.75">
      <c r="A40" s="2" t="s">
        <v>5</v>
      </c>
      <c r="B40" s="1" t="s">
        <v>15</v>
      </c>
      <c r="C40" s="16">
        <v>0.109203</v>
      </c>
      <c r="D40" s="15"/>
    </row>
    <row r="41" spans="1:4" ht="12.75">
      <c r="A41" s="2" t="s">
        <v>6</v>
      </c>
      <c r="B41" s="1" t="s">
        <v>15</v>
      </c>
      <c r="C41" s="16">
        <v>0.940912</v>
      </c>
      <c r="D41" s="15"/>
    </row>
    <row r="42" spans="1:4" ht="12.75">
      <c r="A42" s="2" t="s">
        <v>7</v>
      </c>
      <c r="B42" s="1" t="s">
        <v>15</v>
      </c>
      <c r="C42" s="16">
        <v>0.651745</v>
      </c>
      <c r="D42" s="15"/>
    </row>
    <row r="44" spans="1:4" ht="12.75">
      <c r="A44" s="4" t="s">
        <v>11</v>
      </c>
      <c r="B44" s="1"/>
      <c r="C44" s="40" t="s">
        <v>61</v>
      </c>
      <c r="D44" s="15"/>
    </row>
    <row r="45" spans="1:4" ht="12.75">
      <c r="A45" s="4" t="s">
        <v>12</v>
      </c>
      <c r="B45" s="1"/>
      <c r="C45" s="1"/>
      <c r="D45" s="15"/>
    </row>
    <row r="46" spans="1:4" ht="12.75">
      <c r="A46" s="2" t="s">
        <v>1</v>
      </c>
      <c r="B46" s="1"/>
      <c r="C46" s="23"/>
      <c r="D46" s="15"/>
    </row>
    <row r="47" spans="1:4" ht="12.75">
      <c r="A47" s="2" t="s">
        <v>2</v>
      </c>
      <c r="B47" s="1"/>
      <c r="C47" s="23"/>
      <c r="D47" s="15"/>
    </row>
    <row r="48" spans="1:4" ht="12.75">
      <c r="A48" s="2" t="s">
        <v>3</v>
      </c>
      <c r="B48" s="1"/>
      <c r="C48" s="23"/>
      <c r="D48" s="15"/>
    </row>
    <row r="49" spans="1:4" ht="12.75">
      <c r="A49" s="2" t="s">
        <v>4</v>
      </c>
      <c r="B49" s="1"/>
      <c r="C49" s="23"/>
      <c r="D49" s="15"/>
    </row>
    <row r="50" spans="1:4" ht="12.75">
      <c r="A50" s="2" t="s">
        <v>5</v>
      </c>
      <c r="B50" s="1"/>
      <c r="C50" s="23"/>
      <c r="D50" s="15"/>
    </row>
    <row r="51" spans="1:4" ht="12.75">
      <c r="A51" s="2" t="s">
        <v>6</v>
      </c>
      <c r="B51" s="1"/>
      <c r="C51" s="23"/>
      <c r="D51" s="15"/>
    </row>
    <row r="52" spans="1:4" ht="12.75">
      <c r="A52" s="2" t="s">
        <v>7</v>
      </c>
      <c r="B52" s="1"/>
      <c r="C52" s="23"/>
      <c r="D52" s="15"/>
    </row>
    <row r="53" spans="1:4" ht="12.75">
      <c r="A53" s="4" t="s">
        <v>13</v>
      </c>
      <c r="B53" s="1"/>
      <c r="C53" s="1"/>
      <c r="D53" s="36"/>
    </row>
    <row r="54" spans="1:4" ht="12.75">
      <c r="A54" s="2" t="s">
        <v>1</v>
      </c>
      <c r="B54" s="1" t="s">
        <v>14</v>
      </c>
      <c r="C54" s="34">
        <v>410498863</v>
      </c>
      <c r="D54" s="38"/>
    </row>
    <row r="55" spans="1:4" ht="12.75">
      <c r="A55" s="2" t="s">
        <v>2</v>
      </c>
      <c r="B55" s="1" t="s">
        <v>14</v>
      </c>
      <c r="C55" s="34">
        <v>181197222</v>
      </c>
      <c r="D55" s="38"/>
    </row>
    <row r="56" spans="1:4" ht="12.75">
      <c r="A56" s="2" t="s">
        <v>3</v>
      </c>
      <c r="B56" s="1" t="s">
        <v>15</v>
      </c>
      <c r="C56" s="34">
        <v>2759492</v>
      </c>
      <c r="D56" s="38"/>
    </row>
    <row r="57" spans="1:4" ht="12.75">
      <c r="A57" s="2" t="s">
        <v>4</v>
      </c>
      <c r="B57" s="1" t="s">
        <v>15</v>
      </c>
      <c r="C57" s="34"/>
      <c r="D57" s="38"/>
    </row>
    <row r="58" spans="1:4" ht="12.75">
      <c r="A58" s="2" t="s">
        <v>5</v>
      </c>
      <c r="B58" s="1" t="s">
        <v>15</v>
      </c>
      <c r="C58" s="34">
        <v>431863</v>
      </c>
      <c r="D58" s="38"/>
    </row>
    <row r="59" spans="1:4" ht="12.75">
      <c r="A59" s="2" t="s">
        <v>6</v>
      </c>
      <c r="B59" s="1" t="s">
        <v>15</v>
      </c>
      <c r="C59" s="34">
        <v>20163</v>
      </c>
      <c r="D59" s="38"/>
    </row>
    <row r="60" spans="1:4" ht="12.75">
      <c r="A60" s="2" t="s">
        <v>7</v>
      </c>
      <c r="B60" s="1" t="s">
        <v>15</v>
      </c>
      <c r="C60" s="34">
        <v>350</v>
      </c>
      <c r="D60" s="38"/>
    </row>
    <row r="61" ht="12.75">
      <c r="A61" s="35" t="s">
        <v>62</v>
      </c>
    </row>
    <row r="62" ht="12.75">
      <c r="A62" s="39" t="s">
        <v>63</v>
      </c>
    </row>
  </sheetData>
  <printOptions/>
  <pageMargins left="0.5" right="0.5" top="1" bottom="0.5" header="0.27" footer="0.17"/>
  <pageSetup fitToHeight="1" fitToWidth="1" horizontalDpi="600" verticalDpi="600" orientation="portrait" scale="89" r:id="rId1"/>
  <headerFooter alignWithMargins="0"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workbookViewId="0" topLeftCell="A19">
      <selection activeCell="C36" sqref="C36:C42"/>
    </sheetView>
  </sheetViews>
  <sheetFormatPr defaultColWidth="9.140625" defaultRowHeight="12.75"/>
  <cols>
    <col min="1" max="1" width="32.421875" style="0" bestFit="1" customWidth="1"/>
    <col min="2" max="2" width="4.8515625" style="0" bestFit="1" customWidth="1"/>
    <col min="3" max="4" width="16.7109375" style="0" customWidth="1"/>
    <col min="5" max="5" width="12.28125" style="0" bestFit="1" customWidth="1"/>
    <col min="6" max="6" width="11.28125" style="0" bestFit="1" customWidth="1"/>
  </cols>
  <sheetData>
    <row r="1" ht="12.75">
      <c r="A1" s="11" t="s">
        <v>21</v>
      </c>
    </row>
    <row r="2" ht="12.75">
      <c r="A2" s="11" t="s">
        <v>22</v>
      </c>
    </row>
    <row r="3" spans="1:3" ht="12.75">
      <c r="A3" s="11" t="s">
        <v>59</v>
      </c>
      <c r="C3" s="11" t="s">
        <v>55</v>
      </c>
    </row>
    <row r="4" ht="12.75">
      <c r="A4" s="11"/>
    </row>
    <row r="5" spans="1:6" ht="12.75">
      <c r="A5" s="4" t="s">
        <v>0</v>
      </c>
      <c r="B5" s="1"/>
      <c r="C5" s="41" t="s">
        <v>65</v>
      </c>
      <c r="D5" s="41" t="s">
        <v>66</v>
      </c>
      <c r="E5" s="3" t="s">
        <v>10</v>
      </c>
      <c r="F5" s="6" t="s">
        <v>19</v>
      </c>
    </row>
    <row r="6" spans="1:6" ht="12.75">
      <c r="A6" s="4" t="s">
        <v>9</v>
      </c>
      <c r="B6" s="1"/>
      <c r="C6" s="7"/>
      <c r="D6" s="7"/>
      <c r="E6" s="7"/>
      <c r="F6" s="8"/>
    </row>
    <row r="7" spans="1:6" ht="12.75">
      <c r="A7" s="2" t="s">
        <v>1</v>
      </c>
      <c r="B7" s="1"/>
      <c r="C7" s="7">
        <f>+C28*C46</f>
        <v>0</v>
      </c>
      <c r="D7" s="7">
        <f>+D28*D46</f>
        <v>0</v>
      </c>
      <c r="E7" s="7">
        <f aca="true" t="shared" si="0" ref="E7:E22">SUM(C7:D7)</f>
        <v>0</v>
      </c>
      <c r="F7" s="8"/>
    </row>
    <row r="8" spans="1:6" ht="12.75">
      <c r="A8" s="2" t="s">
        <v>2</v>
      </c>
      <c r="B8" s="1"/>
      <c r="C8" s="7">
        <f aca="true" t="shared" si="1" ref="C8:D14">+C29*C47</f>
        <v>0</v>
      </c>
      <c r="D8" s="7">
        <f t="shared" si="1"/>
        <v>0</v>
      </c>
      <c r="E8" s="7">
        <f t="shared" si="0"/>
        <v>0</v>
      </c>
      <c r="F8" s="8"/>
    </row>
    <row r="9" spans="1:6" ht="12.75">
      <c r="A9" s="2" t="s">
        <v>3</v>
      </c>
      <c r="B9" s="1"/>
      <c r="C9" s="7">
        <f t="shared" si="1"/>
        <v>0</v>
      </c>
      <c r="D9" s="7">
        <f t="shared" si="1"/>
        <v>0</v>
      </c>
      <c r="E9" s="7">
        <f t="shared" si="0"/>
        <v>0</v>
      </c>
      <c r="F9" s="8"/>
    </row>
    <row r="10" spans="1:6" ht="12.75">
      <c r="A10" s="2" t="s">
        <v>4</v>
      </c>
      <c r="B10" s="1"/>
      <c r="C10" s="7">
        <f t="shared" si="1"/>
        <v>0</v>
      </c>
      <c r="D10" s="7">
        <f t="shared" si="1"/>
        <v>0</v>
      </c>
      <c r="E10" s="7">
        <f t="shared" si="0"/>
        <v>0</v>
      </c>
      <c r="F10" s="8"/>
    </row>
    <row r="11" spans="1:6" ht="12.75">
      <c r="A11" s="2" t="s">
        <v>5</v>
      </c>
      <c r="B11" s="1"/>
      <c r="C11" s="7">
        <f t="shared" si="1"/>
        <v>0</v>
      </c>
      <c r="D11" s="7">
        <f t="shared" si="1"/>
        <v>0</v>
      </c>
      <c r="E11" s="7">
        <f t="shared" si="0"/>
        <v>0</v>
      </c>
      <c r="F11" s="8"/>
    </row>
    <row r="12" spans="1:6" ht="12.75">
      <c r="A12" s="2" t="s">
        <v>6</v>
      </c>
      <c r="B12" s="1"/>
      <c r="C12" s="7">
        <f t="shared" si="1"/>
        <v>0</v>
      </c>
      <c r="D12" s="7">
        <f t="shared" si="1"/>
        <v>0</v>
      </c>
      <c r="E12" s="7">
        <f t="shared" si="0"/>
        <v>0</v>
      </c>
      <c r="F12" s="8"/>
    </row>
    <row r="13" spans="1:6" ht="12.75">
      <c r="A13" s="2" t="s">
        <v>7</v>
      </c>
      <c r="B13" s="1"/>
      <c r="C13" s="7">
        <f t="shared" si="1"/>
        <v>0</v>
      </c>
      <c r="D13" s="7">
        <f t="shared" si="1"/>
        <v>0</v>
      </c>
      <c r="E13" s="7">
        <f t="shared" si="0"/>
        <v>0</v>
      </c>
      <c r="F13" s="8"/>
    </row>
    <row r="14" spans="1:6" ht="12.75">
      <c r="A14" s="2" t="s">
        <v>16</v>
      </c>
      <c r="B14" s="1"/>
      <c r="C14" s="7">
        <f>+C35*C53</f>
        <v>0</v>
      </c>
      <c r="D14" s="7">
        <f t="shared" si="1"/>
        <v>0</v>
      </c>
      <c r="E14" s="7">
        <f t="shared" si="0"/>
        <v>0</v>
      </c>
      <c r="F14" s="8"/>
    </row>
    <row r="15" spans="1:6" ht="12.75">
      <c r="A15" s="4" t="s">
        <v>8</v>
      </c>
      <c r="B15" s="1"/>
      <c r="C15" s="7">
        <f>SUM(C7:C14)</f>
        <v>0</v>
      </c>
      <c r="D15" s="7">
        <f>SUM(D7:D14)</f>
        <v>0</v>
      </c>
      <c r="E15" s="9">
        <f t="shared" si="0"/>
        <v>0</v>
      </c>
      <c r="F15" s="7">
        <f>SUM(E7:E14)</f>
        <v>0</v>
      </c>
    </row>
    <row r="16" spans="1:6" ht="12.75">
      <c r="A16" s="2" t="s">
        <v>1</v>
      </c>
      <c r="B16" s="1"/>
      <c r="C16" s="7">
        <f>+C36*C54</f>
        <v>755900.998914</v>
      </c>
      <c r="D16" s="7">
        <f>+D36*D54</f>
        <v>2532888.9564</v>
      </c>
      <c r="E16" s="7">
        <f t="shared" si="0"/>
        <v>3288789.955314</v>
      </c>
      <c r="F16" s="8"/>
    </row>
    <row r="17" spans="1:6" ht="12.75">
      <c r="A17" s="2" t="s">
        <v>2</v>
      </c>
      <c r="B17" s="1"/>
      <c r="C17" s="7">
        <f aca="true" t="shared" si="2" ref="C17:D22">+C37*C55</f>
        <v>235644.84489</v>
      </c>
      <c r="D17" s="7">
        <f t="shared" si="2"/>
        <v>509435.0575</v>
      </c>
      <c r="E17" s="7">
        <f t="shared" si="0"/>
        <v>745079.90239</v>
      </c>
      <c r="F17" s="8"/>
    </row>
    <row r="18" spans="1:6" ht="12.75">
      <c r="A18" s="2" t="s">
        <v>3</v>
      </c>
      <c r="B18" s="1"/>
      <c r="C18" s="7">
        <f t="shared" si="2"/>
        <v>286529.595446</v>
      </c>
      <c r="D18" s="7">
        <f t="shared" si="2"/>
        <v>1032340.7063</v>
      </c>
      <c r="E18" s="7">
        <f t="shared" si="0"/>
        <v>1318870.301746</v>
      </c>
      <c r="F18" s="8"/>
    </row>
    <row r="19" spans="1:6" ht="12.75">
      <c r="A19" s="2" t="s">
        <v>4</v>
      </c>
      <c r="B19" s="1"/>
      <c r="C19" s="7">
        <f t="shared" si="2"/>
        <v>6097.176135</v>
      </c>
      <c r="D19" s="7">
        <f t="shared" si="2"/>
        <v>20364.1296</v>
      </c>
      <c r="E19" s="7">
        <f t="shared" si="0"/>
        <v>26461.305735</v>
      </c>
      <c r="F19" s="8"/>
    </row>
    <row r="20" spans="1:6" ht="12.75">
      <c r="A20" s="2" t="s">
        <v>5</v>
      </c>
      <c r="B20" s="1"/>
      <c r="C20" s="7">
        <f t="shared" si="2"/>
        <v>0</v>
      </c>
      <c r="D20" s="7">
        <f t="shared" si="2"/>
        <v>0</v>
      </c>
      <c r="E20" s="7">
        <f t="shared" si="0"/>
        <v>0</v>
      </c>
      <c r="F20" s="8"/>
    </row>
    <row r="21" spans="1:6" ht="12.75">
      <c r="A21" s="2" t="s">
        <v>6</v>
      </c>
      <c r="B21" s="1"/>
      <c r="C21" s="7">
        <f t="shared" si="2"/>
        <v>1760.2849800000001</v>
      </c>
      <c r="D21" s="7">
        <f t="shared" si="2"/>
        <v>15470.422</v>
      </c>
      <c r="E21" s="7">
        <f t="shared" si="0"/>
        <v>17230.70698</v>
      </c>
      <c r="F21" s="8"/>
    </row>
    <row r="22" spans="1:6" ht="12.75">
      <c r="A22" s="2" t="s">
        <v>7</v>
      </c>
      <c r="B22" s="1"/>
      <c r="C22" s="7">
        <f t="shared" si="2"/>
        <v>67.593383</v>
      </c>
      <c r="D22" s="7">
        <f t="shared" si="2"/>
        <v>203.1731</v>
      </c>
      <c r="E22" s="7">
        <f t="shared" si="0"/>
        <v>270.766483</v>
      </c>
      <c r="F22" s="8"/>
    </row>
    <row r="23" spans="1:6" ht="12.75">
      <c r="A23" s="2" t="s">
        <v>17</v>
      </c>
      <c r="B23" s="1"/>
      <c r="C23" s="7">
        <f>SUM(C16:C22)</f>
        <v>1286000.493748</v>
      </c>
      <c r="D23" s="7">
        <f>SUM(D16:D22)</f>
        <v>4110702.4449</v>
      </c>
      <c r="E23" s="7">
        <f>SUM(E16:E22)</f>
        <v>5396702.938648</v>
      </c>
      <c r="F23" s="7">
        <f>SUM(C23:D23)</f>
        <v>5396702.938648</v>
      </c>
    </row>
    <row r="24" spans="1:6" ht="12.75">
      <c r="A24" s="5" t="s">
        <v>18</v>
      </c>
      <c r="B24" s="1"/>
      <c r="C24" s="12">
        <f>+C15+C23</f>
        <v>1286000.493748</v>
      </c>
      <c r="D24" s="12">
        <f>+D15+D23</f>
        <v>4110702.4449</v>
      </c>
      <c r="E24" s="12">
        <f>+E15+F23</f>
        <v>5396702.938648</v>
      </c>
      <c r="F24" s="8">
        <f>SUM(C24:D24)</f>
        <v>5396702.938648</v>
      </c>
    </row>
    <row r="25" spans="1:5" ht="12.75">
      <c r="A25" s="20"/>
      <c r="B25" s="21"/>
      <c r="C25" s="21"/>
      <c r="D25" s="21"/>
      <c r="E25" s="22"/>
    </row>
    <row r="26" spans="1:5" ht="12.75">
      <c r="A26" s="4" t="s">
        <v>20</v>
      </c>
      <c r="B26" s="1"/>
      <c r="C26" s="41" t="s">
        <v>65</v>
      </c>
      <c r="D26" s="41" t="s">
        <v>66</v>
      </c>
      <c r="E26" s="13"/>
    </row>
    <row r="27" spans="1:5" ht="12.75">
      <c r="A27" s="4" t="s">
        <v>9</v>
      </c>
      <c r="B27" s="1"/>
      <c r="C27" s="1"/>
      <c r="D27" s="1"/>
      <c r="E27" s="14"/>
    </row>
    <row r="28" spans="1:5" ht="12.75">
      <c r="A28" s="2" t="s">
        <v>1</v>
      </c>
      <c r="B28" s="1"/>
      <c r="C28" s="10"/>
      <c r="D28" s="10"/>
      <c r="E28" s="15"/>
    </row>
    <row r="29" spans="1:5" ht="12.75">
      <c r="A29" s="2" t="s">
        <v>2</v>
      </c>
      <c r="B29" s="1"/>
      <c r="C29" s="10"/>
      <c r="D29" s="10"/>
      <c r="E29" s="15"/>
    </row>
    <row r="30" spans="1:5" ht="12.75">
      <c r="A30" s="2" t="s">
        <v>3</v>
      </c>
      <c r="B30" s="1"/>
      <c r="C30" s="10"/>
      <c r="D30" s="10"/>
      <c r="E30" s="15"/>
    </row>
    <row r="31" spans="1:5" ht="12.75">
      <c r="A31" s="2" t="s">
        <v>4</v>
      </c>
      <c r="B31" s="1"/>
      <c r="C31" s="10"/>
      <c r="D31" s="10"/>
      <c r="E31" s="15"/>
    </row>
    <row r="32" spans="1:5" ht="12.75">
      <c r="A32" s="2" t="s">
        <v>5</v>
      </c>
      <c r="B32" s="1"/>
      <c r="C32" s="10"/>
      <c r="D32" s="10"/>
      <c r="E32" s="15"/>
    </row>
    <row r="33" spans="1:5" ht="12.75">
      <c r="A33" s="2" t="s">
        <v>6</v>
      </c>
      <c r="B33" s="1"/>
      <c r="C33" s="10"/>
      <c r="D33" s="10"/>
      <c r="E33" s="15"/>
    </row>
    <row r="34" spans="1:5" ht="12.75">
      <c r="A34" s="2" t="s">
        <v>7</v>
      </c>
      <c r="B34" s="1"/>
      <c r="C34" s="10"/>
      <c r="D34" s="10"/>
      <c r="E34" s="15"/>
    </row>
    <row r="35" spans="1:5" ht="12.75">
      <c r="A35" s="4" t="s">
        <v>8</v>
      </c>
      <c r="B35" s="1"/>
      <c r="C35" s="10"/>
      <c r="D35" s="10"/>
      <c r="E35" s="15"/>
    </row>
    <row r="36" spans="1:5" ht="12.75">
      <c r="A36" s="2" t="s">
        <v>1</v>
      </c>
      <c r="B36" s="1" t="s">
        <v>14</v>
      </c>
      <c r="C36" s="16">
        <v>0.004386</v>
      </c>
      <c r="D36" s="10">
        <v>0.0046</v>
      </c>
      <c r="E36" s="15"/>
    </row>
    <row r="37" spans="1:5" ht="12.75">
      <c r="A37" s="2" t="s">
        <v>2</v>
      </c>
      <c r="B37" s="1" t="s">
        <v>14</v>
      </c>
      <c r="C37" s="16">
        <v>0.00321</v>
      </c>
      <c r="D37" s="10">
        <v>0.0025</v>
      </c>
      <c r="E37" s="15"/>
    </row>
    <row r="38" spans="1:5" ht="12.75">
      <c r="A38" s="2" t="s">
        <v>3</v>
      </c>
      <c r="B38" s="1" t="s">
        <v>15</v>
      </c>
      <c r="C38" s="16">
        <v>0.454793</v>
      </c>
      <c r="D38" s="10">
        <v>0.4607</v>
      </c>
      <c r="E38" s="15"/>
    </row>
    <row r="39" spans="1:5" ht="12.75">
      <c r="A39" s="2" t="s">
        <v>4</v>
      </c>
      <c r="B39" s="1" t="s">
        <v>15</v>
      </c>
      <c r="C39" s="16">
        <v>0.375465</v>
      </c>
      <c r="D39" s="10">
        <v>0.3644</v>
      </c>
      <c r="E39" s="15"/>
    </row>
    <row r="40" spans="1:5" ht="12.75">
      <c r="A40" s="2" t="s">
        <v>5</v>
      </c>
      <c r="B40" s="1" t="s">
        <v>15</v>
      </c>
      <c r="C40" s="16"/>
      <c r="D40" s="10"/>
      <c r="E40" s="15"/>
    </row>
    <row r="41" spans="1:5" ht="12.75">
      <c r="A41" s="2" t="s">
        <v>6</v>
      </c>
      <c r="B41" s="1" t="s">
        <v>15</v>
      </c>
      <c r="C41" s="16">
        <v>0.49923</v>
      </c>
      <c r="D41" s="10">
        <v>0.5059</v>
      </c>
      <c r="E41" s="15"/>
    </row>
    <row r="42" spans="1:5" ht="12.75">
      <c r="A42" s="2" t="s">
        <v>7</v>
      </c>
      <c r="B42" s="1" t="s">
        <v>15</v>
      </c>
      <c r="C42" s="16">
        <v>0.472681</v>
      </c>
      <c r="D42" s="10">
        <v>0.4849</v>
      </c>
      <c r="E42" s="15"/>
    </row>
    <row r="44" spans="1:5" ht="12.75">
      <c r="A44" s="4" t="s">
        <v>11</v>
      </c>
      <c r="B44" s="1"/>
      <c r="C44" s="41" t="s">
        <v>65</v>
      </c>
      <c r="D44" s="41" t="s">
        <v>66</v>
      </c>
      <c r="E44" s="15"/>
    </row>
    <row r="45" spans="1:5" ht="12.75">
      <c r="A45" s="4" t="s">
        <v>12</v>
      </c>
      <c r="B45" s="1"/>
      <c r="C45" s="1"/>
      <c r="D45" s="1"/>
      <c r="E45" s="15"/>
    </row>
    <row r="46" spans="1:5" ht="12.75">
      <c r="A46" s="2" t="s">
        <v>1</v>
      </c>
      <c r="B46" s="1"/>
      <c r="C46" s="23"/>
      <c r="D46" s="23"/>
      <c r="E46" s="15"/>
    </row>
    <row r="47" spans="1:5" ht="12.75">
      <c r="A47" s="2" t="s">
        <v>2</v>
      </c>
      <c r="B47" s="1"/>
      <c r="C47" s="23"/>
      <c r="D47" s="23"/>
      <c r="E47" s="15"/>
    </row>
    <row r="48" spans="1:5" ht="12.75">
      <c r="A48" s="2" t="s">
        <v>3</v>
      </c>
      <c r="B48" s="1"/>
      <c r="C48" s="23"/>
      <c r="D48" s="23"/>
      <c r="E48" s="15"/>
    </row>
    <row r="49" spans="1:5" ht="12.75">
      <c r="A49" s="2" t="s">
        <v>4</v>
      </c>
      <c r="B49" s="1"/>
      <c r="C49" s="23"/>
      <c r="D49" s="23"/>
      <c r="E49" s="15"/>
    </row>
    <row r="50" spans="1:5" ht="12.75">
      <c r="A50" s="2" t="s">
        <v>5</v>
      </c>
      <c r="B50" s="1"/>
      <c r="C50" s="23"/>
      <c r="D50" s="23"/>
      <c r="E50" s="15"/>
    </row>
    <row r="51" spans="1:5" ht="12.75">
      <c r="A51" s="2" t="s">
        <v>6</v>
      </c>
      <c r="B51" s="1"/>
      <c r="C51" s="23"/>
      <c r="D51" s="23"/>
      <c r="E51" s="15"/>
    </row>
    <row r="52" spans="1:5" ht="12.75">
      <c r="A52" s="2" t="s">
        <v>7</v>
      </c>
      <c r="B52" s="1"/>
      <c r="C52" s="1"/>
      <c r="D52" s="1"/>
      <c r="E52" s="15"/>
    </row>
    <row r="53" spans="1:5" ht="12.75">
      <c r="A53" s="4" t="s">
        <v>13</v>
      </c>
      <c r="B53" s="1"/>
      <c r="C53" s="1"/>
      <c r="D53" s="1"/>
      <c r="E53" s="3" t="s">
        <v>10</v>
      </c>
    </row>
    <row r="54" spans="1:5" ht="12.75">
      <c r="A54" s="2" t="s">
        <v>1</v>
      </c>
      <c r="B54" s="1" t="s">
        <v>14</v>
      </c>
      <c r="C54" s="45">
        <v>172344049</v>
      </c>
      <c r="D54" s="23">
        <v>550628034</v>
      </c>
      <c r="E54" s="34">
        <f aca="true" t="shared" si="3" ref="E54:E60">SUM(C54:D54)</f>
        <v>722972083</v>
      </c>
    </row>
    <row r="55" spans="1:5" ht="12.75">
      <c r="A55" s="2" t="s">
        <v>2</v>
      </c>
      <c r="B55" s="1" t="s">
        <v>14</v>
      </c>
      <c r="C55" s="45">
        <v>73409609</v>
      </c>
      <c r="D55" s="23">
        <v>203774023</v>
      </c>
      <c r="E55" s="34">
        <f t="shared" si="3"/>
        <v>277183632</v>
      </c>
    </row>
    <row r="56" spans="1:5" ht="12.75">
      <c r="A56" s="2" t="s">
        <v>3</v>
      </c>
      <c r="B56" s="1" t="s">
        <v>15</v>
      </c>
      <c r="C56" s="45">
        <v>630022</v>
      </c>
      <c r="D56" s="23">
        <v>2240809</v>
      </c>
      <c r="E56" s="34">
        <f t="shared" si="3"/>
        <v>2870831</v>
      </c>
    </row>
    <row r="57" spans="1:5" ht="12.75">
      <c r="A57" s="2" t="s">
        <v>4</v>
      </c>
      <c r="B57" s="1" t="s">
        <v>15</v>
      </c>
      <c r="C57" s="45">
        <v>16239</v>
      </c>
      <c r="D57" s="23">
        <v>55884</v>
      </c>
      <c r="E57" s="34">
        <f t="shared" si="3"/>
        <v>72123</v>
      </c>
    </row>
    <row r="58" spans="1:5" ht="12.75">
      <c r="A58" s="2" t="s">
        <v>5</v>
      </c>
      <c r="B58" s="1" t="s">
        <v>15</v>
      </c>
      <c r="C58" s="45">
        <v>0</v>
      </c>
      <c r="D58" s="23">
        <v>0</v>
      </c>
      <c r="E58" s="34">
        <f t="shared" si="3"/>
        <v>0</v>
      </c>
    </row>
    <row r="59" spans="1:5" ht="12.75">
      <c r="A59" s="2" t="s">
        <v>6</v>
      </c>
      <c r="B59" s="1" t="s">
        <v>15</v>
      </c>
      <c r="C59" s="45">
        <v>3526</v>
      </c>
      <c r="D59" s="23">
        <v>30580</v>
      </c>
      <c r="E59" s="34">
        <f t="shared" si="3"/>
        <v>34106</v>
      </c>
    </row>
    <row r="60" spans="1:5" ht="12.75">
      <c r="A60" s="2" t="s">
        <v>7</v>
      </c>
      <c r="B60" s="1" t="s">
        <v>15</v>
      </c>
      <c r="C60" s="45">
        <v>143</v>
      </c>
      <c r="D60" s="23">
        <v>419</v>
      </c>
      <c r="E60" s="34">
        <f t="shared" si="3"/>
        <v>562</v>
      </c>
    </row>
  </sheetData>
  <printOptions/>
  <pageMargins left="0.5" right="0.5" top="1" bottom="0.5" header="0.5" footer="0.17"/>
  <pageSetup fitToHeight="1" fitToWidth="1" horizontalDpi="600" verticalDpi="600" orientation="portrait" scale="90" r:id="rId1"/>
  <headerFooter alignWithMargins="0"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workbookViewId="0" topLeftCell="A16">
      <selection activeCell="C36" sqref="C36:C42"/>
    </sheetView>
  </sheetViews>
  <sheetFormatPr defaultColWidth="9.140625" defaultRowHeight="12.75"/>
  <cols>
    <col min="1" max="1" width="32.421875" style="0" bestFit="1" customWidth="1"/>
    <col min="2" max="2" width="5.28125" style="0" customWidth="1"/>
    <col min="3" max="3" width="15.421875" style="0" bestFit="1" customWidth="1"/>
    <col min="4" max="4" width="14.140625" style="0" customWidth="1"/>
    <col min="5" max="5" width="15.00390625" style="0" customWidth="1"/>
    <col min="6" max="6" width="11.28125" style="0" bestFit="1" customWidth="1"/>
  </cols>
  <sheetData>
    <row r="1" ht="12.75">
      <c r="A1" s="11" t="s">
        <v>21</v>
      </c>
    </row>
    <row r="2" ht="12.75">
      <c r="A2" s="11" t="s">
        <v>22</v>
      </c>
    </row>
    <row r="3" spans="1:3" ht="12.75">
      <c r="A3" s="11" t="s">
        <v>57</v>
      </c>
      <c r="C3" s="11" t="s">
        <v>55</v>
      </c>
    </row>
    <row r="4" ht="12.75">
      <c r="A4" s="11"/>
    </row>
    <row r="5" spans="1:6" ht="12.75">
      <c r="A5" s="4" t="s">
        <v>0</v>
      </c>
      <c r="B5" s="1"/>
      <c r="C5" s="26" t="s">
        <v>65</v>
      </c>
      <c r="D5" s="26" t="s">
        <v>66</v>
      </c>
      <c r="E5" s="26" t="s">
        <v>10</v>
      </c>
      <c r="F5" s="42" t="s">
        <v>19</v>
      </c>
    </row>
    <row r="6" spans="1:6" ht="12.75">
      <c r="A6" s="4" t="s">
        <v>9</v>
      </c>
      <c r="B6" s="1"/>
      <c r="C6" s="7"/>
      <c r="D6" s="7"/>
      <c r="E6" s="7"/>
      <c r="F6" s="43"/>
    </row>
    <row r="7" spans="1:6" ht="12.75">
      <c r="A7" s="2" t="s">
        <v>1</v>
      </c>
      <c r="B7" s="1"/>
      <c r="C7" s="7">
        <f>+C28*C46</f>
        <v>0</v>
      </c>
      <c r="D7" s="7">
        <f>+D28*D46</f>
        <v>0</v>
      </c>
      <c r="E7" s="7">
        <f aca="true" t="shared" si="0" ref="E7:E22">SUM(C7:D7)</f>
        <v>0</v>
      </c>
      <c r="F7" s="43"/>
    </row>
    <row r="8" spans="1:6" ht="12.75">
      <c r="A8" s="2" t="s">
        <v>2</v>
      </c>
      <c r="B8" s="1"/>
      <c r="C8" s="7">
        <f aca="true" t="shared" si="1" ref="C8:D14">+C29*C47</f>
        <v>0</v>
      </c>
      <c r="D8" s="7">
        <f t="shared" si="1"/>
        <v>0</v>
      </c>
      <c r="E8" s="7">
        <f t="shared" si="0"/>
        <v>0</v>
      </c>
      <c r="F8" s="43"/>
    </row>
    <row r="9" spans="1:6" ht="12.75">
      <c r="A9" s="2" t="s">
        <v>3</v>
      </c>
      <c r="B9" s="1"/>
      <c r="C9" s="7">
        <f t="shared" si="1"/>
        <v>0</v>
      </c>
      <c r="D9" s="7">
        <f t="shared" si="1"/>
        <v>0</v>
      </c>
      <c r="E9" s="7">
        <f t="shared" si="0"/>
        <v>0</v>
      </c>
      <c r="F9" s="43"/>
    </row>
    <row r="10" spans="1:6" ht="12.75">
      <c r="A10" s="2" t="s">
        <v>4</v>
      </c>
      <c r="B10" s="1"/>
      <c r="C10" s="7">
        <f t="shared" si="1"/>
        <v>0</v>
      </c>
      <c r="D10" s="7">
        <f t="shared" si="1"/>
        <v>0</v>
      </c>
      <c r="E10" s="7">
        <f t="shared" si="0"/>
        <v>0</v>
      </c>
      <c r="F10" s="43"/>
    </row>
    <row r="11" spans="1:6" ht="12.75">
      <c r="A11" s="2" t="s">
        <v>5</v>
      </c>
      <c r="B11" s="1"/>
      <c r="C11" s="7">
        <f t="shared" si="1"/>
        <v>0</v>
      </c>
      <c r="D11" s="7">
        <f t="shared" si="1"/>
        <v>0</v>
      </c>
      <c r="E11" s="7">
        <f t="shared" si="0"/>
        <v>0</v>
      </c>
      <c r="F11" s="43"/>
    </row>
    <row r="12" spans="1:6" ht="12.75">
      <c r="A12" s="2" t="s">
        <v>6</v>
      </c>
      <c r="B12" s="1"/>
      <c r="C12" s="7">
        <f t="shared" si="1"/>
        <v>0</v>
      </c>
      <c r="D12" s="7">
        <f t="shared" si="1"/>
        <v>0</v>
      </c>
      <c r="E12" s="7">
        <f t="shared" si="0"/>
        <v>0</v>
      </c>
      <c r="F12" s="43"/>
    </row>
    <row r="13" spans="1:6" ht="12.75">
      <c r="A13" s="2" t="s">
        <v>7</v>
      </c>
      <c r="B13" s="1"/>
      <c r="C13" s="7">
        <f t="shared" si="1"/>
        <v>0</v>
      </c>
      <c r="D13" s="7">
        <f t="shared" si="1"/>
        <v>0</v>
      </c>
      <c r="E13" s="7">
        <f t="shared" si="0"/>
        <v>0</v>
      </c>
      <c r="F13" s="43"/>
    </row>
    <row r="14" spans="1:6" ht="12.75">
      <c r="A14" s="2" t="s">
        <v>16</v>
      </c>
      <c r="B14" s="1"/>
      <c r="C14" s="7">
        <f>+C35*C53</f>
        <v>0</v>
      </c>
      <c r="D14" s="7">
        <f t="shared" si="1"/>
        <v>0</v>
      </c>
      <c r="E14" s="7">
        <f t="shared" si="0"/>
        <v>0</v>
      </c>
      <c r="F14" s="43"/>
    </row>
    <row r="15" spans="1:6" ht="12.75">
      <c r="A15" s="4" t="s">
        <v>8</v>
      </c>
      <c r="B15" s="1"/>
      <c r="C15" s="7">
        <f>SUM(C7:C14)</f>
        <v>0</v>
      </c>
      <c r="D15" s="7">
        <f>SUM(D7:D14)</f>
        <v>0</v>
      </c>
      <c r="E15" s="9">
        <f t="shared" si="0"/>
        <v>0</v>
      </c>
      <c r="F15" s="44">
        <f>SUM(E7:E14)</f>
        <v>0</v>
      </c>
    </row>
    <row r="16" spans="1:6" ht="12.75">
      <c r="A16" s="2" t="s">
        <v>1</v>
      </c>
      <c r="B16" s="1"/>
      <c r="C16" s="7">
        <f>+C36*C54</f>
        <v>521299.08537</v>
      </c>
      <c r="D16" s="7">
        <f>+D36*D54</f>
        <v>1823555.4531999999</v>
      </c>
      <c r="E16" s="7">
        <f t="shared" si="0"/>
        <v>2344854.53857</v>
      </c>
      <c r="F16" s="43"/>
    </row>
    <row r="17" spans="1:6" ht="12.75">
      <c r="A17" s="2" t="s">
        <v>2</v>
      </c>
      <c r="B17" s="1"/>
      <c r="C17" s="7">
        <f aca="true" t="shared" si="2" ref="C17:D22">+C37*C55</f>
        <v>134400.92316799998</v>
      </c>
      <c r="D17" s="7">
        <f t="shared" si="2"/>
        <v>431706.1506</v>
      </c>
      <c r="E17" s="7">
        <f t="shared" si="0"/>
        <v>566107.073768</v>
      </c>
      <c r="F17" s="43"/>
    </row>
    <row r="18" spans="1:6" ht="12.75">
      <c r="A18" s="2" t="s">
        <v>3</v>
      </c>
      <c r="B18" s="1"/>
      <c r="C18" s="7">
        <f t="shared" si="2"/>
        <v>239188.39526599998</v>
      </c>
      <c r="D18" s="7">
        <f t="shared" si="2"/>
        <v>736990.6669</v>
      </c>
      <c r="E18" s="7">
        <f t="shared" si="0"/>
        <v>976179.0621659999</v>
      </c>
      <c r="F18" s="43"/>
    </row>
    <row r="19" spans="1:6" ht="12.75">
      <c r="A19" s="2" t="s">
        <v>4</v>
      </c>
      <c r="B19" s="1"/>
      <c r="C19" s="7">
        <f t="shared" si="2"/>
        <v>0</v>
      </c>
      <c r="D19" s="7">
        <f t="shared" si="2"/>
        <v>0</v>
      </c>
      <c r="E19" s="7">
        <f t="shared" si="0"/>
        <v>0</v>
      </c>
      <c r="F19" s="43"/>
    </row>
    <row r="20" spans="1:6" ht="12.75">
      <c r="A20" s="2" t="s">
        <v>5</v>
      </c>
      <c r="B20" s="1"/>
      <c r="C20" s="7">
        <f t="shared" si="2"/>
        <v>0</v>
      </c>
      <c r="D20" s="7">
        <f t="shared" si="2"/>
        <v>0</v>
      </c>
      <c r="E20" s="7">
        <f t="shared" si="0"/>
        <v>0</v>
      </c>
      <c r="F20" s="43"/>
    </row>
    <row r="21" spans="1:6" ht="12.75">
      <c r="A21" s="2" t="s">
        <v>6</v>
      </c>
      <c r="B21" s="1"/>
      <c r="C21" s="7">
        <f t="shared" si="2"/>
        <v>10183.185991</v>
      </c>
      <c r="D21" s="7">
        <f t="shared" si="2"/>
        <v>25712.0472</v>
      </c>
      <c r="E21" s="7">
        <f t="shared" si="0"/>
        <v>35895.233191</v>
      </c>
      <c r="F21" s="43"/>
    </row>
    <row r="22" spans="1:6" ht="12.75">
      <c r="A22" s="2" t="s">
        <v>7</v>
      </c>
      <c r="B22" s="1"/>
      <c r="C22" s="7">
        <f t="shared" si="2"/>
        <v>0</v>
      </c>
      <c r="D22" s="7">
        <f t="shared" si="2"/>
        <v>0</v>
      </c>
      <c r="E22" s="7">
        <f t="shared" si="0"/>
        <v>0</v>
      </c>
      <c r="F22" s="43"/>
    </row>
    <row r="23" spans="1:6" ht="12.75">
      <c r="A23" s="2" t="s">
        <v>17</v>
      </c>
      <c r="B23" s="1"/>
      <c r="C23" s="7">
        <f>SUM(C16:C22)</f>
        <v>905071.5897949999</v>
      </c>
      <c r="D23" s="7">
        <f>SUM(D16:D22)</f>
        <v>3017964.3178999997</v>
      </c>
      <c r="E23" s="7">
        <f>SUM(E16:E22)</f>
        <v>3923035.9076949996</v>
      </c>
      <c r="F23" s="44">
        <f>SUM(C23:D23)</f>
        <v>3923035.9076949996</v>
      </c>
    </row>
    <row r="24" spans="1:6" ht="12.75">
      <c r="A24" s="5" t="s">
        <v>18</v>
      </c>
      <c r="B24" s="1"/>
      <c r="C24" s="12">
        <f>+C15+C23</f>
        <v>905071.5897949999</v>
      </c>
      <c r="D24" s="12">
        <f>+D15+D23</f>
        <v>3017964.3178999997</v>
      </c>
      <c r="E24" s="12">
        <f>+E15+F23</f>
        <v>3923035.9076949996</v>
      </c>
      <c r="F24" s="43">
        <f>SUM(C24:D24)</f>
        <v>3923035.9076949996</v>
      </c>
    </row>
    <row r="25" spans="1:6" ht="12.75">
      <c r="A25" s="20"/>
      <c r="B25" s="21"/>
      <c r="C25" s="21"/>
      <c r="D25" s="21"/>
      <c r="E25" s="22"/>
      <c r="F25" s="37"/>
    </row>
    <row r="26" spans="1:5" ht="12.75">
      <c r="A26" s="4" t="s">
        <v>20</v>
      </c>
      <c r="B26" s="1"/>
      <c r="C26" s="26" t="s">
        <v>65</v>
      </c>
      <c r="D26" s="26" t="s">
        <v>66</v>
      </c>
      <c r="E26" s="13"/>
    </row>
    <row r="27" spans="1:5" ht="12.75">
      <c r="A27" s="4" t="s">
        <v>9</v>
      </c>
      <c r="B27" s="1"/>
      <c r="C27" s="1"/>
      <c r="D27" s="1"/>
      <c r="E27" s="14"/>
    </row>
    <row r="28" spans="1:5" ht="12.75">
      <c r="A28" s="2" t="s">
        <v>1</v>
      </c>
      <c r="B28" s="1"/>
      <c r="C28" s="10"/>
      <c r="D28" s="10"/>
      <c r="E28" s="15"/>
    </row>
    <row r="29" spans="1:5" ht="12.75">
      <c r="A29" s="2" t="s">
        <v>2</v>
      </c>
      <c r="B29" s="1"/>
      <c r="C29" s="10"/>
      <c r="D29" s="10"/>
      <c r="E29" s="15"/>
    </row>
    <row r="30" spans="1:5" ht="12.75">
      <c r="A30" s="2" t="s">
        <v>3</v>
      </c>
      <c r="B30" s="1"/>
      <c r="C30" s="10"/>
      <c r="D30" s="10"/>
      <c r="E30" s="15"/>
    </row>
    <row r="31" spans="1:5" ht="12.75">
      <c r="A31" s="2" t="s">
        <v>4</v>
      </c>
      <c r="B31" s="1"/>
      <c r="C31" s="10"/>
      <c r="D31" s="10"/>
      <c r="E31" s="15"/>
    </row>
    <row r="32" spans="1:5" ht="12.75">
      <c r="A32" s="2" t="s">
        <v>5</v>
      </c>
      <c r="B32" s="1"/>
      <c r="C32" s="10"/>
      <c r="D32" s="10"/>
      <c r="E32" s="15"/>
    </row>
    <row r="33" spans="1:5" ht="12.75">
      <c r="A33" s="2" t="s">
        <v>6</v>
      </c>
      <c r="B33" s="1"/>
      <c r="C33" s="10"/>
      <c r="D33" s="10"/>
      <c r="E33" s="15"/>
    </row>
    <row r="34" spans="1:5" ht="12.75">
      <c r="A34" s="2" t="s">
        <v>7</v>
      </c>
      <c r="B34" s="1"/>
      <c r="C34" s="10"/>
      <c r="D34" s="10"/>
      <c r="E34" s="15"/>
    </row>
    <row r="35" spans="1:5" ht="12.75">
      <c r="A35" s="4" t="s">
        <v>8</v>
      </c>
      <c r="B35" s="1"/>
      <c r="C35" s="10"/>
      <c r="D35" s="10"/>
      <c r="E35" s="15"/>
    </row>
    <row r="36" spans="1:5" ht="12.75">
      <c r="A36" s="2" t="s">
        <v>1</v>
      </c>
      <c r="B36" s="1" t="s">
        <v>14</v>
      </c>
      <c r="C36" s="16">
        <v>0.004755</v>
      </c>
      <c r="D36" s="10">
        <v>0.0052</v>
      </c>
      <c r="E36" s="15"/>
    </row>
    <row r="37" spans="1:5" ht="12.75">
      <c r="A37" s="2" t="s">
        <v>2</v>
      </c>
      <c r="B37" s="1" t="s">
        <v>14</v>
      </c>
      <c r="C37" s="16">
        <v>0.003364</v>
      </c>
      <c r="D37" s="10">
        <v>0.0037</v>
      </c>
      <c r="E37" s="15"/>
    </row>
    <row r="38" spans="1:5" ht="12.75">
      <c r="A38" s="2" t="s">
        <v>3</v>
      </c>
      <c r="B38" s="1" t="s">
        <v>15</v>
      </c>
      <c r="C38" s="16">
        <v>0.844729</v>
      </c>
      <c r="D38" s="10">
        <v>0.7571</v>
      </c>
      <c r="E38" s="15"/>
    </row>
    <row r="39" spans="1:5" ht="12.75">
      <c r="A39" s="2" t="s">
        <v>4</v>
      </c>
      <c r="B39" s="1" t="s">
        <v>15</v>
      </c>
      <c r="C39" s="16"/>
      <c r="D39" s="10"/>
      <c r="E39" s="15"/>
    </row>
    <row r="40" spans="1:5" ht="12.75">
      <c r="A40" s="2" t="s">
        <v>5</v>
      </c>
      <c r="B40" s="1" t="s">
        <v>15</v>
      </c>
      <c r="C40" s="16"/>
      <c r="D40" s="10"/>
      <c r="E40" s="15"/>
    </row>
    <row r="41" spans="1:5" ht="12.75">
      <c r="A41" s="2" t="s">
        <v>6</v>
      </c>
      <c r="B41" s="1" t="s">
        <v>15</v>
      </c>
      <c r="C41" s="16">
        <v>1.749989</v>
      </c>
      <c r="D41" s="10">
        <v>1.4294</v>
      </c>
      <c r="E41" s="15"/>
    </row>
    <row r="42" spans="1:5" ht="12.75">
      <c r="A42" s="2" t="s">
        <v>7</v>
      </c>
      <c r="B42" s="1" t="s">
        <v>15</v>
      </c>
      <c r="C42" s="16"/>
      <c r="D42" s="10"/>
      <c r="E42" s="15"/>
    </row>
    <row r="44" spans="1:5" ht="12.75">
      <c r="A44" s="4" t="s">
        <v>11</v>
      </c>
      <c r="B44" s="1"/>
      <c r="C44" s="26" t="s">
        <v>65</v>
      </c>
      <c r="D44" s="26" t="s">
        <v>66</v>
      </c>
      <c r="E44" s="15"/>
    </row>
    <row r="45" spans="1:5" ht="12.75">
      <c r="A45" s="4" t="s">
        <v>12</v>
      </c>
      <c r="B45" s="1"/>
      <c r="C45" s="1"/>
      <c r="D45" s="1"/>
      <c r="E45" s="15"/>
    </row>
    <row r="46" spans="1:5" ht="12.75">
      <c r="A46" s="2" t="s">
        <v>1</v>
      </c>
      <c r="B46" s="1"/>
      <c r="C46" s="23"/>
      <c r="D46" s="23"/>
      <c r="E46" s="15"/>
    </row>
    <row r="47" spans="1:5" ht="12.75">
      <c r="A47" s="2" t="s">
        <v>2</v>
      </c>
      <c r="B47" s="1"/>
      <c r="C47" s="23"/>
      <c r="D47" s="23"/>
      <c r="E47" s="15"/>
    </row>
    <row r="48" spans="1:5" ht="12.75">
      <c r="A48" s="2" t="s">
        <v>3</v>
      </c>
      <c r="B48" s="1"/>
      <c r="C48" s="23"/>
      <c r="D48" s="23"/>
      <c r="E48" s="15"/>
    </row>
    <row r="49" spans="1:5" ht="12.75">
      <c r="A49" s="2" t="s">
        <v>4</v>
      </c>
      <c r="B49" s="1"/>
      <c r="C49" s="23"/>
      <c r="D49" s="23"/>
      <c r="E49" s="15"/>
    </row>
    <row r="50" spans="1:5" ht="12.75">
      <c r="A50" s="2" t="s">
        <v>5</v>
      </c>
      <c r="B50" s="1"/>
      <c r="C50" s="23"/>
      <c r="D50" s="23"/>
      <c r="E50" s="15"/>
    </row>
    <row r="51" spans="1:5" ht="12.75">
      <c r="A51" s="2" t="s">
        <v>6</v>
      </c>
      <c r="B51" s="1"/>
      <c r="C51" s="23"/>
      <c r="D51" s="23"/>
      <c r="E51" s="15"/>
    </row>
    <row r="52" spans="1:5" ht="12.75">
      <c r="A52" s="2" t="s">
        <v>7</v>
      </c>
      <c r="B52" s="1"/>
      <c r="C52" s="1"/>
      <c r="D52" s="1"/>
      <c r="E52" s="15"/>
    </row>
    <row r="53" spans="1:5" ht="12.75">
      <c r="A53" s="4" t="s">
        <v>13</v>
      </c>
      <c r="B53" s="1"/>
      <c r="C53" s="1"/>
      <c r="D53" s="1"/>
      <c r="E53" s="3" t="s">
        <v>10</v>
      </c>
    </row>
    <row r="54" spans="1:5" ht="12.75">
      <c r="A54" s="2" t="s">
        <v>1</v>
      </c>
      <c r="B54" s="1" t="s">
        <v>14</v>
      </c>
      <c r="C54" s="45">
        <v>109631774</v>
      </c>
      <c r="D54" s="23">
        <v>350683741</v>
      </c>
      <c r="E54" s="34">
        <f aca="true" t="shared" si="3" ref="E54:E60">SUM(C54:D54)</f>
        <v>460315515</v>
      </c>
    </row>
    <row r="55" spans="1:5" ht="12.75">
      <c r="A55" s="2" t="s">
        <v>2</v>
      </c>
      <c r="B55" s="1" t="s">
        <v>14</v>
      </c>
      <c r="C55" s="45">
        <v>39952712</v>
      </c>
      <c r="D55" s="23">
        <v>116677338</v>
      </c>
      <c r="E55" s="34">
        <f t="shared" si="3"/>
        <v>156630050</v>
      </c>
    </row>
    <row r="56" spans="1:5" ht="12.75">
      <c r="A56" s="2" t="s">
        <v>3</v>
      </c>
      <c r="B56" s="1" t="s">
        <v>15</v>
      </c>
      <c r="C56" s="45">
        <v>283154</v>
      </c>
      <c r="D56" s="23">
        <v>973439</v>
      </c>
      <c r="E56" s="34">
        <f t="shared" si="3"/>
        <v>1256593</v>
      </c>
    </row>
    <row r="57" spans="1:5" ht="12.75">
      <c r="A57" s="2" t="s">
        <v>4</v>
      </c>
      <c r="B57" s="1" t="s">
        <v>15</v>
      </c>
      <c r="C57" s="45">
        <v>0</v>
      </c>
      <c r="D57" s="23">
        <v>0</v>
      </c>
      <c r="E57" s="34">
        <f t="shared" si="3"/>
        <v>0</v>
      </c>
    </row>
    <row r="58" spans="1:5" ht="12.75">
      <c r="A58" s="2" t="s">
        <v>5</v>
      </c>
      <c r="B58" s="1" t="s">
        <v>15</v>
      </c>
      <c r="C58" s="45">
        <v>0</v>
      </c>
      <c r="D58" s="23">
        <v>0</v>
      </c>
      <c r="E58" s="34">
        <f t="shared" si="3"/>
        <v>0</v>
      </c>
    </row>
    <row r="59" spans="1:5" ht="12.75">
      <c r="A59" s="2" t="s">
        <v>6</v>
      </c>
      <c r="B59" s="1" t="s">
        <v>15</v>
      </c>
      <c r="C59" s="45">
        <v>5819</v>
      </c>
      <c r="D59" s="23">
        <v>17988</v>
      </c>
      <c r="E59" s="34">
        <f t="shared" si="3"/>
        <v>23807</v>
      </c>
    </row>
    <row r="60" spans="1:5" ht="12.75">
      <c r="A60" s="2" t="s">
        <v>7</v>
      </c>
      <c r="B60" s="1" t="s">
        <v>15</v>
      </c>
      <c r="C60" s="45">
        <v>0</v>
      </c>
      <c r="D60" s="23">
        <v>0</v>
      </c>
      <c r="E60" s="34">
        <f t="shared" si="3"/>
        <v>0</v>
      </c>
    </row>
  </sheetData>
  <printOptions/>
  <pageMargins left="0.5" right="0.5" top="1" bottom="0.5" header="0.25" footer="0.17"/>
  <pageSetup fitToHeight="1" fitToWidth="1" horizontalDpi="600" verticalDpi="600" orientation="portrait" scale="90" r:id="rId1"/>
  <headerFooter alignWithMargins="0">
    <oddFooter>&amp;L&amp;8&amp;F&amp;R&amp;8&amp;A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workbookViewId="0" topLeftCell="A1">
      <selection activeCell="C36" sqref="C36:C42"/>
    </sheetView>
  </sheetViews>
  <sheetFormatPr defaultColWidth="9.140625" defaultRowHeight="12.75"/>
  <cols>
    <col min="1" max="1" width="32.421875" style="0" bestFit="1" customWidth="1"/>
    <col min="2" max="2" width="4.8515625" style="0" bestFit="1" customWidth="1"/>
    <col min="3" max="3" width="15.421875" style="0" bestFit="1" customWidth="1"/>
    <col min="4" max="4" width="13.140625" style="0" bestFit="1" customWidth="1"/>
    <col min="5" max="5" width="12.28125" style="0" bestFit="1" customWidth="1"/>
  </cols>
  <sheetData>
    <row r="1" ht="12.75">
      <c r="A1" s="11" t="s">
        <v>21</v>
      </c>
    </row>
    <row r="2" ht="12.75">
      <c r="A2" s="11" t="s">
        <v>22</v>
      </c>
    </row>
    <row r="3" spans="1:3" ht="12.75">
      <c r="A3" s="11" t="s">
        <v>58</v>
      </c>
      <c r="C3" s="11" t="s">
        <v>55</v>
      </c>
    </row>
    <row r="4" ht="12.75">
      <c r="A4" s="11"/>
    </row>
    <row r="5" spans="1:5" ht="12.75">
      <c r="A5" s="4" t="s">
        <v>0</v>
      </c>
      <c r="B5" s="1"/>
      <c r="C5" s="26" t="s">
        <v>65</v>
      </c>
      <c r="D5" s="26" t="s">
        <v>66</v>
      </c>
      <c r="E5" s="26" t="s">
        <v>10</v>
      </c>
    </row>
    <row r="6" spans="1:5" ht="12.75">
      <c r="A6" s="4" t="s">
        <v>9</v>
      </c>
      <c r="B6" s="1"/>
      <c r="C6" s="7"/>
      <c r="D6" s="7"/>
      <c r="E6" s="7"/>
    </row>
    <row r="7" spans="1:5" ht="12.75">
      <c r="A7" s="2" t="s">
        <v>1</v>
      </c>
      <c r="B7" s="1"/>
      <c r="C7" s="7">
        <f>+C28*C46</f>
        <v>0</v>
      </c>
      <c r="D7" s="7">
        <f>+D28*D46</f>
        <v>0</v>
      </c>
      <c r="E7" s="7">
        <f aca="true" t="shared" si="0" ref="E7:E22">SUM(C7:D7)</f>
        <v>0</v>
      </c>
    </row>
    <row r="8" spans="1:5" ht="12.75">
      <c r="A8" s="2" t="s">
        <v>2</v>
      </c>
      <c r="B8" s="1"/>
      <c r="C8" s="7">
        <f aca="true" t="shared" si="1" ref="C8:D14">+C29*C47</f>
        <v>0</v>
      </c>
      <c r="D8" s="7">
        <f t="shared" si="1"/>
        <v>0</v>
      </c>
      <c r="E8" s="7">
        <f t="shared" si="0"/>
        <v>0</v>
      </c>
    </row>
    <row r="9" spans="1:5" ht="12.75">
      <c r="A9" s="2" t="s">
        <v>3</v>
      </c>
      <c r="B9" s="1"/>
      <c r="C9" s="7">
        <f t="shared" si="1"/>
        <v>0</v>
      </c>
      <c r="D9" s="7">
        <f t="shared" si="1"/>
        <v>0</v>
      </c>
      <c r="E9" s="7">
        <f t="shared" si="0"/>
        <v>0</v>
      </c>
    </row>
    <row r="10" spans="1:5" ht="12.75">
      <c r="A10" s="2" t="s">
        <v>4</v>
      </c>
      <c r="B10" s="1"/>
      <c r="C10" s="7">
        <f t="shared" si="1"/>
        <v>0</v>
      </c>
      <c r="D10" s="7">
        <f t="shared" si="1"/>
        <v>0</v>
      </c>
      <c r="E10" s="7">
        <f t="shared" si="0"/>
        <v>0</v>
      </c>
    </row>
    <row r="11" spans="1:5" ht="12.75">
      <c r="A11" s="2" t="s">
        <v>5</v>
      </c>
      <c r="B11" s="1"/>
      <c r="C11" s="7">
        <f t="shared" si="1"/>
        <v>0</v>
      </c>
      <c r="D11" s="7">
        <f t="shared" si="1"/>
        <v>0</v>
      </c>
      <c r="E11" s="7">
        <f t="shared" si="0"/>
        <v>0</v>
      </c>
    </row>
    <row r="12" spans="1:5" ht="12.75">
      <c r="A12" s="2" t="s">
        <v>6</v>
      </c>
      <c r="B12" s="1"/>
      <c r="C12" s="7">
        <f t="shared" si="1"/>
        <v>0</v>
      </c>
      <c r="D12" s="7">
        <f t="shared" si="1"/>
        <v>0</v>
      </c>
      <c r="E12" s="7">
        <f t="shared" si="0"/>
        <v>0</v>
      </c>
    </row>
    <row r="13" spans="1:5" ht="12.75">
      <c r="A13" s="2" t="s">
        <v>7</v>
      </c>
      <c r="B13" s="1"/>
      <c r="C13" s="7">
        <f t="shared" si="1"/>
        <v>0</v>
      </c>
      <c r="D13" s="7">
        <f t="shared" si="1"/>
        <v>0</v>
      </c>
      <c r="E13" s="7">
        <f t="shared" si="0"/>
        <v>0</v>
      </c>
    </row>
    <row r="14" spans="1:5" ht="12.75">
      <c r="A14" s="2" t="s">
        <v>16</v>
      </c>
      <c r="B14" s="1"/>
      <c r="C14" s="7">
        <f>+C35*C53</f>
        <v>0</v>
      </c>
      <c r="D14" s="7">
        <f t="shared" si="1"/>
        <v>0</v>
      </c>
      <c r="E14" s="7">
        <f t="shared" si="0"/>
        <v>0</v>
      </c>
    </row>
    <row r="15" spans="1:5" ht="12.75">
      <c r="A15" s="4" t="s">
        <v>8</v>
      </c>
      <c r="B15" s="1"/>
      <c r="C15" s="7">
        <f>SUM(C7:C14)</f>
        <v>0</v>
      </c>
      <c r="D15" s="7">
        <f>SUM(D7:D14)</f>
        <v>0</v>
      </c>
      <c r="E15" s="9">
        <f t="shared" si="0"/>
        <v>0</v>
      </c>
    </row>
    <row r="16" spans="1:5" ht="12.75">
      <c r="A16" s="2" t="s">
        <v>1</v>
      </c>
      <c r="B16" s="1"/>
      <c r="C16" s="7">
        <f>+C36*C54</f>
        <v>406386.39578599995</v>
      </c>
      <c r="D16" s="7">
        <f>+D36*D54</f>
        <v>1876448.105</v>
      </c>
      <c r="E16" s="7">
        <f t="shared" si="0"/>
        <v>2282834.500786</v>
      </c>
    </row>
    <row r="17" spans="1:5" ht="12.75">
      <c r="A17" s="2" t="s">
        <v>2</v>
      </c>
      <c r="B17" s="1"/>
      <c r="C17" s="7">
        <f aca="true" t="shared" si="2" ref="C17:D22">+C37*C55</f>
        <v>320670.295824</v>
      </c>
      <c r="D17" s="7">
        <f t="shared" si="2"/>
        <v>863870.0891999999</v>
      </c>
      <c r="E17" s="7">
        <f t="shared" si="0"/>
        <v>1184540.385024</v>
      </c>
    </row>
    <row r="18" spans="1:5" ht="12.75">
      <c r="A18" s="2" t="s">
        <v>3</v>
      </c>
      <c r="B18" s="1"/>
      <c r="C18" s="7">
        <f t="shared" si="2"/>
        <v>681137.323141</v>
      </c>
      <c r="D18" s="7">
        <f t="shared" si="2"/>
        <v>1998973.636</v>
      </c>
      <c r="E18" s="7">
        <f t="shared" si="0"/>
        <v>2680110.959141</v>
      </c>
    </row>
    <row r="19" spans="1:5" ht="12.75">
      <c r="A19" s="2" t="s">
        <v>4</v>
      </c>
      <c r="B19" s="1"/>
      <c r="C19" s="7">
        <f t="shared" si="2"/>
        <v>0</v>
      </c>
      <c r="D19" s="7">
        <f t="shared" si="2"/>
        <v>0</v>
      </c>
      <c r="E19" s="7">
        <f t="shared" si="0"/>
        <v>0</v>
      </c>
    </row>
    <row r="20" spans="1:5" ht="12.75">
      <c r="A20" s="2" t="s">
        <v>5</v>
      </c>
      <c r="B20" s="1"/>
      <c r="C20" s="7">
        <f t="shared" si="2"/>
        <v>17644.911537</v>
      </c>
      <c r="D20" s="7">
        <f t="shared" si="2"/>
        <v>96719.9436</v>
      </c>
      <c r="E20" s="7">
        <f t="shared" si="0"/>
        <v>114364.855137</v>
      </c>
    </row>
    <row r="21" spans="1:5" ht="12.75">
      <c r="A21" s="2" t="s">
        <v>6</v>
      </c>
      <c r="B21" s="1"/>
      <c r="C21" s="7">
        <f t="shared" si="2"/>
        <v>8290.375632</v>
      </c>
      <c r="D21" s="7">
        <f t="shared" si="2"/>
        <v>34643.566</v>
      </c>
      <c r="E21" s="7">
        <f t="shared" si="0"/>
        <v>42933.941632</v>
      </c>
    </row>
    <row r="22" spans="1:5" ht="12.75">
      <c r="A22" s="2" t="s">
        <v>7</v>
      </c>
      <c r="B22" s="1"/>
      <c r="C22" s="7">
        <f t="shared" si="2"/>
        <v>103.627455</v>
      </c>
      <c r="D22" s="7">
        <f t="shared" si="2"/>
        <v>210.798</v>
      </c>
      <c r="E22" s="7">
        <f t="shared" si="0"/>
        <v>314.425455</v>
      </c>
    </row>
    <row r="23" spans="1:5" ht="12.75">
      <c r="A23" s="2" t="s">
        <v>17</v>
      </c>
      <c r="B23" s="1"/>
      <c r="C23" s="7">
        <f>SUM(C16:C22)</f>
        <v>1434232.9293749998</v>
      </c>
      <c r="D23" s="7">
        <f>SUM(D16:D22)</f>
        <v>4870866.1378</v>
      </c>
      <c r="E23" s="7">
        <f>SUM(E16:E22)</f>
        <v>6305099.067175</v>
      </c>
    </row>
    <row r="24" spans="1:5" ht="12.75">
      <c r="A24" s="5" t="s">
        <v>18</v>
      </c>
      <c r="B24" s="1"/>
      <c r="C24" s="12">
        <f>+C15+C23</f>
        <v>1434232.9293749998</v>
      </c>
      <c r="D24" s="12">
        <f>+D15+D23</f>
        <v>4870866.1378</v>
      </c>
      <c r="E24" s="12">
        <f>+E15+E23</f>
        <v>6305099.067175</v>
      </c>
    </row>
    <row r="25" spans="1:5" ht="12.75">
      <c r="A25" s="20"/>
      <c r="B25" s="21"/>
      <c r="C25" s="21"/>
      <c r="D25" s="21"/>
      <c r="E25" s="22"/>
    </row>
    <row r="26" spans="1:5" ht="12.75">
      <c r="A26" s="4" t="s">
        <v>20</v>
      </c>
      <c r="B26" s="1"/>
      <c r="C26" s="26" t="s">
        <v>65</v>
      </c>
      <c r="D26" s="26" t="s">
        <v>66</v>
      </c>
      <c r="E26" s="13"/>
    </row>
    <row r="27" spans="1:5" ht="12.75">
      <c r="A27" s="4" t="s">
        <v>9</v>
      </c>
      <c r="B27" s="1"/>
      <c r="C27" s="1"/>
      <c r="D27" s="1"/>
      <c r="E27" s="14"/>
    </row>
    <row r="28" spans="1:5" ht="12.75">
      <c r="A28" s="2" t="s">
        <v>1</v>
      </c>
      <c r="B28" s="1"/>
      <c r="C28" s="10"/>
      <c r="D28" s="10"/>
      <c r="E28" s="15"/>
    </row>
    <row r="29" spans="1:5" ht="12.75">
      <c r="A29" s="2" t="s">
        <v>2</v>
      </c>
      <c r="B29" s="1"/>
      <c r="C29" s="10"/>
      <c r="D29" s="10"/>
      <c r="E29" s="15"/>
    </row>
    <row r="30" spans="1:5" ht="12.75">
      <c r="A30" s="2" t="s">
        <v>3</v>
      </c>
      <c r="B30" s="1"/>
      <c r="C30" s="10"/>
      <c r="D30" s="10"/>
      <c r="E30" s="15"/>
    </row>
    <row r="31" spans="1:5" ht="12.75">
      <c r="A31" s="2" t="s">
        <v>4</v>
      </c>
      <c r="B31" s="1"/>
      <c r="C31" s="10"/>
      <c r="D31" s="10"/>
      <c r="E31" s="15"/>
    </row>
    <row r="32" spans="1:5" ht="12.75">
      <c r="A32" s="2" t="s">
        <v>5</v>
      </c>
      <c r="B32" s="1"/>
      <c r="C32" s="10"/>
      <c r="D32" s="10"/>
      <c r="E32" s="15"/>
    </row>
    <row r="33" spans="1:5" ht="12.75">
      <c r="A33" s="2" t="s">
        <v>6</v>
      </c>
      <c r="B33" s="1"/>
      <c r="C33" s="10"/>
      <c r="D33" s="10"/>
      <c r="E33" s="15"/>
    </row>
    <row r="34" spans="1:5" ht="12.75">
      <c r="A34" s="2" t="s">
        <v>7</v>
      </c>
      <c r="B34" s="1"/>
      <c r="C34" s="10"/>
      <c r="D34" s="10"/>
      <c r="E34" s="15"/>
    </row>
    <row r="35" spans="1:5" ht="12.75">
      <c r="A35" s="4" t="s">
        <v>8</v>
      </c>
      <c r="B35" s="1"/>
      <c r="C35" s="10"/>
      <c r="D35" s="10"/>
      <c r="E35" s="15"/>
    </row>
    <row r="36" spans="1:5" ht="12.75">
      <c r="A36" s="2" t="s">
        <v>1</v>
      </c>
      <c r="B36" s="1" t="s">
        <v>14</v>
      </c>
      <c r="C36" s="16">
        <v>0.002534</v>
      </c>
      <c r="D36" s="10">
        <v>0.0035</v>
      </c>
      <c r="E36" s="15"/>
    </row>
    <row r="37" spans="1:5" ht="12.75">
      <c r="A37" s="2" t="s">
        <v>2</v>
      </c>
      <c r="B37" s="1" t="s">
        <v>14</v>
      </c>
      <c r="C37" s="16">
        <v>0.003737</v>
      </c>
      <c r="D37" s="10">
        <v>0.0034</v>
      </c>
      <c r="E37" s="15"/>
    </row>
    <row r="38" spans="1:5" ht="12.75">
      <c r="A38" s="2" t="s">
        <v>3</v>
      </c>
      <c r="B38" s="1" t="s">
        <v>15</v>
      </c>
      <c r="C38" s="16">
        <v>0.747329</v>
      </c>
      <c r="D38" s="10">
        <v>0.604</v>
      </c>
      <c r="E38" s="15"/>
    </row>
    <row r="39" spans="1:5" ht="12.75">
      <c r="A39" s="2" t="s">
        <v>4</v>
      </c>
      <c r="B39" s="1" t="s">
        <v>15</v>
      </c>
      <c r="C39" s="16"/>
      <c r="D39" s="10"/>
      <c r="E39" s="15"/>
    </row>
    <row r="40" spans="1:5" ht="12.75">
      <c r="A40" s="2" t="s">
        <v>5</v>
      </c>
      <c r="B40" s="1" t="s">
        <v>15</v>
      </c>
      <c r="C40" s="16">
        <v>0.109203</v>
      </c>
      <c r="D40" s="10">
        <v>0.1764</v>
      </c>
      <c r="E40" s="15"/>
    </row>
    <row r="41" spans="1:5" ht="12.75">
      <c r="A41" s="2" t="s">
        <v>6</v>
      </c>
      <c r="B41" s="1" t="s">
        <v>15</v>
      </c>
      <c r="C41" s="16">
        <v>0.940912</v>
      </c>
      <c r="D41" s="10">
        <v>1.283</v>
      </c>
      <c r="E41" s="15"/>
    </row>
    <row r="42" spans="1:5" ht="12.75">
      <c r="A42" s="2" t="s">
        <v>7</v>
      </c>
      <c r="B42" s="1" t="s">
        <v>15</v>
      </c>
      <c r="C42" s="16">
        <v>0.651745</v>
      </c>
      <c r="D42" s="10">
        <v>0.5019</v>
      </c>
      <c r="E42" s="15"/>
    </row>
    <row r="44" spans="1:5" ht="12.75">
      <c r="A44" s="4" t="s">
        <v>11</v>
      </c>
      <c r="B44" s="1"/>
      <c r="C44" s="26" t="s">
        <v>65</v>
      </c>
      <c r="D44" s="26" t="s">
        <v>66</v>
      </c>
      <c r="E44" s="15"/>
    </row>
    <row r="45" spans="1:5" ht="12.75">
      <c r="A45" s="4" t="s">
        <v>12</v>
      </c>
      <c r="B45" s="1"/>
      <c r="C45" s="1"/>
      <c r="D45" s="1"/>
      <c r="E45" s="15"/>
    </row>
    <row r="46" spans="1:5" ht="12.75">
      <c r="A46" s="2" t="s">
        <v>1</v>
      </c>
      <c r="B46" s="1"/>
      <c r="C46" s="23"/>
      <c r="D46" s="23"/>
      <c r="E46" s="15"/>
    </row>
    <row r="47" spans="1:5" ht="12.75">
      <c r="A47" s="2" t="s">
        <v>2</v>
      </c>
      <c r="B47" s="1"/>
      <c r="C47" s="23"/>
      <c r="D47" s="23"/>
      <c r="E47" s="15"/>
    </row>
    <row r="48" spans="1:5" ht="12.75">
      <c r="A48" s="2" t="s">
        <v>3</v>
      </c>
      <c r="B48" s="1"/>
      <c r="C48" s="23"/>
      <c r="D48" s="23"/>
      <c r="E48" s="15"/>
    </row>
    <row r="49" spans="1:5" ht="12.75">
      <c r="A49" s="2" t="s">
        <v>4</v>
      </c>
      <c r="B49" s="1"/>
      <c r="C49" s="23"/>
      <c r="D49" s="23"/>
      <c r="E49" s="15"/>
    </row>
    <row r="50" spans="1:5" ht="12.75">
      <c r="A50" s="2" t="s">
        <v>5</v>
      </c>
      <c r="B50" s="1"/>
      <c r="C50" s="23"/>
      <c r="D50" s="23"/>
      <c r="E50" s="15"/>
    </row>
    <row r="51" spans="1:5" ht="12.75">
      <c r="A51" s="2" t="s">
        <v>6</v>
      </c>
      <c r="B51" s="1"/>
      <c r="C51" s="23"/>
      <c r="D51" s="23"/>
      <c r="E51" s="15"/>
    </row>
    <row r="52" spans="1:5" ht="12.75">
      <c r="A52" s="2" t="s">
        <v>7</v>
      </c>
      <c r="B52" s="1"/>
      <c r="C52" s="1"/>
      <c r="D52" s="1"/>
      <c r="E52" s="15"/>
    </row>
    <row r="53" spans="1:5" ht="12.75">
      <c r="A53" s="4" t="s">
        <v>13</v>
      </c>
      <c r="B53" s="1"/>
      <c r="C53" s="1"/>
      <c r="D53" s="1"/>
      <c r="E53" s="3" t="s">
        <v>10</v>
      </c>
    </row>
    <row r="54" spans="1:5" ht="12.75">
      <c r="A54" s="2" t="s">
        <v>1</v>
      </c>
      <c r="B54" s="1" t="s">
        <v>14</v>
      </c>
      <c r="C54" s="23">
        <v>160373479</v>
      </c>
      <c r="D54" s="23">
        <v>536128030</v>
      </c>
      <c r="E54" s="34">
        <f aca="true" t="shared" si="3" ref="E54:E60">SUM(C54:D54)</f>
        <v>696501509</v>
      </c>
    </row>
    <row r="55" spans="1:5" ht="12.75">
      <c r="A55" s="2" t="s">
        <v>2</v>
      </c>
      <c r="B55" s="1" t="s">
        <v>14</v>
      </c>
      <c r="C55" s="23">
        <v>85809552</v>
      </c>
      <c r="D55" s="23">
        <v>254079438</v>
      </c>
      <c r="E55" s="34">
        <f t="shared" si="3"/>
        <v>339888990</v>
      </c>
    </row>
    <row r="56" spans="1:5" ht="12.75">
      <c r="A56" s="2" t="s">
        <v>3</v>
      </c>
      <c r="B56" s="1" t="s">
        <v>15</v>
      </c>
      <c r="C56" s="23">
        <v>911429</v>
      </c>
      <c r="D56" s="23">
        <v>3309559</v>
      </c>
      <c r="E56" s="34">
        <f t="shared" si="3"/>
        <v>4220988</v>
      </c>
    </row>
    <row r="57" spans="1:5" ht="12.75">
      <c r="A57" s="2" t="s">
        <v>4</v>
      </c>
      <c r="B57" s="1" t="s">
        <v>15</v>
      </c>
      <c r="C57" s="23">
        <v>0</v>
      </c>
      <c r="D57" s="23">
        <v>0</v>
      </c>
      <c r="E57" s="34">
        <f t="shared" si="3"/>
        <v>0</v>
      </c>
    </row>
    <row r="58" spans="1:5" ht="12.75">
      <c r="A58" s="2" t="s">
        <v>5</v>
      </c>
      <c r="B58" s="1" t="s">
        <v>15</v>
      </c>
      <c r="C58" s="23">
        <v>161579</v>
      </c>
      <c r="D58" s="23">
        <v>548299</v>
      </c>
      <c r="E58" s="34">
        <f t="shared" si="3"/>
        <v>709878</v>
      </c>
    </row>
    <row r="59" spans="1:5" ht="12.75">
      <c r="A59" s="2" t="s">
        <v>6</v>
      </c>
      <c r="B59" s="1" t="s">
        <v>15</v>
      </c>
      <c r="C59" s="23">
        <v>8811</v>
      </c>
      <c r="D59" s="23">
        <v>27002</v>
      </c>
      <c r="E59" s="34">
        <f t="shared" si="3"/>
        <v>35813</v>
      </c>
    </row>
    <row r="60" spans="1:5" ht="12.75">
      <c r="A60" s="2" t="s">
        <v>7</v>
      </c>
      <c r="B60" s="1" t="s">
        <v>15</v>
      </c>
      <c r="C60" s="23">
        <v>159</v>
      </c>
      <c r="D60" s="23">
        <v>420</v>
      </c>
      <c r="E60" s="34">
        <f t="shared" si="3"/>
        <v>579</v>
      </c>
    </row>
  </sheetData>
  <printOptions/>
  <pageMargins left="0.5" right="0.5" top="1" bottom="0.5" header="0.33" footer="0.25"/>
  <pageSetup fitToHeight="1" fitToWidth="1" horizontalDpi="600" verticalDpi="600" orientation="portrait" scale="90" r:id="rId1"/>
  <headerFooter alignWithMargins="0">
    <oddFooter>&amp;L&amp;8&amp;F&amp;R&amp;8&amp;A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workbookViewId="0" topLeftCell="A19">
      <selection activeCell="E35" sqref="E35"/>
    </sheetView>
  </sheetViews>
  <sheetFormatPr defaultColWidth="9.140625" defaultRowHeight="12.75"/>
  <cols>
    <col min="1" max="1" width="23.421875" style="0" customWidth="1"/>
    <col min="2" max="2" width="5.57421875" style="0" customWidth="1"/>
    <col min="3" max="3" width="15.421875" style="0" bestFit="1" customWidth="1"/>
    <col min="4" max="4" width="12.00390625" style="0" customWidth="1"/>
    <col min="5" max="5" width="11.28125" style="0" bestFit="1" customWidth="1"/>
  </cols>
  <sheetData>
    <row r="1" ht="12.75">
      <c r="A1" s="11" t="s">
        <v>21</v>
      </c>
    </row>
    <row r="2" ht="12.75">
      <c r="A2" s="11" t="s">
        <v>22</v>
      </c>
    </row>
    <row r="3" spans="1:3" ht="12.75">
      <c r="A3" s="11" t="s">
        <v>54</v>
      </c>
      <c r="C3" s="11" t="s">
        <v>56</v>
      </c>
    </row>
    <row r="4" ht="12.75">
      <c r="A4" s="11"/>
    </row>
    <row r="5" ht="12.75">
      <c r="A5" s="11"/>
    </row>
    <row r="6" spans="1:5" ht="12.75">
      <c r="A6" s="4" t="s">
        <v>0</v>
      </c>
      <c r="B6" s="1"/>
      <c r="C6" s="26" t="s">
        <v>64</v>
      </c>
      <c r="D6" s="26" t="s">
        <v>60</v>
      </c>
      <c r="E6" s="26" t="s">
        <v>10</v>
      </c>
    </row>
    <row r="7" spans="1:5" ht="12.75">
      <c r="A7" s="4" t="s">
        <v>9</v>
      </c>
      <c r="B7" s="1"/>
      <c r="C7" s="7"/>
      <c r="D7" s="7"/>
      <c r="E7" s="7"/>
    </row>
    <row r="8" spans="1:5" ht="12.75">
      <c r="A8" s="2" t="s">
        <v>1</v>
      </c>
      <c r="B8" s="1"/>
      <c r="C8" s="7">
        <f aca="true" t="shared" si="0" ref="C8:D15">+C29*C47</f>
        <v>0</v>
      </c>
      <c r="D8" s="7">
        <f t="shared" si="0"/>
        <v>0</v>
      </c>
      <c r="E8" s="7">
        <f>SUM(C8:D8)</f>
        <v>0</v>
      </c>
    </row>
    <row r="9" spans="1:5" ht="12.75">
      <c r="A9" s="2" t="s">
        <v>2</v>
      </c>
      <c r="B9" s="1"/>
      <c r="C9" s="7">
        <f t="shared" si="0"/>
        <v>0</v>
      </c>
      <c r="D9" s="7">
        <f t="shared" si="0"/>
        <v>0</v>
      </c>
      <c r="E9" s="7">
        <f aca="true" t="shared" si="1" ref="E9:E25">SUM(C9:D9)</f>
        <v>0</v>
      </c>
    </row>
    <row r="10" spans="1:5" ht="12.75">
      <c r="A10" s="2" t="s">
        <v>3</v>
      </c>
      <c r="B10" s="1"/>
      <c r="C10" s="7">
        <f t="shared" si="0"/>
        <v>0</v>
      </c>
      <c r="D10" s="7">
        <f t="shared" si="0"/>
        <v>0</v>
      </c>
      <c r="E10" s="7">
        <f t="shared" si="1"/>
        <v>0</v>
      </c>
    </row>
    <row r="11" spans="1:5" ht="12.75">
      <c r="A11" s="2" t="s">
        <v>4</v>
      </c>
      <c r="B11" s="1"/>
      <c r="C11" s="7">
        <f t="shared" si="0"/>
        <v>0</v>
      </c>
      <c r="D11" s="7">
        <f t="shared" si="0"/>
        <v>0</v>
      </c>
      <c r="E11" s="7">
        <f t="shared" si="1"/>
        <v>0</v>
      </c>
    </row>
    <row r="12" spans="1:5" ht="12.75">
      <c r="A12" s="2" t="s">
        <v>5</v>
      </c>
      <c r="B12" s="1"/>
      <c r="C12" s="7">
        <f t="shared" si="0"/>
        <v>0</v>
      </c>
      <c r="D12" s="7">
        <f t="shared" si="0"/>
        <v>0</v>
      </c>
      <c r="E12" s="7">
        <f t="shared" si="1"/>
        <v>0</v>
      </c>
    </row>
    <row r="13" spans="1:5" ht="12.75">
      <c r="A13" s="2" t="s">
        <v>6</v>
      </c>
      <c r="B13" s="1"/>
      <c r="C13" s="7">
        <f t="shared" si="0"/>
        <v>0</v>
      </c>
      <c r="D13" s="7">
        <f t="shared" si="0"/>
        <v>0</v>
      </c>
      <c r="E13" s="7">
        <f t="shared" si="1"/>
        <v>0</v>
      </c>
    </row>
    <row r="14" spans="1:5" ht="12.75">
      <c r="A14" s="2" t="s">
        <v>7</v>
      </c>
      <c r="B14" s="1"/>
      <c r="C14" s="7">
        <f t="shared" si="0"/>
        <v>0</v>
      </c>
      <c r="D14" s="7">
        <f t="shared" si="0"/>
        <v>0</v>
      </c>
      <c r="E14" s="7">
        <f t="shared" si="1"/>
        <v>0</v>
      </c>
    </row>
    <row r="15" spans="1:5" ht="12.75">
      <c r="A15" s="2" t="s">
        <v>16</v>
      </c>
      <c r="B15" s="1"/>
      <c r="C15" s="7">
        <f t="shared" si="0"/>
        <v>0</v>
      </c>
      <c r="D15" s="7">
        <f t="shared" si="0"/>
        <v>0</v>
      </c>
      <c r="E15" s="7">
        <f t="shared" si="1"/>
        <v>0</v>
      </c>
    </row>
    <row r="16" spans="1:5" ht="12.75">
      <c r="A16" s="4" t="s">
        <v>8</v>
      </c>
      <c r="B16" s="1"/>
      <c r="C16" s="7">
        <f>SUM(C8:C15)</f>
        <v>0</v>
      </c>
      <c r="D16" s="7">
        <f>SUM(D8:D15)</f>
        <v>0</v>
      </c>
      <c r="E16" s="7">
        <f t="shared" si="1"/>
        <v>0</v>
      </c>
    </row>
    <row r="17" spans="1:5" ht="12.75">
      <c r="A17" s="2" t="s">
        <v>1</v>
      </c>
      <c r="B17" s="1"/>
      <c r="C17" s="7">
        <f aca="true" t="shared" si="2" ref="C17:D23">+C37*C55</f>
        <v>1034144.4046</v>
      </c>
      <c r="D17" s="7">
        <f t="shared" si="2"/>
        <v>67.373346</v>
      </c>
      <c r="E17" s="7">
        <f t="shared" si="1"/>
        <v>1034211.777946</v>
      </c>
    </row>
    <row r="18" spans="1:5" ht="12.75">
      <c r="A18" s="2" t="s">
        <v>2</v>
      </c>
      <c r="B18" s="1"/>
      <c r="C18" s="7">
        <f t="shared" si="2"/>
        <v>219761.505</v>
      </c>
      <c r="D18" s="7">
        <f t="shared" si="2"/>
        <v>-703.4650800000001</v>
      </c>
      <c r="E18" s="7">
        <f t="shared" si="1"/>
        <v>219058.03992</v>
      </c>
    </row>
    <row r="19" spans="1:5" ht="12.75">
      <c r="A19" s="2" t="s">
        <v>3</v>
      </c>
      <c r="B19" s="1"/>
      <c r="C19" s="7">
        <f t="shared" si="2"/>
        <v>425429.7294</v>
      </c>
      <c r="D19" s="7">
        <f t="shared" si="2"/>
        <v>270.147042</v>
      </c>
      <c r="E19" s="7">
        <f t="shared" si="1"/>
        <v>425699.87644200004</v>
      </c>
    </row>
    <row r="20" spans="1:5" ht="12.75">
      <c r="A20" s="2" t="s">
        <v>4</v>
      </c>
      <c r="B20" s="1"/>
      <c r="C20" s="7">
        <f t="shared" si="2"/>
        <v>8931.079600000001</v>
      </c>
      <c r="D20" s="7">
        <f t="shared" si="2"/>
        <v>0</v>
      </c>
      <c r="E20" s="7">
        <f t="shared" si="1"/>
        <v>8931.079600000001</v>
      </c>
    </row>
    <row r="21" spans="1:5" ht="12.75">
      <c r="A21" s="2" t="s">
        <v>5</v>
      </c>
      <c r="B21" s="1"/>
      <c r="C21" s="7">
        <f t="shared" si="2"/>
        <v>0</v>
      </c>
      <c r="D21" s="7">
        <f t="shared" si="2"/>
        <v>0</v>
      </c>
      <c r="E21" s="7">
        <f t="shared" si="1"/>
        <v>0</v>
      </c>
    </row>
    <row r="22" spans="1:5" ht="12.75">
      <c r="A22" s="2" t="s">
        <v>6</v>
      </c>
      <c r="B22" s="1"/>
      <c r="C22" s="7">
        <f t="shared" si="2"/>
        <v>6915.1471</v>
      </c>
      <c r="D22" s="7">
        <f t="shared" si="2"/>
        <v>0</v>
      </c>
      <c r="E22" s="7">
        <f t="shared" si="1"/>
        <v>6915.1471</v>
      </c>
    </row>
    <row r="23" spans="1:5" ht="12.75">
      <c r="A23" s="2" t="s">
        <v>7</v>
      </c>
      <c r="B23" s="1"/>
      <c r="C23" s="7">
        <f t="shared" si="2"/>
        <v>102.7988</v>
      </c>
      <c r="D23" s="7">
        <f t="shared" si="2"/>
        <v>0</v>
      </c>
      <c r="E23" s="7">
        <f t="shared" si="1"/>
        <v>102.7988</v>
      </c>
    </row>
    <row r="24" spans="1:5" ht="12.75">
      <c r="A24" s="2" t="s">
        <v>17</v>
      </c>
      <c r="B24" s="1"/>
      <c r="C24" s="7">
        <f>SUM(C17:C23)</f>
        <v>1695284.6645</v>
      </c>
      <c r="D24" s="7">
        <f>SUM(D17:D23)</f>
        <v>-365.9446920000001</v>
      </c>
      <c r="E24" s="7">
        <f t="shared" si="1"/>
        <v>1694918.719808</v>
      </c>
    </row>
    <row r="25" spans="1:5" ht="12.75">
      <c r="A25" s="5" t="s">
        <v>18</v>
      </c>
      <c r="B25" s="1"/>
      <c r="C25" s="12">
        <f>+C16+C24</f>
        <v>1695284.6645</v>
      </c>
      <c r="D25" s="12">
        <f>+D16+D24</f>
        <v>-365.9446920000001</v>
      </c>
      <c r="E25" s="7">
        <f t="shared" si="1"/>
        <v>1694918.719808</v>
      </c>
    </row>
    <row r="26" spans="1:4" ht="12.75">
      <c r="A26" s="20"/>
      <c r="B26" s="21"/>
      <c r="C26" s="21"/>
      <c r="D26" s="22"/>
    </row>
    <row r="27" spans="1:4" ht="12.75">
      <c r="A27" s="4" t="s">
        <v>75</v>
      </c>
      <c r="B27" s="1"/>
      <c r="C27" s="26" t="s">
        <v>64</v>
      </c>
      <c r="D27" s="26" t="s">
        <v>60</v>
      </c>
    </row>
    <row r="28" spans="1:4" ht="12.75">
      <c r="A28" s="4" t="s">
        <v>9</v>
      </c>
      <c r="B28" s="1"/>
      <c r="C28" s="1"/>
      <c r="D28" s="14"/>
    </row>
    <row r="29" spans="1:4" ht="12.75">
      <c r="A29" s="2" t="s">
        <v>1</v>
      </c>
      <c r="B29" s="1"/>
      <c r="C29" s="10"/>
      <c r="D29" s="15"/>
    </row>
    <row r="30" spans="1:4" ht="12.75">
      <c r="A30" s="2" t="s">
        <v>2</v>
      </c>
      <c r="B30" s="1"/>
      <c r="C30" s="10"/>
      <c r="D30" s="15"/>
    </row>
    <row r="31" spans="1:4" ht="12.75">
      <c r="A31" s="2" t="s">
        <v>3</v>
      </c>
      <c r="B31" s="1"/>
      <c r="C31" s="10"/>
      <c r="D31" s="15"/>
    </row>
    <row r="32" spans="1:4" ht="12.75">
      <c r="A32" s="2" t="s">
        <v>4</v>
      </c>
      <c r="B32" s="1"/>
      <c r="C32" s="10"/>
      <c r="D32" s="15"/>
    </row>
    <row r="33" spans="1:4" ht="12.75">
      <c r="A33" s="2" t="s">
        <v>5</v>
      </c>
      <c r="B33" s="1"/>
      <c r="C33" s="10"/>
      <c r="D33" s="15"/>
    </row>
    <row r="34" spans="1:4" ht="12.75">
      <c r="A34" s="2" t="s">
        <v>6</v>
      </c>
      <c r="B34" s="1"/>
      <c r="C34" s="10"/>
      <c r="D34" s="15"/>
    </row>
    <row r="35" spans="1:4" ht="12.75">
      <c r="A35" s="2" t="s">
        <v>7</v>
      </c>
      <c r="B35" s="1"/>
      <c r="C35" s="10"/>
      <c r="D35" s="15"/>
    </row>
    <row r="36" spans="1:4" ht="12.75">
      <c r="A36" s="4" t="s">
        <v>8</v>
      </c>
      <c r="B36" s="1"/>
      <c r="C36" s="10"/>
      <c r="D36" s="15"/>
    </row>
    <row r="37" spans="1:4" ht="12.75">
      <c r="A37" s="2" t="s">
        <v>1</v>
      </c>
      <c r="B37" s="1" t="s">
        <v>14</v>
      </c>
      <c r="C37" s="10">
        <v>0.0046</v>
      </c>
      <c r="D37" s="16">
        <v>0.004386</v>
      </c>
    </row>
    <row r="38" spans="1:4" ht="12.75">
      <c r="A38" s="2" t="s">
        <v>2</v>
      </c>
      <c r="B38" s="1" t="s">
        <v>14</v>
      </c>
      <c r="C38" s="10">
        <v>0.0025</v>
      </c>
      <c r="D38" s="16">
        <v>0.00321</v>
      </c>
    </row>
    <row r="39" spans="1:4" ht="12.75">
      <c r="A39" s="2" t="s">
        <v>3</v>
      </c>
      <c r="B39" s="1" t="s">
        <v>15</v>
      </c>
      <c r="C39" s="10">
        <v>0.4607</v>
      </c>
      <c r="D39" s="16">
        <v>0.454793</v>
      </c>
    </row>
    <row r="40" spans="1:4" ht="12.75">
      <c r="A40" s="2" t="s">
        <v>4</v>
      </c>
      <c r="B40" s="1" t="s">
        <v>15</v>
      </c>
      <c r="C40" s="10">
        <v>0.3644</v>
      </c>
      <c r="D40" s="16">
        <v>0.375465</v>
      </c>
    </row>
    <row r="41" spans="1:4" ht="12.75">
      <c r="A41" s="2" t="s">
        <v>5</v>
      </c>
      <c r="B41" s="1" t="s">
        <v>15</v>
      </c>
      <c r="C41" s="10"/>
      <c r="D41" s="16"/>
    </row>
    <row r="42" spans="1:4" ht="12.75">
      <c r="A42" s="2" t="s">
        <v>6</v>
      </c>
      <c r="B42" s="1" t="s">
        <v>15</v>
      </c>
      <c r="C42" s="10">
        <v>0.5059</v>
      </c>
      <c r="D42" s="16">
        <v>0.49923</v>
      </c>
    </row>
    <row r="43" spans="1:4" ht="12.75">
      <c r="A43" s="2" t="s">
        <v>7</v>
      </c>
      <c r="B43" s="1" t="s">
        <v>15</v>
      </c>
      <c r="C43" s="10">
        <v>0.4849</v>
      </c>
      <c r="D43" s="16">
        <v>0.472681</v>
      </c>
    </row>
    <row r="45" spans="1:4" ht="12.75">
      <c r="A45" s="4" t="s">
        <v>11</v>
      </c>
      <c r="B45" s="1"/>
      <c r="C45" s="26" t="s">
        <v>64</v>
      </c>
      <c r="D45" s="26" t="s">
        <v>60</v>
      </c>
    </row>
    <row r="46" spans="1:4" ht="12.75">
      <c r="A46" s="4" t="s">
        <v>12</v>
      </c>
      <c r="B46" s="1"/>
      <c r="C46" s="1"/>
      <c r="D46" s="10"/>
    </row>
    <row r="47" spans="1:4" ht="12.75">
      <c r="A47" s="2" t="s">
        <v>1</v>
      </c>
      <c r="B47" s="1"/>
      <c r="C47" s="23"/>
      <c r="D47" s="10"/>
    </row>
    <row r="48" spans="1:4" ht="12.75">
      <c r="A48" s="2" t="s">
        <v>2</v>
      </c>
      <c r="B48" s="1"/>
      <c r="C48" s="23"/>
      <c r="D48" s="10"/>
    </row>
    <row r="49" spans="1:4" ht="12.75">
      <c r="A49" s="2" t="s">
        <v>3</v>
      </c>
      <c r="B49" s="1"/>
      <c r="C49" s="23"/>
      <c r="D49" s="10"/>
    </row>
    <row r="50" spans="1:4" ht="12.75">
      <c r="A50" s="2" t="s">
        <v>4</v>
      </c>
      <c r="B50" s="1"/>
      <c r="C50" s="23"/>
      <c r="D50" s="10"/>
    </row>
    <row r="51" spans="1:4" ht="12.75">
      <c r="A51" s="2" t="s">
        <v>5</v>
      </c>
      <c r="B51" s="1"/>
      <c r="C51" s="23"/>
      <c r="D51" s="10"/>
    </row>
    <row r="52" spans="1:4" ht="12.75">
      <c r="A52" s="2" t="s">
        <v>6</v>
      </c>
      <c r="B52" s="1"/>
      <c r="C52" s="23"/>
      <c r="D52" s="1"/>
    </row>
    <row r="53" spans="1:4" ht="12.75">
      <c r="A53" s="2" t="s">
        <v>7</v>
      </c>
      <c r="B53" s="1"/>
      <c r="C53" s="23"/>
      <c r="D53" s="1"/>
    </row>
    <row r="54" spans="1:4" ht="12.75">
      <c r="A54" s="4" t="s">
        <v>13</v>
      </c>
      <c r="B54" s="1"/>
      <c r="C54" s="1"/>
      <c r="D54" s="1"/>
    </row>
    <row r="55" spans="1:4" ht="12.75">
      <c r="A55" s="2" t="s">
        <v>1</v>
      </c>
      <c r="B55" s="1" t="s">
        <v>14</v>
      </c>
      <c r="C55" s="34">
        <v>224814001</v>
      </c>
      <c r="D55" s="45">
        <v>15361</v>
      </c>
    </row>
    <row r="56" spans="1:4" ht="12.75">
      <c r="A56" s="2" t="s">
        <v>2</v>
      </c>
      <c r="B56" s="1" t="s">
        <v>14</v>
      </c>
      <c r="C56" s="34">
        <v>87904602</v>
      </c>
      <c r="D56" s="45">
        <v>-219148</v>
      </c>
    </row>
    <row r="57" spans="1:4" ht="12.75">
      <c r="A57" s="2" t="s">
        <v>3</v>
      </c>
      <c r="B57" s="1" t="s">
        <v>15</v>
      </c>
      <c r="C57" s="34">
        <v>923442</v>
      </c>
      <c r="D57" s="45">
        <v>594</v>
      </c>
    </row>
    <row r="58" spans="1:4" ht="12.75">
      <c r="A58" s="2" t="s">
        <v>4</v>
      </c>
      <c r="B58" s="1" t="s">
        <v>15</v>
      </c>
      <c r="C58" s="34">
        <v>24509</v>
      </c>
      <c r="D58" s="45">
        <v>0</v>
      </c>
    </row>
    <row r="59" spans="1:4" ht="12.75">
      <c r="A59" s="2" t="s">
        <v>5</v>
      </c>
      <c r="B59" s="1" t="s">
        <v>15</v>
      </c>
      <c r="C59" s="34">
        <v>0</v>
      </c>
      <c r="D59" s="45">
        <v>0</v>
      </c>
    </row>
    <row r="60" spans="1:4" ht="12.75">
      <c r="A60" s="2" t="s">
        <v>6</v>
      </c>
      <c r="B60" s="1" t="s">
        <v>15</v>
      </c>
      <c r="C60" s="34">
        <v>13669</v>
      </c>
      <c r="D60" s="45">
        <v>0</v>
      </c>
    </row>
    <row r="61" spans="1:4" ht="12.75">
      <c r="A61" s="2" t="s">
        <v>7</v>
      </c>
      <c r="B61" s="1" t="s">
        <v>15</v>
      </c>
      <c r="C61" s="34">
        <v>212</v>
      </c>
      <c r="D61" s="45">
        <v>0</v>
      </c>
    </row>
    <row r="62" ht="12.75">
      <c r="A62" s="35"/>
    </row>
    <row r="63" ht="12.75">
      <c r="A63" s="39"/>
    </row>
  </sheetData>
  <printOptions/>
  <pageMargins left="0.5" right="0.5" top="1" bottom="0.5" header="0.25" footer="0.17"/>
  <pageSetup fitToHeight="1" fitToWidth="1" horizontalDpi="600" verticalDpi="600" orientation="portrait" scale="89" r:id="rId1"/>
  <headerFooter alignWithMargins="0">
    <oddFooter>&amp;L&amp;F&amp;R&amp;A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workbookViewId="0" topLeftCell="A22">
      <selection activeCell="F51" sqref="F51"/>
    </sheetView>
  </sheetViews>
  <sheetFormatPr defaultColWidth="9.140625" defaultRowHeight="12.75"/>
  <cols>
    <col min="1" max="1" width="27.421875" style="0" bestFit="1" customWidth="1"/>
    <col min="2" max="2" width="4.8515625" style="0" bestFit="1" customWidth="1"/>
    <col min="3" max="3" width="15.421875" style="0" bestFit="1" customWidth="1"/>
    <col min="4" max="4" width="12.7109375" style="0" customWidth="1"/>
    <col min="5" max="5" width="14.140625" style="0" customWidth="1"/>
  </cols>
  <sheetData>
    <row r="1" ht="12.75">
      <c r="A1" s="11" t="s">
        <v>21</v>
      </c>
    </row>
    <row r="2" ht="12.75">
      <c r="A2" s="11" t="s">
        <v>22</v>
      </c>
    </row>
    <row r="3" spans="1:4" ht="12.75">
      <c r="A3" s="11" t="s">
        <v>57</v>
      </c>
      <c r="C3" s="11" t="s">
        <v>56</v>
      </c>
      <c r="D3" s="11"/>
    </row>
    <row r="4" ht="12.75">
      <c r="A4" s="11"/>
    </row>
    <row r="6" spans="1:5" ht="12.75">
      <c r="A6" s="4" t="s">
        <v>0</v>
      </c>
      <c r="B6" s="1"/>
      <c r="C6" s="26" t="s">
        <v>64</v>
      </c>
      <c r="D6" s="26" t="s">
        <v>60</v>
      </c>
      <c r="E6" s="26" t="s">
        <v>10</v>
      </c>
    </row>
    <row r="7" spans="1:5" ht="12.75">
      <c r="A7" s="4" t="s">
        <v>9</v>
      </c>
      <c r="B7" s="1"/>
      <c r="C7" s="7"/>
      <c r="D7" s="7"/>
      <c r="E7" s="7"/>
    </row>
    <row r="8" spans="1:5" ht="12.75">
      <c r="A8" s="2" t="s">
        <v>1</v>
      </c>
      <c r="B8" s="1"/>
      <c r="C8" s="7">
        <f aca="true" t="shared" si="0" ref="C8:D15">+C29*C47</f>
        <v>0</v>
      </c>
      <c r="D8" s="7">
        <f t="shared" si="0"/>
        <v>0</v>
      </c>
      <c r="E8" s="7">
        <f aca="true" t="shared" si="1" ref="E8:E23">SUM(C8:C8)</f>
        <v>0</v>
      </c>
    </row>
    <row r="9" spans="1:5" ht="12.75">
      <c r="A9" s="2" t="s">
        <v>2</v>
      </c>
      <c r="B9" s="1"/>
      <c r="C9" s="7">
        <f t="shared" si="0"/>
        <v>0</v>
      </c>
      <c r="D9" s="7">
        <f t="shared" si="0"/>
        <v>0</v>
      </c>
      <c r="E9" s="7">
        <f t="shared" si="1"/>
        <v>0</v>
      </c>
    </row>
    <row r="10" spans="1:5" ht="12.75">
      <c r="A10" s="2" t="s">
        <v>3</v>
      </c>
      <c r="B10" s="1"/>
      <c r="C10" s="7">
        <f t="shared" si="0"/>
        <v>0</v>
      </c>
      <c r="D10" s="7">
        <f t="shared" si="0"/>
        <v>0</v>
      </c>
      <c r="E10" s="7">
        <f t="shared" si="1"/>
        <v>0</v>
      </c>
    </row>
    <row r="11" spans="1:5" ht="12.75">
      <c r="A11" s="2" t="s">
        <v>4</v>
      </c>
      <c r="B11" s="1"/>
      <c r="C11" s="7">
        <f t="shared" si="0"/>
        <v>0</v>
      </c>
      <c r="D11" s="7">
        <f t="shared" si="0"/>
        <v>0</v>
      </c>
      <c r="E11" s="7">
        <f t="shared" si="1"/>
        <v>0</v>
      </c>
    </row>
    <row r="12" spans="1:5" ht="12.75">
      <c r="A12" s="2" t="s">
        <v>5</v>
      </c>
      <c r="B12" s="1"/>
      <c r="C12" s="7">
        <f t="shared" si="0"/>
        <v>0</v>
      </c>
      <c r="D12" s="7">
        <f t="shared" si="0"/>
        <v>0</v>
      </c>
      <c r="E12" s="7">
        <f t="shared" si="1"/>
        <v>0</v>
      </c>
    </row>
    <row r="13" spans="1:5" ht="12.75">
      <c r="A13" s="2" t="s">
        <v>6</v>
      </c>
      <c r="B13" s="1"/>
      <c r="C13" s="7">
        <f t="shared" si="0"/>
        <v>0</v>
      </c>
      <c r="D13" s="7">
        <f t="shared" si="0"/>
        <v>0</v>
      </c>
      <c r="E13" s="7">
        <f t="shared" si="1"/>
        <v>0</v>
      </c>
    </row>
    <row r="14" spans="1:5" ht="12.75">
      <c r="A14" s="2" t="s">
        <v>7</v>
      </c>
      <c r="B14" s="1"/>
      <c r="C14" s="7">
        <f t="shared" si="0"/>
        <v>0</v>
      </c>
      <c r="D14" s="7">
        <f t="shared" si="0"/>
        <v>0</v>
      </c>
      <c r="E14" s="7">
        <f t="shared" si="1"/>
        <v>0</v>
      </c>
    </row>
    <row r="15" spans="1:5" ht="12.75">
      <c r="A15" s="2" t="s">
        <v>16</v>
      </c>
      <c r="B15" s="1"/>
      <c r="C15" s="7">
        <f t="shared" si="0"/>
        <v>0</v>
      </c>
      <c r="D15" s="7">
        <f t="shared" si="0"/>
        <v>0</v>
      </c>
      <c r="E15" s="7">
        <f t="shared" si="1"/>
        <v>0</v>
      </c>
    </row>
    <row r="16" spans="1:5" ht="12.75">
      <c r="A16" s="4" t="s">
        <v>8</v>
      </c>
      <c r="B16" s="1"/>
      <c r="C16" s="7">
        <f>SUM(C8:C15)</f>
        <v>0</v>
      </c>
      <c r="D16" s="7">
        <f>SUM(D8:D15)</f>
        <v>0</v>
      </c>
      <c r="E16" s="9">
        <f t="shared" si="1"/>
        <v>0</v>
      </c>
    </row>
    <row r="17" spans="1:5" ht="12.75">
      <c r="A17" s="2" t="s">
        <v>1</v>
      </c>
      <c r="B17" s="1"/>
      <c r="C17" s="7">
        <f aca="true" t="shared" si="2" ref="C17:D23">+C37*C55</f>
        <v>750229.6932</v>
      </c>
      <c r="D17" s="7">
        <f t="shared" si="2"/>
        <v>99.612495</v>
      </c>
      <c r="E17" s="7">
        <f t="shared" si="1"/>
        <v>750229.6932</v>
      </c>
    </row>
    <row r="18" spans="1:5" ht="12.75">
      <c r="A18" s="2" t="s">
        <v>2</v>
      </c>
      <c r="B18" s="1"/>
      <c r="C18" s="7">
        <f t="shared" si="2"/>
        <v>188169.2165</v>
      </c>
      <c r="D18" s="7">
        <f t="shared" si="2"/>
        <v>217.71471599999998</v>
      </c>
      <c r="E18" s="7">
        <f t="shared" si="1"/>
        <v>188169.2165</v>
      </c>
    </row>
    <row r="19" spans="1:5" ht="12.75">
      <c r="A19" s="2" t="s">
        <v>3</v>
      </c>
      <c r="B19" s="1"/>
      <c r="C19" s="7">
        <f t="shared" si="2"/>
        <v>308548.534</v>
      </c>
      <c r="D19" s="7">
        <f t="shared" si="2"/>
        <v>369.146573</v>
      </c>
      <c r="E19" s="7">
        <f t="shared" si="1"/>
        <v>308548.534</v>
      </c>
    </row>
    <row r="20" spans="1:5" ht="12.75">
      <c r="A20" s="2" t="s">
        <v>4</v>
      </c>
      <c r="B20" s="1"/>
      <c r="C20" s="7">
        <f t="shared" si="2"/>
        <v>0</v>
      </c>
      <c r="D20" s="7">
        <f t="shared" si="2"/>
        <v>0</v>
      </c>
      <c r="E20" s="7">
        <f t="shared" si="1"/>
        <v>0</v>
      </c>
    </row>
    <row r="21" spans="1:5" ht="12.75">
      <c r="A21" s="2" t="s">
        <v>5</v>
      </c>
      <c r="B21" s="1"/>
      <c r="C21" s="7">
        <f t="shared" si="2"/>
        <v>0</v>
      </c>
      <c r="D21" s="7">
        <f t="shared" si="2"/>
        <v>0</v>
      </c>
      <c r="E21" s="7">
        <f t="shared" si="1"/>
        <v>0</v>
      </c>
    </row>
    <row r="22" spans="1:5" ht="12.75">
      <c r="A22" s="2" t="s">
        <v>6</v>
      </c>
      <c r="B22" s="1"/>
      <c r="C22" s="7">
        <f t="shared" si="2"/>
        <v>11839.7202</v>
      </c>
      <c r="D22" s="7">
        <f t="shared" si="2"/>
        <v>0</v>
      </c>
      <c r="E22" s="7">
        <f t="shared" si="1"/>
        <v>11839.7202</v>
      </c>
    </row>
    <row r="23" spans="1:5" ht="12.75">
      <c r="A23" s="2" t="s">
        <v>7</v>
      </c>
      <c r="B23" s="1"/>
      <c r="C23" s="7">
        <f t="shared" si="2"/>
        <v>0</v>
      </c>
      <c r="D23" s="7">
        <f t="shared" si="2"/>
        <v>0</v>
      </c>
      <c r="E23" s="7">
        <f t="shared" si="1"/>
        <v>0</v>
      </c>
    </row>
    <row r="24" spans="1:5" ht="12.75">
      <c r="A24" s="2" t="s">
        <v>17</v>
      </c>
      <c r="B24" s="1"/>
      <c r="C24" s="7">
        <f>SUM(C17:C23)</f>
        <v>1258787.1639</v>
      </c>
      <c r="D24" s="7">
        <f>SUM(D17:D23)</f>
        <v>686.473784</v>
      </c>
      <c r="E24" s="7">
        <f>SUM(E17:E23)</f>
        <v>1258787.1639</v>
      </c>
    </row>
    <row r="25" spans="1:5" ht="12.75">
      <c r="A25" s="5" t="s">
        <v>18</v>
      </c>
      <c r="B25" s="1"/>
      <c r="C25" s="12">
        <f>+C16+C24</f>
        <v>1258787.1639</v>
      </c>
      <c r="D25" s="12">
        <f>+D16+D24</f>
        <v>686.473784</v>
      </c>
      <c r="E25" s="12">
        <f>+E16+E24</f>
        <v>1258787.1639</v>
      </c>
    </row>
    <row r="26" spans="1:5" ht="12.75">
      <c r="A26" s="20"/>
      <c r="B26" s="21"/>
      <c r="C26" s="21"/>
      <c r="D26" s="22"/>
      <c r="E26" s="22"/>
    </row>
    <row r="27" spans="1:5" ht="12.75">
      <c r="A27" s="4" t="s">
        <v>53</v>
      </c>
      <c r="B27" s="1"/>
      <c r="C27" s="26" t="s">
        <v>64</v>
      </c>
      <c r="D27" s="26" t="s">
        <v>60</v>
      </c>
      <c r="E27" s="13"/>
    </row>
    <row r="28" spans="1:5" ht="12.75">
      <c r="A28" s="4" t="s">
        <v>9</v>
      </c>
      <c r="B28" s="1"/>
      <c r="C28" s="1"/>
      <c r="D28" s="1"/>
      <c r="E28" s="14"/>
    </row>
    <row r="29" spans="1:5" ht="12.75">
      <c r="A29" s="2" t="s">
        <v>1</v>
      </c>
      <c r="B29" s="1"/>
      <c r="C29" s="10"/>
      <c r="D29" s="10"/>
      <c r="E29" s="15"/>
    </row>
    <row r="30" spans="1:5" ht="12.75">
      <c r="A30" s="2" t="s">
        <v>2</v>
      </c>
      <c r="B30" s="1"/>
      <c r="C30" s="10"/>
      <c r="D30" s="10"/>
      <c r="E30" s="15"/>
    </row>
    <row r="31" spans="1:5" ht="12.75">
      <c r="A31" s="2" t="s">
        <v>3</v>
      </c>
      <c r="B31" s="1"/>
      <c r="C31" s="10"/>
      <c r="D31" s="10"/>
      <c r="E31" s="15"/>
    </row>
    <row r="32" spans="1:5" ht="12.75">
      <c r="A32" s="2" t="s">
        <v>4</v>
      </c>
      <c r="B32" s="1"/>
      <c r="C32" s="10"/>
      <c r="D32" s="10"/>
      <c r="E32" s="15"/>
    </row>
    <row r="33" spans="1:5" ht="12.75">
      <c r="A33" s="2" t="s">
        <v>5</v>
      </c>
      <c r="B33" s="1"/>
      <c r="C33" s="10"/>
      <c r="D33" s="10"/>
      <c r="E33" s="15"/>
    </row>
    <row r="34" spans="1:5" ht="12.75">
      <c r="A34" s="2" t="s">
        <v>6</v>
      </c>
      <c r="B34" s="1"/>
      <c r="C34" s="10"/>
      <c r="D34" s="10"/>
      <c r="E34" s="15"/>
    </row>
    <row r="35" spans="1:5" ht="12.75">
      <c r="A35" s="2" t="s">
        <v>7</v>
      </c>
      <c r="B35" s="1"/>
      <c r="C35" s="10"/>
      <c r="D35" s="10"/>
      <c r="E35" s="15"/>
    </row>
    <row r="36" spans="1:5" ht="12.75">
      <c r="A36" s="4" t="s">
        <v>8</v>
      </c>
      <c r="B36" s="1"/>
      <c r="C36" s="10"/>
      <c r="D36" s="10"/>
      <c r="E36" s="15"/>
    </row>
    <row r="37" spans="1:5" ht="12.75">
      <c r="A37" s="2" t="s">
        <v>1</v>
      </c>
      <c r="B37" s="1" t="s">
        <v>14</v>
      </c>
      <c r="C37" s="10">
        <v>0.0052</v>
      </c>
      <c r="D37" s="16">
        <v>0.004755</v>
      </c>
      <c r="E37" s="15"/>
    </row>
    <row r="38" spans="1:5" ht="12.75">
      <c r="A38" s="2" t="s">
        <v>2</v>
      </c>
      <c r="B38" s="1" t="s">
        <v>14</v>
      </c>
      <c r="C38" s="10">
        <v>0.0037</v>
      </c>
      <c r="D38" s="16">
        <v>0.003364</v>
      </c>
      <c r="E38" s="15"/>
    </row>
    <row r="39" spans="1:5" ht="12.75">
      <c r="A39" s="2" t="s">
        <v>3</v>
      </c>
      <c r="B39" s="1" t="s">
        <v>15</v>
      </c>
      <c r="C39" s="10">
        <v>0.7571</v>
      </c>
      <c r="D39" s="16">
        <v>0.844729</v>
      </c>
      <c r="E39" s="15"/>
    </row>
    <row r="40" spans="1:5" ht="12.75">
      <c r="A40" s="2" t="s">
        <v>4</v>
      </c>
      <c r="B40" s="1" t="s">
        <v>15</v>
      </c>
      <c r="C40" s="10"/>
      <c r="D40" s="16"/>
      <c r="E40" s="15"/>
    </row>
    <row r="41" spans="1:5" ht="12.75">
      <c r="A41" s="2" t="s">
        <v>5</v>
      </c>
      <c r="B41" s="1" t="s">
        <v>15</v>
      </c>
      <c r="C41" s="10"/>
      <c r="D41" s="16"/>
      <c r="E41" s="15"/>
    </row>
    <row r="42" spans="1:5" ht="12.75">
      <c r="A42" s="2" t="s">
        <v>6</v>
      </c>
      <c r="B42" s="1" t="s">
        <v>15</v>
      </c>
      <c r="C42" s="10">
        <v>1.4294</v>
      </c>
      <c r="D42" s="16">
        <v>1.749989</v>
      </c>
      <c r="E42" s="15"/>
    </row>
    <row r="43" spans="1:5" ht="12.75">
      <c r="A43" s="2" t="s">
        <v>7</v>
      </c>
      <c r="B43" s="1" t="s">
        <v>15</v>
      </c>
      <c r="C43" s="16"/>
      <c r="D43" s="16"/>
      <c r="E43" s="15"/>
    </row>
    <row r="45" spans="1:5" ht="12.75">
      <c r="A45" s="4" t="s">
        <v>11</v>
      </c>
      <c r="B45" s="1"/>
      <c r="C45" s="26" t="s">
        <v>64</v>
      </c>
      <c r="D45" s="26" t="s">
        <v>60</v>
      </c>
      <c r="E45" s="47"/>
    </row>
    <row r="46" spans="1:5" ht="12.75">
      <c r="A46" s="4" t="s">
        <v>12</v>
      </c>
      <c r="B46" s="1"/>
      <c r="C46" s="1"/>
      <c r="D46" s="1"/>
      <c r="E46" s="47"/>
    </row>
    <row r="47" spans="1:5" ht="12.75">
      <c r="A47" s="2" t="s">
        <v>1</v>
      </c>
      <c r="B47" s="1"/>
      <c r="C47" s="23"/>
      <c r="D47" s="23"/>
      <c r="E47" s="47"/>
    </row>
    <row r="48" spans="1:5" ht="12.75">
      <c r="A48" s="2" t="s">
        <v>2</v>
      </c>
      <c r="B48" s="1"/>
      <c r="C48" s="23"/>
      <c r="D48" s="23"/>
      <c r="E48" s="47"/>
    </row>
    <row r="49" spans="1:5" ht="12.75">
      <c r="A49" s="2" t="s">
        <v>3</v>
      </c>
      <c r="B49" s="1"/>
      <c r="C49" s="23"/>
      <c r="D49" s="23"/>
      <c r="E49" s="47"/>
    </row>
    <row r="50" spans="1:5" ht="12.75">
      <c r="A50" s="2" t="s">
        <v>4</v>
      </c>
      <c r="B50" s="1"/>
      <c r="C50" s="23"/>
      <c r="D50" s="23"/>
      <c r="E50" s="47"/>
    </row>
    <row r="51" spans="1:5" ht="12.75">
      <c r="A51" s="2" t="s">
        <v>5</v>
      </c>
      <c r="B51" s="1"/>
      <c r="C51" s="23"/>
      <c r="D51" s="23"/>
      <c r="E51" s="47"/>
    </row>
    <row r="52" spans="1:4" ht="12.75">
      <c r="A52" s="2" t="s">
        <v>6</v>
      </c>
      <c r="B52" s="1"/>
      <c r="C52" s="23"/>
      <c r="D52" s="23"/>
    </row>
    <row r="53" spans="1:4" ht="12.75">
      <c r="A53" s="2" t="s">
        <v>7</v>
      </c>
      <c r="B53" s="1"/>
      <c r="C53" s="23"/>
      <c r="D53" s="23"/>
    </row>
    <row r="54" spans="1:4" ht="12.75">
      <c r="A54" s="4" t="s">
        <v>13</v>
      </c>
      <c r="B54" s="1"/>
      <c r="C54" s="1"/>
      <c r="D54" s="1"/>
    </row>
    <row r="55" spans="1:4" ht="12.75">
      <c r="A55" s="2" t="s">
        <v>1</v>
      </c>
      <c r="B55" s="1" t="s">
        <v>14</v>
      </c>
      <c r="C55" s="34">
        <v>144274941</v>
      </c>
      <c r="D55" s="34">
        <v>20949</v>
      </c>
    </row>
    <row r="56" spans="1:4" ht="12.75">
      <c r="A56" s="2" t="s">
        <v>2</v>
      </c>
      <c r="B56" s="1" t="s">
        <v>14</v>
      </c>
      <c r="C56" s="34">
        <v>50856545</v>
      </c>
      <c r="D56" s="34">
        <v>64719</v>
      </c>
    </row>
    <row r="57" spans="1:4" ht="12.75">
      <c r="A57" s="2" t="s">
        <v>3</v>
      </c>
      <c r="B57" s="1" t="s">
        <v>15</v>
      </c>
      <c r="C57" s="34">
        <v>407540</v>
      </c>
      <c r="D57" s="34">
        <v>437</v>
      </c>
    </row>
    <row r="58" spans="1:4" ht="12.75">
      <c r="A58" s="2" t="s">
        <v>4</v>
      </c>
      <c r="B58" s="1" t="s">
        <v>15</v>
      </c>
      <c r="C58" s="34">
        <v>0</v>
      </c>
      <c r="D58" s="34"/>
    </row>
    <row r="59" spans="1:4" ht="12.75">
      <c r="A59" s="2" t="s">
        <v>5</v>
      </c>
      <c r="B59" s="1" t="s">
        <v>15</v>
      </c>
      <c r="C59" s="34">
        <v>0</v>
      </c>
      <c r="D59" s="34"/>
    </row>
    <row r="60" spans="1:4" ht="12.75">
      <c r="A60" s="2" t="s">
        <v>6</v>
      </c>
      <c r="B60" s="1" t="s">
        <v>15</v>
      </c>
      <c r="C60" s="34">
        <v>8283</v>
      </c>
      <c r="D60" s="34"/>
    </row>
    <row r="61" spans="1:4" ht="12.75">
      <c r="A61" s="2" t="s">
        <v>7</v>
      </c>
      <c r="B61" s="1" t="s">
        <v>15</v>
      </c>
      <c r="C61" s="34">
        <v>0</v>
      </c>
      <c r="D61" s="34"/>
    </row>
    <row r="62" ht="12.75">
      <c r="A62" s="35"/>
    </row>
    <row r="63" ht="12.75">
      <c r="A63" s="39"/>
    </row>
  </sheetData>
  <printOptions/>
  <pageMargins left="0.5" right="0.5" top="1" bottom="0.5" header="0.19" footer="0.17"/>
  <pageSetup fitToHeight="1" fitToWidth="1" horizontalDpi="600" verticalDpi="600" orientation="portrait" scale="89" r:id="rId1"/>
  <headerFooter alignWithMargins="0"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PowerStream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tom.barrett</dc:creator>
  <cp:keywords/>
  <dc:description/>
  <cp:lastModifiedBy>tom.barrett</cp:lastModifiedBy>
  <cp:lastPrinted>2012-05-28T14:57:08Z</cp:lastPrinted>
  <dcterms:created xsi:type="dcterms:W3CDTF">2012-05-23T18:19:53Z</dcterms:created>
  <dcterms:modified xsi:type="dcterms:W3CDTF">2012-05-28T14:57:32Z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4105</vt:i4>
  </property>
</Properties>
</file>