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3"/>
  </bookViews>
  <sheets>
    <sheet name="Summary" sheetId="1" r:id="rId1"/>
    <sheet name="2002" sheetId="2" r:id="rId2"/>
    <sheet name="2003" sheetId="3" r:id="rId3"/>
    <sheet name="2004" sheetId="4" r:id="rId4"/>
  </sheets>
  <definedNames>
    <definedName name="_xlnm.Print_Area" localSheetId="1">'2002'!$A$1:$O$97</definedName>
    <definedName name="_xlnm.Print_Area" localSheetId="2">'2003'!$A$1:$O$97</definedName>
    <definedName name="_xlnm.Print_Area" localSheetId="3">'2004'!$A$1:$O$115</definedName>
    <definedName name="_xlnm.Print_Titles" localSheetId="1">'2002'!$1:$4</definedName>
    <definedName name="_xlnm.Print_Titles" localSheetId="2">'2003'!$1:$3</definedName>
    <definedName name="_xlnm.Print_Titles" localSheetId="3">'2004'!$1:$3</definedName>
  </definedNames>
  <calcPr fullCalcOnLoad="1"/>
</workbook>
</file>

<file path=xl/sharedStrings.xml><?xml version="1.0" encoding="utf-8"?>
<sst xmlns="http://schemas.openxmlformats.org/spreadsheetml/2006/main" count="624" uniqueCount="74">
  <si>
    <t>PILs in Rates:</t>
  </si>
  <si>
    <t>Residential</t>
  </si>
  <si>
    <t>GS&lt;50 kW</t>
  </si>
  <si>
    <t>GS&gt;50 kW</t>
  </si>
  <si>
    <t>GS- TOU</t>
  </si>
  <si>
    <t>Large User</t>
  </si>
  <si>
    <t>Street Lights</t>
  </si>
  <si>
    <t>Sentinel Lights</t>
  </si>
  <si>
    <t>Variable rate</t>
  </si>
  <si>
    <t>Fixed monthly charge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</si>
  <si>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</si>
  <si>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</si>
  <si>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</si>
  <si>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</si>
  <si>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</si>
  <si>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</si>
  <si>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</si>
  <si>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</si>
  <si>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</si>
  <si>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</si>
  <si>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</si>
  <si>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</si>
  <si>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</si>
  <si>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Billing Determinants</t>
  </si>
  <si>
    <t>Customer Counts</t>
  </si>
  <si>
    <t>Billed kWhs/kWs</t>
  </si>
  <si>
    <t>kWh</t>
  </si>
  <si>
    <t>kW</t>
  </si>
  <si>
    <t>Subtotal - Fixed</t>
  </si>
  <si>
    <t>Subtotal - Variable</t>
  </si>
  <si>
    <t>Total PILs Collected</t>
  </si>
  <si>
    <t>Check</t>
  </si>
  <si>
    <t>PILs Rate "Slivers" Total</t>
  </si>
  <si>
    <t>2001 PILs Rate "Slivers"</t>
  </si>
  <si>
    <t>2002 PILs Rate "Slivers"</t>
  </si>
  <si>
    <t>PowerStream Inc.</t>
  </si>
  <si>
    <t>Account 1562 - PILs Billed</t>
  </si>
  <si>
    <t>Markham Hydro</t>
  </si>
  <si>
    <t>March 1, 2002 to December 31, 2002</t>
  </si>
  <si>
    <t>Estimated "Proof"</t>
  </si>
  <si>
    <t>January 1, 2003 to December 31, 2003</t>
  </si>
  <si>
    <t>NOTES</t>
  </si>
  <si>
    <t>January 1, 2004 to May 31, 2004</t>
  </si>
  <si>
    <t>Difference</t>
  </si>
  <si>
    <t>Markham Hydro billing was set up with separate billing codes to capture the PILs billed and credit</t>
  </si>
  <si>
    <t>these amounts directly to account 1562.</t>
  </si>
  <si>
    <t>Actual Billed &amp; Booked</t>
  </si>
  <si>
    <t>calculate the estimated PILs billing amounts as a check on the actual billings posted to account 1562.</t>
  </si>
  <si>
    <t>2002 PILs Billed</t>
  </si>
  <si>
    <t>The estimated proof sheet takes the actual billed kWhs/kWs and customer counts on an annual basis to</t>
  </si>
  <si>
    <t>2003 PILs Billed</t>
  </si>
  <si>
    <t>2004 PILs Billed</t>
  </si>
  <si>
    <t>2004 PILs Rate "Slivers"</t>
  </si>
  <si>
    <t>to Residential and GS&lt;50 kW classes. The billed amounts are based on actual customer numbers, number of days</t>
  </si>
  <si>
    <t>Note</t>
  </si>
  <si>
    <t>1.</t>
  </si>
  <si>
    <t>1</t>
  </si>
  <si>
    <t>2.</t>
  </si>
  <si>
    <t>Estimate based on PILs Proxy and number of months:</t>
  </si>
  <si>
    <t>Mar - Dec 2002</t>
  </si>
  <si>
    <t>Jan - Mar 2004</t>
  </si>
  <si>
    <t>10 Months</t>
  </si>
  <si>
    <t>3 months</t>
  </si>
  <si>
    <t>2001 PILs Proxy</t>
  </si>
  <si>
    <t>2002 PILs Proxy</t>
  </si>
  <si>
    <t>Total PILs Proxy in 2002 Rates</t>
  </si>
  <si>
    <t>Apr- May 2004</t>
  </si>
  <si>
    <t>2 months</t>
  </si>
  <si>
    <t>2004 PILs Proxy</t>
  </si>
  <si>
    <t>This involved some estimation regarding customer numbers each month and the allocation of kWhs billed</t>
  </si>
  <si>
    <t>and actual kWhs/kWs billed.</t>
  </si>
  <si>
    <t xml:space="preserve">For each period shown above, the average monthly amount was determined, as shown on the right, and entered into each month in </t>
  </si>
  <si>
    <t>the account 1562 continuity schedule.</t>
  </si>
  <si>
    <t>Estimated based on PILs Proxy (note 2)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</si>
</sst>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_(* #,##0.0000_);_(* \(#,##0.0000\);_(* &quot;-&quot;????_);_(@_)"/>
    <numFmt numFmtId="175" formatCode="_(* #,##0.0_);_(* \(#,##0.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165" fontId="0" fillId="0" borderId="1" xfId="17" applyNumberFormat="1" applyBorder="1" applyAlignment="1">
      <alignment/>
    </xf>
    <xf numFmtId="165" fontId="0" fillId="0" borderId="0" xfId="17" applyNumberFormat="1" applyAlignment="1">
      <alignment/>
    </xf>
    <xf numFmtId="165" fontId="0" fillId="0" borderId="2" xfId="17" applyNumberFormat="1" applyFill="1" applyBorder="1" applyAlignment="1">
      <alignment/>
    </xf>
    <xf numFmtId="167" fontId="0" fillId="0" borderId="1" xfId="17" applyNumberFormat="1" applyBorder="1" applyAlignment="1">
      <alignment/>
    </xf>
    <xf numFmtId="0" fontId="1" fillId="0" borderId="0" xfId="0" applyFont="1" applyAlignment="1">
      <alignment/>
    </xf>
    <xf numFmtId="165" fontId="1" fillId="0" borderId="1" xfId="17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7" fontId="0" fillId="0" borderId="3" xfId="17" applyNumberFormat="1" applyBorder="1" applyAlignment="1">
      <alignment/>
    </xf>
    <xf numFmtId="169" fontId="0" fillId="0" borderId="1" xfId="17" applyNumberFormat="1" applyBorder="1" applyAlignment="1">
      <alignment/>
    </xf>
    <xf numFmtId="16" fontId="0" fillId="0" borderId="1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75" fontId="0" fillId="0" borderId="1" xfId="15" applyNumberFormat="1" applyBorder="1" applyAlignment="1">
      <alignment/>
    </xf>
    <xf numFmtId="0" fontId="0" fillId="0" borderId="5" xfId="0" applyBorder="1" applyAlignment="1">
      <alignment horizontal="left" inden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 quotePrefix="1">
      <alignment/>
    </xf>
    <xf numFmtId="0" fontId="0" fillId="0" borderId="1" xfId="0" applyBorder="1" applyAlignment="1" quotePrefix="1">
      <alignment horizontal="center"/>
    </xf>
    <xf numFmtId="165" fontId="0" fillId="0" borderId="7" xfId="17" applyNumberFormat="1" applyBorder="1" applyAlignment="1">
      <alignment/>
    </xf>
    <xf numFmtId="165" fontId="1" fillId="0" borderId="0" xfId="17" applyNumberFormat="1" applyFont="1" applyAlignment="1">
      <alignment/>
    </xf>
    <xf numFmtId="165" fontId="0" fillId="0" borderId="0" xfId="17" applyNumberFormat="1" applyFont="1" applyAlignment="1">
      <alignment/>
    </xf>
    <xf numFmtId="165" fontId="0" fillId="0" borderId="1" xfId="0" applyNumberFormat="1" applyBorder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G10" sqref="G10"/>
    </sheetView>
  </sheetViews>
  <sheetFormatPr defaultColWidth="9.140625" defaultRowHeight="12.75"/>
  <cols>
    <col min="1" max="1" width="3.57421875" style="0" customWidth="1"/>
    <col min="2" max="2" width="33.8515625" style="0" bestFit="1" customWidth="1"/>
    <col min="3" max="3" width="14.57421875" style="0" bestFit="1" customWidth="1"/>
    <col min="4" max="4" width="16.7109375" style="0" customWidth="1"/>
    <col min="5" max="5" width="12.28125" style="0" bestFit="1" customWidth="1"/>
    <col min="6" max="6" width="5.140625" style="0" bestFit="1" customWidth="1"/>
    <col min="7" max="7" width="17.421875" style="0" customWidth="1"/>
    <col min="8" max="8" width="2.00390625" style="0" customWidth="1"/>
  </cols>
  <sheetData>
    <row r="1" ht="12.75">
      <c r="A1" s="11" t="s">
        <v>35</v>
      </c>
    </row>
    <row r="2" ht="12.75">
      <c r="A2" s="11" t="s">
        <v>36</v>
      </c>
    </row>
    <row r="3" ht="12.75">
      <c r="A3" s="11" t="s">
        <v>37</v>
      </c>
    </row>
    <row r="5" spans="3:7" ht="38.25">
      <c r="C5" s="19" t="s">
        <v>46</v>
      </c>
      <c r="D5" s="18" t="s">
        <v>39</v>
      </c>
      <c r="E5" s="18" t="s">
        <v>43</v>
      </c>
      <c r="F5" s="28" t="s">
        <v>54</v>
      </c>
      <c r="G5" s="29" t="s">
        <v>73</v>
      </c>
    </row>
    <row r="6" spans="2:7" ht="12.75">
      <c r="B6" s="17" t="s">
        <v>38</v>
      </c>
      <c r="C6" s="7">
        <v>5910976</v>
      </c>
      <c r="D6" s="7">
        <f>+'2002'!O24</f>
        <v>5844500.050792947</v>
      </c>
      <c r="E6" s="7">
        <f>+C6-D6</f>
        <v>66475.94920705259</v>
      </c>
      <c r="F6" s="31" t="s">
        <v>56</v>
      </c>
      <c r="G6" s="35">
        <f>+D30</f>
        <v>5604955</v>
      </c>
    </row>
    <row r="7" spans="2:7" ht="12.75">
      <c r="B7" s="1" t="s">
        <v>40</v>
      </c>
      <c r="C7" s="7">
        <v>7110030</v>
      </c>
      <c r="D7" s="7">
        <f>'2003'!O24</f>
        <v>7074464.813244421</v>
      </c>
      <c r="E7" s="7">
        <f>+C7-D7</f>
        <v>35565.186755578965</v>
      </c>
      <c r="F7" s="31" t="s">
        <v>56</v>
      </c>
      <c r="G7" s="35">
        <f>+C30</f>
        <v>6725946</v>
      </c>
    </row>
    <row r="8" spans="2:7" ht="12.75">
      <c r="B8" s="1" t="s">
        <v>42</v>
      </c>
      <c r="C8" s="7">
        <v>2669933</v>
      </c>
      <c r="D8" s="7">
        <f>+'2004'!O24</f>
        <v>2613156.003818265</v>
      </c>
      <c r="E8" s="7">
        <f>+C8-D8</f>
        <v>56776.99618173484</v>
      </c>
      <c r="F8" s="31" t="s">
        <v>56</v>
      </c>
      <c r="G8" s="35">
        <f>+E34</f>
        <v>2547149.1666666665</v>
      </c>
    </row>
    <row r="9" spans="2:7" ht="12.75">
      <c r="B9" s="4" t="s">
        <v>22</v>
      </c>
      <c r="C9" s="12">
        <f>SUM(C6:C8)</f>
        <v>15690939</v>
      </c>
      <c r="D9" s="12">
        <f>SUM(D6:D8)</f>
        <v>15532120.867855635</v>
      </c>
      <c r="E9" s="12">
        <f>SUM(E6:E8)</f>
        <v>158818.1321443664</v>
      </c>
      <c r="F9" s="31" t="s">
        <v>56</v>
      </c>
      <c r="G9" s="12">
        <f>SUM(G6:G8)</f>
        <v>14878050.166666666</v>
      </c>
    </row>
    <row r="10" ht="12.75">
      <c r="G10" s="36"/>
    </row>
    <row r="12" ht="12.75">
      <c r="A12" s="11" t="s">
        <v>41</v>
      </c>
    </row>
    <row r="13" spans="1:2" ht="12.75">
      <c r="A13" s="30" t="s">
        <v>55</v>
      </c>
      <c r="B13" t="s">
        <v>44</v>
      </c>
    </row>
    <row r="14" ht="12.75">
      <c r="B14" t="s">
        <v>45</v>
      </c>
    </row>
    <row r="15" ht="15.75" customHeight="1">
      <c r="B15" t="s">
        <v>49</v>
      </c>
    </row>
    <row r="16" ht="12.75">
      <c r="B16" t="s">
        <v>47</v>
      </c>
    </row>
    <row r="17" ht="12.75">
      <c r="B17" t="s">
        <v>69</v>
      </c>
    </row>
    <row r="18" ht="12.75">
      <c r="B18" t="s">
        <v>53</v>
      </c>
    </row>
    <row r="19" ht="12.75">
      <c r="B19" t="s">
        <v>70</v>
      </c>
    </row>
    <row r="21" ht="12.75">
      <c r="B21" t="s">
        <v>71</v>
      </c>
    </row>
    <row r="22" ht="12.75">
      <c r="B22" t="s">
        <v>72</v>
      </c>
    </row>
    <row r="24" spans="1:2" ht="12.75">
      <c r="A24" s="30" t="s">
        <v>57</v>
      </c>
      <c r="B24" t="s">
        <v>58</v>
      </c>
    </row>
    <row r="26" spans="4:5" ht="12.75">
      <c r="D26" s="27" t="s">
        <v>59</v>
      </c>
      <c r="E26" s="27" t="s">
        <v>60</v>
      </c>
    </row>
    <row r="27" spans="4:5" ht="12.75">
      <c r="D27" s="26" t="s">
        <v>61</v>
      </c>
      <c r="E27" s="26" t="s">
        <v>62</v>
      </c>
    </row>
    <row r="28" spans="2:5" ht="12.75">
      <c r="B28" t="s">
        <v>63</v>
      </c>
      <c r="C28" s="8">
        <v>1531970</v>
      </c>
      <c r="D28" s="8"/>
      <c r="E28" s="8"/>
    </row>
    <row r="29" spans="2:5" ht="12.75">
      <c r="B29" t="s">
        <v>64</v>
      </c>
      <c r="C29" s="8">
        <v>5193976</v>
      </c>
      <c r="D29" s="8"/>
      <c r="E29" s="8"/>
    </row>
    <row r="30" spans="2:5" ht="13.5" thickBot="1">
      <c r="B30" t="s">
        <v>65</v>
      </c>
      <c r="C30" s="32">
        <f>SUM(C28:C29)</f>
        <v>6725946</v>
      </c>
      <c r="D30" s="8">
        <f>+C30/12*10</f>
        <v>5604955</v>
      </c>
      <c r="E30" s="8">
        <f>+C30/12*3</f>
        <v>1681486.5</v>
      </c>
    </row>
    <row r="31" spans="3:5" ht="13.5" thickTop="1">
      <c r="C31" s="8"/>
      <c r="D31" s="8"/>
      <c r="E31" s="33" t="s">
        <v>66</v>
      </c>
    </row>
    <row r="32" spans="3:5" ht="12.75">
      <c r="C32" s="8"/>
      <c r="D32" s="8"/>
      <c r="E32" s="34" t="s">
        <v>67</v>
      </c>
    </row>
    <row r="33" spans="2:5" ht="12.75">
      <c r="B33" t="s">
        <v>68</v>
      </c>
      <c r="C33" s="8">
        <v>5193976</v>
      </c>
      <c r="D33" s="8"/>
      <c r="E33" s="8">
        <f>+C33/12*2</f>
        <v>865662.6666666666</v>
      </c>
    </row>
    <row r="34" spans="3:5" ht="13.5" thickBot="1">
      <c r="C34" s="8"/>
      <c r="D34" s="8"/>
      <c r="E34" s="32">
        <f>+E30+E33</f>
        <v>2547149.1666666665</v>
      </c>
    </row>
    <row r="35" ht="13.5" thickTop="1"/>
  </sheetData>
  <printOptions/>
  <pageMargins left="0.5" right="0.5" top="1" bottom="0.5" header="0.5" footer="0.27"/>
  <pageSetup fitToHeight="1" fitToWidth="1" horizontalDpi="600" verticalDpi="600" orientation="landscape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view="pageBreakPreview" zoomScale="60" workbookViewId="0" topLeftCell="A1">
      <pane xSplit="2" ySplit="5" topLeftCell="H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97"/>
    </sheetView>
  </sheetViews>
  <sheetFormatPr defaultColWidth="9.140625" defaultRowHeight="12.75"/>
  <cols>
    <col min="1" max="1" width="25.140625" style="0" bestFit="1" customWidth="1"/>
    <col min="2" max="2" width="5.28125" style="0" bestFit="1" customWidth="1"/>
    <col min="3" max="4" width="9.00390625" style="0" bestFit="1" customWidth="1"/>
    <col min="5" max="7" width="12.28125" style="0" bestFit="1" customWidth="1"/>
    <col min="8" max="8" width="14.00390625" style="0" bestFit="1" customWidth="1"/>
    <col min="9" max="9" width="14.140625" style="0" bestFit="1" customWidth="1"/>
    <col min="10" max="10" width="14.421875" style="0" bestFit="1" customWidth="1"/>
    <col min="11" max="11" width="13.7109375" style="0" bestFit="1" customWidth="1"/>
    <col min="12" max="12" width="13.421875" style="0" bestFit="1" customWidth="1"/>
    <col min="13" max="13" width="13.7109375" style="0" bestFit="1" customWidth="1"/>
    <col min="14" max="14" width="14.00390625" style="0" bestFit="1" customWidth="1"/>
    <col min="15" max="15" width="17.00390625" style="0" customWidth="1"/>
    <col min="16" max="16" width="11.57421875" style="0" customWidth="1"/>
  </cols>
  <sheetData>
    <row r="1" ht="12.75">
      <c r="A1" s="11" t="s">
        <v>35</v>
      </c>
    </row>
    <row r="2" ht="12.75">
      <c r="A2" s="11" t="s">
        <v>36</v>
      </c>
    </row>
    <row r="3" spans="1:3" ht="12.75">
      <c r="A3" s="11" t="s">
        <v>37</v>
      </c>
      <c r="C3" s="11" t="s">
        <v>48</v>
      </c>
    </row>
    <row r="4" ht="12.75">
      <c r="A4" s="11"/>
    </row>
    <row r="5" spans="1:16" ht="12.75">
      <c r="A5" s="4" t="s">
        <v>0</v>
      </c>
      <c r="B5" s="1"/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6" t="s">
        <v>31</v>
      </c>
    </row>
    <row r="6" spans="1:16" ht="12.75">
      <c r="A6" s="4" t="s">
        <v>9</v>
      </c>
      <c r="B6" s="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ht="12.75">
      <c r="A7" s="2" t="s">
        <v>1</v>
      </c>
      <c r="B7" s="1"/>
      <c r="C7" s="7">
        <f>+C28*C46</f>
        <v>0</v>
      </c>
      <c r="D7" s="7">
        <f aca="true" t="shared" si="0" ref="D7:N7">+D28*D46</f>
        <v>0</v>
      </c>
      <c r="E7" s="7">
        <f t="shared" si="0"/>
        <v>187090.36659999998</v>
      </c>
      <c r="F7" s="7">
        <f t="shared" si="0"/>
        <v>188561.96219999998</v>
      </c>
      <c r="G7" s="7">
        <f t="shared" si="0"/>
        <v>189615.41719999997</v>
      </c>
      <c r="H7" s="7">
        <f t="shared" si="0"/>
        <v>190587.83719999998</v>
      </c>
      <c r="I7" s="7">
        <f t="shared" si="0"/>
        <v>191294.4624</v>
      </c>
      <c r="J7" s="7">
        <f t="shared" si="0"/>
        <v>192117.778</v>
      </c>
      <c r="K7" s="7">
        <f t="shared" si="0"/>
        <v>192983.23179999998</v>
      </c>
      <c r="L7" s="7">
        <f t="shared" si="0"/>
        <v>193706.06399999998</v>
      </c>
      <c r="M7" s="7">
        <f t="shared" si="0"/>
        <v>194558.55219999998</v>
      </c>
      <c r="N7" s="7">
        <f t="shared" si="0"/>
        <v>195180.90099999998</v>
      </c>
      <c r="O7" s="7">
        <f>SUM(C7:N7)</f>
        <v>1915696.5725999998</v>
      </c>
      <c r="P7" s="8"/>
    </row>
    <row r="8" spans="1:16" ht="12.75">
      <c r="A8" s="2" t="s">
        <v>2</v>
      </c>
      <c r="B8" s="1"/>
      <c r="C8" s="7">
        <f aca="true" t="shared" si="1" ref="C8:N14">+C29*C47</f>
        <v>0</v>
      </c>
      <c r="D8" s="7">
        <f t="shared" si="1"/>
        <v>0</v>
      </c>
      <c r="E8" s="7">
        <f t="shared" si="1"/>
        <v>60578.5332</v>
      </c>
      <c r="F8" s="7">
        <f t="shared" si="1"/>
        <v>61004.2608</v>
      </c>
      <c r="G8" s="7">
        <f t="shared" si="1"/>
        <v>60687.051999999996</v>
      </c>
      <c r="H8" s="7">
        <f t="shared" si="1"/>
        <v>60720.4424</v>
      </c>
      <c r="I8" s="7">
        <f t="shared" si="1"/>
        <v>60678.7044</v>
      </c>
      <c r="J8" s="7">
        <f t="shared" si="1"/>
        <v>60795.5708</v>
      </c>
      <c r="K8" s="7">
        <f t="shared" si="1"/>
        <v>60845.6564</v>
      </c>
      <c r="L8" s="7">
        <f t="shared" si="1"/>
        <v>60912.4372</v>
      </c>
      <c r="M8" s="7">
        <f t="shared" si="1"/>
        <v>61062.693999999996</v>
      </c>
      <c r="N8" s="7">
        <f t="shared" si="1"/>
        <v>61121.1272</v>
      </c>
      <c r="O8" s="7">
        <f aca="true" t="shared" si="2" ref="O8:O22">SUM(C8:N8)</f>
        <v>608406.4783999999</v>
      </c>
      <c r="P8" s="8"/>
    </row>
    <row r="9" spans="1:16" ht="12.75">
      <c r="A9" s="2" t="s">
        <v>3</v>
      </c>
      <c r="B9" s="1"/>
      <c r="C9" s="7">
        <f t="shared" si="1"/>
        <v>0</v>
      </c>
      <c r="D9" s="7">
        <f t="shared" si="1"/>
        <v>0</v>
      </c>
      <c r="E9" s="7">
        <f t="shared" si="1"/>
        <v>72386.31910000001</v>
      </c>
      <c r="F9" s="7">
        <f t="shared" si="1"/>
        <v>72386.31910000001</v>
      </c>
      <c r="G9" s="7">
        <f t="shared" si="1"/>
        <v>72127.48840000002</v>
      </c>
      <c r="H9" s="7">
        <f t="shared" si="1"/>
        <v>72300.04220000001</v>
      </c>
      <c r="I9" s="7">
        <f t="shared" si="1"/>
        <v>72300.04220000001</v>
      </c>
      <c r="J9" s="7">
        <f t="shared" si="1"/>
        <v>72386.31910000001</v>
      </c>
      <c r="K9" s="7">
        <f t="shared" si="1"/>
        <v>72472.596</v>
      </c>
      <c r="L9" s="7">
        <f t="shared" si="1"/>
        <v>72558.87290000002</v>
      </c>
      <c r="M9" s="7">
        <f t="shared" si="1"/>
        <v>72472.596</v>
      </c>
      <c r="N9" s="7">
        <f t="shared" si="1"/>
        <v>72731.42670000001</v>
      </c>
      <c r="O9" s="7">
        <f t="shared" si="2"/>
        <v>724122.0217000002</v>
      </c>
      <c r="P9" s="8"/>
    </row>
    <row r="10" spans="1:16" ht="12.75">
      <c r="A10" s="2" t="s">
        <v>4</v>
      </c>
      <c r="B10" s="1"/>
      <c r="C10" s="7">
        <f t="shared" si="1"/>
        <v>0</v>
      </c>
      <c r="D10" s="7">
        <f t="shared" si="1"/>
        <v>0</v>
      </c>
      <c r="E10" s="7">
        <f t="shared" si="1"/>
        <v>1604.2576</v>
      </c>
      <c r="F10" s="7">
        <f t="shared" si="1"/>
        <v>1604.2576</v>
      </c>
      <c r="G10" s="7">
        <f t="shared" si="1"/>
        <v>1604.2576</v>
      </c>
      <c r="H10" s="7">
        <f t="shared" si="1"/>
        <v>1604.2576</v>
      </c>
      <c r="I10" s="7">
        <f t="shared" si="1"/>
        <v>1604.2576</v>
      </c>
      <c r="J10" s="7">
        <f t="shared" si="1"/>
        <v>1604.2576</v>
      </c>
      <c r="K10" s="7">
        <f t="shared" si="1"/>
        <v>1604.2576</v>
      </c>
      <c r="L10" s="7">
        <f t="shared" si="1"/>
        <v>1604.2576</v>
      </c>
      <c r="M10" s="7">
        <f t="shared" si="1"/>
        <v>1604.2576</v>
      </c>
      <c r="N10" s="7">
        <f t="shared" si="1"/>
        <v>1604.2576</v>
      </c>
      <c r="O10" s="7">
        <f t="shared" si="2"/>
        <v>16042.576000000001</v>
      </c>
      <c r="P10" s="8"/>
    </row>
    <row r="11" spans="1:16" ht="12.75">
      <c r="A11" s="2" t="s">
        <v>5</v>
      </c>
      <c r="B11" s="1"/>
      <c r="C11" s="7">
        <f t="shared" si="1"/>
        <v>0</v>
      </c>
      <c r="D11" s="7">
        <f t="shared" si="1"/>
        <v>0</v>
      </c>
      <c r="E11" s="7">
        <f t="shared" si="1"/>
        <v>933.4264000000001</v>
      </c>
      <c r="F11" s="7">
        <f t="shared" si="1"/>
        <v>933.4264000000001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1"/>
        <v>0</v>
      </c>
      <c r="N11" s="7">
        <f t="shared" si="1"/>
        <v>0</v>
      </c>
      <c r="O11" s="7">
        <f t="shared" si="2"/>
        <v>1866.8528000000001</v>
      </c>
      <c r="P11" s="8"/>
    </row>
    <row r="12" spans="1:16" ht="12.75">
      <c r="A12" s="2" t="s">
        <v>6</v>
      </c>
      <c r="B12" s="1"/>
      <c r="C12" s="7">
        <f t="shared" si="1"/>
        <v>0</v>
      </c>
      <c r="D12" s="7">
        <f t="shared" si="1"/>
        <v>0</v>
      </c>
      <c r="E12" s="7">
        <f t="shared" si="1"/>
        <v>1106.9904</v>
      </c>
      <c r="F12" s="7">
        <f t="shared" si="1"/>
        <v>1107.8765999999998</v>
      </c>
      <c r="G12" s="7">
        <f t="shared" si="1"/>
        <v>1109.0792999999999</v>
      </c>
      <c r="H12" s="7">
        <f t="shared" si="1"/>
        <v>1110.282</v>
      </c>
      <c r="I12" s="7">
        <f t="shared" si="1"/>
        <v>1109.0792999999999</v>
      </c>
      <c r="J12" s="7">
        <f t="shared" si="1"/>
        <v>1121.3595</v>
      </c>
      <c r="K12" s="7">
        <f t="shared" si="1"/>
        <v>1123.1951999999999</v>
      </c>
      <c r="L12" s="7">
        <f t="shared" si="1"/>
        <v>1126.107</v>
      </c>
      <c r="M12" s="7">
        <f t="shared" si="1"/>
        <v>1129.1453999999999</v>
      </c>
      <c r="N12" s="7">
        <f t="shared" si="1"/>
        <v>1139.4633</v>
      </c>
      <c r="O12" s="7">
        <f t="shared" si="2"/>
        <v>11182.578</v>
      </c>
      <c r="P12" s="8"/>
    </row>
    <row r="13" spans="1:16" ht="12.75">
      <c r="A13" s="2" t="s">
        <v>7</v>
      </c>
      <c r="B13" s="1"/>
      <c r="C13" s="7">
        <f t="shared" si="1"/>
        <v>0</v>
      </c>
      <c r="D13" s="7">
        <f t="shared" si="1"/>
        <v>0</v>
      </c>
      <c r="E13" s="7">
        <f t="shared" si="1"/>
        <v>37.4022</v>
      </c>
      <c r="F13" s="7">
        <f t="shared" si="1"/>
        <v>37.4022</v>
      </c>
      <c r="G13" s="7">
        <f t="shared" si="1"/>
        <v>37.4022</v>
      </c>
      <c r="H13" s="7">
        <f t="shared" si="1"/>
        <v>37.4022</v>
      </c>
      <c r="I13" s="7">
        <f t="shared" si="1"/>
        <v>37.4022</v>
      </c>
      <c r="J13" s="7">
        <f t="shared" si="1"/>
        <v>37.4022</v>
      </c>
      <c r="K13" s="7">
        <f t="shared" si="1"/>
        <v>37.4022</v>
      </c>
      <c r="L13" s="7">
        <f t="shared" si="1"/>
        <v>37.4022</v>
      </c>
      <c r="M13" s="7">
        <f t="shared" si="1"/>
        <v>37.4022</v>
      </c>
      <c r="N13" s="7">
        <f t="shared" si="1"/>
        <v>37.4022</v>
      </c>
      <c r="O13" s="7">
        <f t="shared" si="2"/>
        <v>374.022</v>
      </c>
      <c r="P13" s="8"/>
    </row>
    <row r="14" spans="1:16" ht="12.75">
      <c r="A14" s="2" t="s">
        <v>28</v>
      </c>
      <c r="B14" s="1"/>
      <c r="C14" s="7">
        <f>+C35*C53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2"/>
        <v>0</v>
      </c>
      <c r="P14" s="8"/>
    </row>
    <row r="15" spans="1:16" ht="12.75">
      <c r="A15" s="4" t="s">
        <v>8</v>
      </c>
      <c r="B15" s="1"/>
      <c r="C15" s="7">
        <f>SUM(C7:C14)</f>
        <v>0</v>
      </c>
      <c r="D15" s="7">
        <f aca="true" t="shared" si="3" ref="D15:N15">SUM(D7:D14)</f>
        <v>0</v>
      </c>
      <c r="E15" s="7">
        <f t="shared" si="3"/>
        <v>323737.2955</v>
      </c>
      <c r="F15" s="7">
        <f t="shared" si="3"/>
        <v>325635.5049</v>
      </c>
      <c r="G15" s="7">
        <f t="shared" si="3"/>
        <v>325180.6967</v>
      </c>
      <c r="H15" s="7">
        <f t="shared" si="3"/>
        <v>326360.2636</v>
      </c>
      <c r="I15" s="7">
        <f t="shared" si="3"/>
        <v>327023.94810000004</v>
      </c>
      <c r="J15" s="7">
        <f t="shared" si="3"/>
        <v>328062.68720000004</v>
      </c>
      <c r="K15" s="7">
        <f t="shared" si="3"/>
        <v>329066.33920000005</v>
      </c>
      <c r="L15" s="7">
        <f t="shared" si="3"/>
        <v>329945.14090000006</v>
      </c>
      <c r="M15" s="7">
        <f t="shared" si="3"/>
        <v>330864.64739999996</v>
      </c>
      <c r="N15" s="7">
        <f t="shared" si="3"/>
        <v>331814.57800000004</v>
      </c>
      <c r="O15" s="9">
        <f>SUM(C15:N15)</f>
        <v>3277691.1015000003</v>
      </c>
      <c r="P15" s="7">
        <f>SUM(O7:O14)</f>
        <v>3277691.1015000003</v>
      </c>
    </row>
    <row r="16" spans="1:16" ht="12.75">
      <c r="A16" s="2" t="s">
        <v>1</v>
      </c>
      <c r="B16" s="1"/>
      <c r="C16" s="7">
        <f>+C36*C54</f>
        <v>0</v>
      </c>
      <c r="D16" s="7">
        <f aca="true" t="shared" si="4" ref="D16:N16">+D36*D54</f>
        <v>0</v>
      </c>
      <c r="E16" s="7">
        <f t="shared" si="4"/>
        <v>138746.27495060884</v>
      </c>
      <c r="F16" s="7">
        <f t="shared" si="4"/>
        <v>131392.33252578485</v>
      </c>
      <c r="G16" s="7">
        <f t="shared" si="4"/>
        <v>132018.44001892832</v>
      </c>
      <c r="H16" s="7">
        <f t="shared" si="4"/>
        <v>147143.67840704456</v>
      </c>
      <c r="I16" s="7">
        <f t="shared" si="4"/>
        <v>181758.5766035944</v>
      </c>
      <c r="J16" s="7">
        <f t="shared" si="4"/>
        <v>169119.03694300636</v>
      </c>
      <c r="K16" s="7">
        <f t="shared" si="4"/>
        <v>149290.96052370392</v>
      </c>
      <c r="L16" s="7">
        <f t="shared" si="4"/>
        <v>136322.69180591733</v>
      </c>
      <c r="M16" s="7">
        <f t="shared" si="4"/>
        <v>136652.8001507803</v>
      </c>
      <c r="N16" s="7">
        <f t="shared" si="4"/>
        <v>147019.98569052308</v>
      </c>
      <c r="O16" s="7">
        <f t="shared" si="2"/>
        <v>1469464.7776198918</v>
      </c>
      <c r="P16" s="8"/>
    </row>
    <row r="17" spans="1:16" ht="12.75">
      <c r="A17" s="2" t="s">
        <v>2</v>
      </c>
      <c r="B17" s="1"/>
      <c r="C17" s="7">
        <f aca="true" t="shared" si="5" ref="C17:N22">+C37*C55</f>
        <v>0</v>
      </c>
      <c r="D17" s="7">
        <f t="shared" si="5"/>
        <v>0</v>
      </c>
      <c r="E17" s="7">
        <f t="shared" si="5"/>
        <v>46358.384801293265</v>
      </c>
      <c r="F17" s="7">
        <f t="shared" si="5"/>
        <v>43901.26014797983</v>
      </c>
      <c r="G17" s="7">
        <f t="shared" si="5"/>
        <v>44110.45734699977</v>
      </c>
      <c r="H17" s="7">
        <f t="shared" si="5"/>
        <v>49164.15425999577</v>
      </c>
      <c r="I17" s="7">
        <f t="shared" si="5"/>
        <v>60729.803651480266</v>
      </c>
      <c r="J17" s="7">
        <f t="shared" si="5"/>
        <v>56506.63698624665</v>
      </c>
      <c r="K17" s="7">
        <f t="shared" si="5"/>
        <v>49881.611580392055</v>
      </c>
      <c r="L17" s="7">
        <f t="shared" si="5"/>
        <v>45548.60882669839</v>
      </c>
      <c r="M17" s="7">
        <f t="shared" si="5"/>
        <v>45658.90576751878</v>
      </c>
      <c r="N17" s="7">
        <f t="shared" si="5"/>
        <v>49122.82562215189</v>
      </c>
      <c r="O17" s="7">
        <f t="shared" si="2"/>
        <v>490982.6489907567</v>
      </c>
      <c r="P17" s="8"/>
    </row>
    <row r="18" spans="1:16" ht="12.75">
      <c r="A18" s="2" t="s">
        <v>3</v>
      </c>
      <c r="B18" s="1"/>
      <c r="C18" s="7">
        <f t="shared" si="5"/>
        <v>0</v>
      </c>
      <c r="D18" s="7">
        <f t="shared" si="5"/>
        <v>0</v>
      </c>
      <c r="E18" s="7">
        <f t="shared" si="5"/>
        <v>55339.01658</v>
      </c>
      <c r="F18" s="7">
        <f t="shared" si="5"/>
        <v>52405.89918</v>
      </c>
      <c r="G18" s="7">
        <f t="shared" si="5"/>
        <v>52655.4486</v>
      </c>
      <c r="H18" s="7">
        <f t="shared" si="5"/>
        <v>58688.13651</v>
      </c>
      <c r="I18" s="7">
        <f t="shared" si="5"/>
        <v>72494.367</v>
      </c>
      <c r="J18" s="7">
        <f t="shared" si="5"/>
        <v>67453.10403</v>
      </c>
      <c r="K18" s="7">
        <f t="shared" si="5"/>
        <v>59544.62763</v>
      </c>
      <c r="L18" s="7">
        <f t="shared" si="5"/>
        <v>54372.33819</v>
      </c>
      <c r="M18" s="7">
        <f t="shared" si="5"/>
        <v>54503.88564</v>
      </c>
      <c r="N18" s="7">
        <f t="shared" si="5"/>
        <v>58638.9039</v>
      </c>
      <c r="O18" s="7">
        <f t="shared" si="2"/>
        <v>586095.72726</v>
      </c>
      <c r="P18" s="8"/>
    </row>
    <row r="19" spans="1:16" ht="12.75">
      <c r="A19" s="2" t="s">
        <v>4</v>
      </c>
      <c r="B19" s="1"/>
      <c r="C19" s="7">
        <f t="shared" si="5"/>
        <v>0</v>
      </c>
      <c r="D19" s="7">
        <f t="shared" si="5"/>
        <v>0</v>
      </c>
      <c r="E19" s="7">
        <f t="shared" si="5"/>
        <v>1213.1586012</v>
      </c>
      <c r="F19" s="7">
        <f t="shared" si="5"/>
        <v>1189.7887932</v>
      </c>
      <c r="G19" s="7">
        <f t="shared" si="5"/>
        <v>1141.7213472</v>
      </c>
      <c r="H19" s="7">
        <f t="shared" si="5"/>
        <v>1234.0586454</v>
      </c>
      <c r="I19" s="7">
        <f t="shared" si="5"/>
        <v>1201.4736972</v>
      </c>
      <c r="J19" s="7">
        <f t="shared" si="5"/>
        <v>1189.5763404</v>
      </c>
      <c r="K19" s="7">
        <f t="shared" si="5"/>
        <v>1144.058328</v>
      </c>
      <c r="L19" s="7">
        <f t="shared" si="5"/>
        <v>1077.9323940000002</v>
      </c>
      <c r="M19" s="7">
        <f t="shared" si="5"/>
        <v>1003.3083480000001</v>
      </c>
      <c r="N19" s="7">
        <f t="shared" si="5"/>
        <v>1023.7569300000001</v>
      </c>
      <c r="O19" s="7">
        <f t="shared" si="2"/>
        <v>11418.8334246</v>
      </c>
      <c r="P19" s="8"/>
    </row>
    <row r="20" spans="1:16" ht="12.75">
      <c r="A20" s="2" t="s">
        <v>5</v>
      </c>
      <c r="B20" s="1"/>
      <c r="C20" s="7">
        <f t="shared" si="5"/>
        <v>0</v>
      </c>
      <c r="D20" s="7">
        <f t="shared" si="5"/>
        <v>0</v>
      </c>
      <c r="E20" s="7">
        <f t="shared" si="5"/>
        <v>0</v>
      </c>
      <c r="F20" s="7">
        <f t="shared" si="5"/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  <c r="O20" s="7">
        <f t="shared" si="2"/>
        <v>0</v>
      </c>
      <c r="P20" s="8"/>
    </row>
    <row r="21" spans="1:16" ht="12.75">
      <c r="A21" s="2" t="s">
        <v>6</v>
      </c>
      <c r="B21" s="1"/>
      <c r="C21" s="7">
        <f t="shared" si="5"/>
        <v>0</v>
      </c>
      <c r="D21" s="7">
        <f t="shared" si="5"/>
        <v>0</v>
      </c>
      <c r="E21" s="7">
        <f t="shared" si="5"/>
        <v>848.0825016389999</v>
      </c>
      <c r="F21" s="7">
        <f t="shared" si="5"/>
        <v>845.888028</v>
      </c>
      <c r="G21" s="7">
        <f t="shared" si="5"/>
        <v>850.056333</v>
      </c>
      <c r="H21" s="7">
        <f t="shared" si="5"/>
        <v>850.056333</v>
      </c>
      <c r="I21" s="7">
        <f t="shared" si="5"/>
        <v>850.056333</v>
      </c>
      <c r="J21" s="7">
        <f t="shared" si="5"/>
        <v>862.2694666499999</v>
      </c>
      <c r="K21" s="7">
        <f t="shared" si="5"/>
        <v>864.22857</v>
      </c>
      <c r="L21" s="7">
        <f t="shared" si="5"/>
        <v>865.73749641</v>
      </c>
      <c r="M21" s="7">
        <f t="shared" si="5"/>
        <v>869.0360151</v>
      </c>
      <c r="N21" s="7">
        <f t="shared" si="5"/>
        <v>875.5385709</v>
      </c>
      <c r="O21" s="7">
        <f t="shared" si="2"/>
        <v>8580.949647699</v>
      </c>
      <c r="P21" s="8"/>
    </row>
    <row r="22" spans="1:16" ht="12.75">
      <c r="A22" s="2" t="s">
        <v>7</v>
      </c>
      <c r="B22" s="1"/>
      <c r="C22" s="7">
        <f t="shared" si="5"/>
        <v>0</v>
      </c>
      <c r="D22" s="7">
        <f t="shared" si="5"/>
        <v>0</v>
      </c>
      <c r="E22" s="7">
        <f t="shared" si="5"/>
        <v>26.601235000000003</v>
      </c>
      <c r="F22" s="7">
        <f t="shared" si="5"/>
        <v>26.601235000000003</v>
      </c>
      <c r="G22" s="7">
        <f t="shared" si="5"/>
        <v>26.601235000000003</v>
      </c>
      <c r="H22" s="7">
        <f t="shared" si="5"/>
        <v>26.601235000000003</v>
      </c>
      <c r="I22" s="7">
        <f t="shared" si="5"/>
        <v>26.601235000000003</v>
      </c>
      <c r="J22" s="7">
        <f t="shared" si="5"/>
        <v>26.601235000000003</v>
      </c>
      <c r="K22" s="7">
        <f t="shared" si="5"/>
        <v>26.601235000000003</v>
      </c>
      <c r="L22" s="7">
        <f t="shared" si="5"/>
        <v>26.601235000000003</v>
      </c>
      <c r="M22" s="7">
        <f t="shared" si="5"/>
        <v>26.601235000000003</v>
      </c>
      <c r="N22" s="7">
        <f t="shared" si="5"/>
        <v>26.601235000000003</v>
      </c>
      <c r="O22" s="7">
        <f t="shared" si="2"/>
        <v>266.01235</v>
      </c>
      <c r="P22" s="8"/>
    </row>
    <row r="23" spans="1:16" ht="12.75">
      <c r="A23" s="2" t="s">
        <v>29</v>
      </c>
      <c r="B23" s="1"/>
      <c r="C23" s="7">
        <f>SUM(C16:C22)</f>
        <v>0</v>
      </c>
      <c r="D23" s="7">
        <f aca="true" t="shared" si="6" ref="D23:O23">SUM(D16:D22)</f>
        <v>0</v>
      </c>
      <c r="E23" s="7">
        <f t="shared" si="6"/>
        <v>242531.5186697411</v>
      </c>
      <c r="F23" s="7">
        <f t="shared" si="6"/>
        <v>229761.76990996467</v>
      </c>
      <c r="G23" s="7">
        <f t="shared" si="6"/>
        <v>230802.7248811281</v>
      </c>
      <c r="H23" s="7">
        <f t="shared" si="6"/>
        <v>257106.6853904403</v>
      </c>
      <c r="I23" s="7">
        <f t="shared" si="6"/>
        <v>317060.8785202747</v>
      </c>
      <c r="J23" s="7">
        <f t="shared" si="6"/>
        <v>295157.22500130296</v>
      </c>
      <c r="K23" s="7">
        <f t="shared" si="6"/>
        <v>260752.087867096</v>
      </c>
      <c r="L23" s="7">
        <f t="shared" si="6"/>
        <v>238213.90994802574</v>
      </c>
      <c r="M23" s="7">
        <f t="shared" si="6"/>
        <v>238714.53715639908</v>
      </c>
      <c r="N23" s="7">
        <f t="shared" si="6"/>
        <v>256707.611948575</v>
      </c>
      <c r="O23" s="7">
        <f t="shared" si="6"/>
        <v>2566808.9492929475</v>
      </c>
      <c r="P23" s="7">
        <f>SUM(C23:N23)</f>
        <v>2566808.9492929475</v>
      </c>
    </row>
    <row r="24" spans="1:16" ht="12.75">
      <c r="A24" s="5" t="s">
        <v>30</v>
      </c>
      <c r="B24" s="1"/>
      <c r="C24" s="12">
        <f>+C15+C23</f>
        <v>0</v>
      </c>
      <c r="D24" s="12">
        <f aca="true" t="shared" si="7" ref="D24:N24">+D15+D23</f>
        <v>0</v>
      </c>
      <c r="E24" s="12">
        <f t="shared" si="7"/>
        <v>566268.8141697411</v>
      </c>
      <c r="F24" s="12">
        <f t="shared" si="7"/>
        <v>555397.2748099647</v>
      </c>
      <c r="G24" s="12">
        <f t="shared" si="7"/>
        <v>555983.421581128</v>
      </c>
      <c r="H24" s="12">
        <f t="shared" si="7"/>
        <v>583466.9489904403</v>
      </c>
      <c r="I24" s="12">
        <f t="shared" si="7"/>
        <v>644084.8266202747</v>
      </c>
      <c r="J24" s="12">
        <f t="shared" si="7"/>
        <v>623219.912201303</v>
      </c>
      <c r="K24" s="12">
        <f t="shared" si="7"/>
        <v>589818.4270670961</v>
      </c>
      <c r="L24" s="12">
        <f t="shared" si="7"/>
        <v>568159.0508480258</v>
      </c>
      <c r="M24" s="12">
        <f t="shared" si="7"/>
        <v>569579.184556399</v>
      </c>
      <c r="N24" s="12">
        <f t="shared" si="7"/>
        <v>588522.1899485751</v>
      </c>
      <c r="O24" s="12">
        <f>+O15+P23</f>
        <v>5844500.050792947</v>
      </c>
      <c r="P24" s="8">
        <f>SUM(C24:N24)</f>
        <v>5844500.050792949</v>
      </c>
    </row>
    <row r="25" spans="1:15" ht="12.7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ht="12.75">
      <c r="A26" s="4" t="s">
        <v>32</v>
      </c>
      <c r="B26" s="1"/>
      <c r="C26" s="3" t="s">
        <v>10</v>
      </c>
      <c r="D26" s="3" t="s">
        <v>11</v>
      </c>
      <c r="E26" s="3" t="s">
        <v>12</v>
      </c>
      <c r="F26" s="3" t="s">
        <v>13</v>
      </c>
      <c r="G26" s="3" t="s">
        <v>14</v>
      </c>
      <c r="H26" s="3" t="s">
        <v>15</v>
      </c>
      <c r="I26" s="3" t="s">
        <v>16</v>
      </c>
      <c r="J26" s="3" t="s">
        <v>17</v>
      </c>
      <c r="K26" s="3" t="s">
        <v>18</v>
      </c>
      <c r="L26" s="3" t="s">
        <v>19</v>
      </c>
      <c r="M26" s="3" t="s">
        <v>20</v>
      </c>
      <c r="N26" s="3" t="s">
        <v>21</v>
      </c>
      <c r="O26" s="13"/>
    </row>
    <row r="27" spans="1:15" ht="12.75">
      <c r="A27" s="4" t="s">
        <v>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4"/>
    </row>
    <row r="28" spans="1:15" ht="12.75">
      <c r="A28" s="2" t="s">
        <v>1</v>
      </c>
      <c r="B28" s="1"/>
      <c r="C28" s="10"/>
      <c r="D28" s="10"/>
      <c r="E28" s="10">
        <f aca="true" t="shared" si="8" ref="E28:E34">+E64+E82</f>
        <v>3.2413999999999996</v>
      </c>
      <c r="F28" s="10">
        <f aca="true" t="shared" si="9" ref="F28:N28">+F64+F82</f>
        <v>3.2413999999999996</v>
      </c>
      <c r="G28" s="10">
        <f t="shared" si="9"/>
        <v>3.2413999999999996</v>
      </c>
      <c r="H28" s="10">
        <f t="shared" si="9"/>
        <v>3.2413999999999996</v>
      </c>
      <c r="I28" s="10">
        <f t="shared" si="9"/>
        <v>3.2413999999999996</v>
      </c>
      <c r="J28" s="10">
        <f t="shared" si="9"/>
        <v>3.2413999999999996</v>
      </c>
      <c r="K28" s="10">
        <f t="shared" si="9"/>
        <v>3.2413999999999996</v>
      </c>
      <c r="L28" s="10">
        <f t="shared" si="9"/>
        <v>3.2413999999999996</v>
      </c>
      <c r="M28" s="10">
        <f t="shared" si="9"/>
        <v>3.2413999999999996</v>
      </c>
      <c r="N28" s="10">
        <f t="shared" si="9"/>
        <v>3.2413999999999996</v>
      </c>
      <c r="O28" s="15"/>
    </row>
    <row r="29" spans="1:15" ht="12.75">
      <c r="A29" s="2" t="s">
        <v>2</v>
      </c>
      <c r="B29" s="1"/>
      <c r="C29" s="10"/>
      <c r="D29" s="10"/>
      <c r="E29" s="10">
        <f t="shared" si="8"/>
        <v>8.3476</v>
      </c>
      <c r="F29" s="10">
        <f aca="true" t="shared" si="10" ref="F29:N29">+F65+F83</f>
        <v>8.3476</v>
      </c>
      <c r="G29" s="10">
        <f t="shared" si="10"/>
        <v>8.3476</v>
      </c>
      <c r="H29" s="10">
        <f t="shared" si="10"/>
        <v>8.3476</v>
      </c>
      <c r="I29" s="10">
        <f t="shared" si="10"/>
        <v>8.3476</v>
      </c>
      <c r="J29" s="10">
        <f t="shared" si="10"/>
        <v>8.3476</v>
      </c>
      <c r="K29" s="10">
        <f t="shared" si="10"/>
        <v>8.3476</v>
      </c>
      <c r="L29" s="10">
        <f t="shared" si="10"/>
        <v>8.3476</v>
      </c>
      <c r="M29" s="10">
        <f t="shared" si="10"/>
        <v>8.3476</v>
      </c>
      <c r="N29" s="10">
        <f t="shared" si="10"/>
        <v>8.3476</v>
      </c>
      <c r="O29" s="15"/>
    </row>
    <row r="30" spans="1:15" ht="12.75">
      <c r="A30" s="2" t="s">
        <v>3</v>
      </c>
      <c r="B30" s="1"/>
      <c r="C30" s="10"/>
      <c r="D30" s="10"/>
      <c r="E30" s="10">
        <f t="shared" si="8"/>
        <v>86.27690000000001</v>
      </c>
      <c r="F30" s="10">
        <f aca="true" t="shared" si="11" ref="F30:N30">+F66+F84</f>
        <v>86.27690000000001</v>
      </c>
      <c r="G30" s="10">
        <f t="shared" si="11"/>
        <v>86.27690000000001</v>
      </c>
      <c r="H30" s="10">
        <f t="shared" si="11"/>
        <v>86.27690000000001</v>
      </c>
      <c r="I30" s="10">
        <f t="shared" si="11"/>
        <v>86.27690000000001</v>
      </c>
      <c r="J30" s="10">
        <f t="shared" si="11"/>
        <v>86.27690000000001</v>
      </c>
      <c r="K30" s="10">
        <f t="shared" si="11"/>
        <v>86.27690000000001</v>
      </c>
      <c r="L30" s="10">
        <f t="shared" si="11"/>
        <v>86.27690000000001</v>
      </c>
      <c r="M30" s="10">
        <f t="shared" si="11"/>
        <v>86.27690000000001</v>
      </c>
      <c r="N30" s="10">
        <f t="shared" si="11"/>
        <v>86.27690000000001</v>
      </c>
      <c r="O30" s="15"/>
    </row>
    <row r="31" spans="1:15" ht="12.75">
      <c r="A31" s="2" t="s">
        <v>4</v>
      </c>
      <c r="B31" s="1"/>
      <c r="C31" s="10"/>
      <c r="D31" s="10"/>
      <c r="E31" s="10">
        <f t="shared" si="8"/>
        <v>802.1288</v>
      </c>
      <c r="F31" s="10">
        <f aca="true" t="shared" si="12" ref="F31:N31">+F67+F85</f>
        <v>802.1288</v>
      </c>
      <c r="G31" s="10">
        <f t="shared" si="12"/>
        <v>802.1288</v>
      </c>
      <c r="H31" s="10">
        <f t="shared" si="12"/>
        <v>802.1288</v>
      </c>
      <c r="I31" s="10">
        <f t="shared" si="12"/>
        <v>802.1288</v>
      </c>
      <c r="J31" s="10">
        <f t="shared" si="12"/>
        <v>802.1288</v>
      </c>
      <c r="K31" s="10">
        <f t="shared" si="12"/>
        <v>802.1288</v>
      </c>
      <c r="L31" s="10">
        <f t="shared" si="12"/>
        <v>802.1288</v>
      </c>
      <c r="M31" s="10">
        <f t="shared" si="12"/>
        <v>802.1288</v>
      </c>
      <c r="N31" s="10">
        <f t="shared" si="12"/>
        <v>802.1288</v>
      </c>
      <c r="O31" s="15"/>
    </row>
    <row r="32" spans="1:15" ht="12.75">
      <c r="A32" s="2" t="s">
        <v>5</v>
      </c>
      <c r="B32" s="1"/>
      <c r="C32" s="10"/>
      <c r="D32" s="10"/>
      <c r="E32" s="10">
        <f t="shared" si="8"/>
        <v>933.4264000000001</v>
      </c>
      <c r="F32" s="10">
        <f aca="true" t="shared" si="13" ref="F32:N32">+F68+F86</f>
        <v>933.4264000000001</v>
      </c>
      <c r="G32" s="10">
        <f t="shared" si="13"/>
        <v>933.4264000000001</v>
      </c>
      <c r="H32" s="10">
        <f t="shared" si="13"/>
        <v>933.4264000000001</v>
      </c>
      <c r="I32" s="10">
        <f t="shared" si="13"/>
        <v>933.4264000000001</v>
      </c>
      <c r="J32" s="10">
        <f t="shared" si="13"/>
        <v>933.4264000000001</v>
      </c>
      <c r="K32" s="10">
        <f t="shared" si="13"/>
        <v>933.4264000000001</v>
      </c>
      <c r="L32" s="10">
        <f t="shared" si="13"/>
        <v>933.4264000000001</v>
      </c>
      <c r="M32" s="10">
        <f t="shared" si="13"/>
        <v>933.4264000000001</v>
      </c>
      <c r="N32" s="10">
        <f t="shared" si="13"/>
        <v>933.4264000000001</v>
      </c>
      <c r="O32" s="15"/>
    </row>
    <row r="33" spans="1:15" ht="12.75">
      <c r="A33" s="2" t="s">
        <v>6</v>
      </c>
      <c r="B33" s="1"/>
      <c r="C33" s="10"/>
      <c r="D33" s="10"/>
      <c r="E33" s="10">
        <f t="shared" si="8"/>
        <v>0.0633</v>
      </c>
      <c r="F33" s="10">
        <f aca="true" t="shared" si="14" ref="F33:N33">+F69+F87</f>
        <v>0.0633</v>
      </c>
      <c r="G33" s="10">
        <f t="shared" si="14"/>
        <v>0.0633</v>
      </c>
      <c r="H33" s="10">
        <f t="shared" si="14"/>
        <v>0.0633</v>
      </c>
      <c r="I33" s="10">
        <f t="shared" si="14"/>
        <v>0.0633</v>
      </c>
      <c r="J33" s="10">
        <f t="shared" si="14"/>
        <v>0.0633</v>
      </c>
      <c r="K33" s="10">
        <f t="shared" si="14"/>
        <v>0.0633</v>
      </c>
      <c r="L33" s="10">
        <f t="shared" si="14"/>
        <v>0.0633</v>
      </c>
      <c r="M33" s="10">
        <f t="shared" si="14"/>
        <v>0.0633</v>
      </c>
      <c r="N33" s="10">
        <f t="shared" si="14"/>
        <v>0.0633</v>
      </c>
      <c r="O33" s="15"/>
    </row>
    <row r="34" spans="1:15" ht="12.75">
      <c r="A34" s="2" t="s">
        <v>7</v>
      </c>
      <c r="B34" s="1"/>
      <c r="C34" s="10"/>
      <c r="D34" s="10"/>
      <c r="E34" s="10">
        <f t="shared" si="8"/>
        <v>0.1889</v>
      </c>
      <c r="F34" s="10">
        <f aca="true" t="shared" si="15" ref="F34:N34">+F70+F88</f>
        <v>0.1889</v>
      </c>
      <c r="G34" s="10">
        <f t="shared" si="15"/>
        <v>0.1889</v>
      </c>
      <c r="H34" s="10">
        <f t="shared" si="15"/>
        <v>0.1889</v>
      </c>
      <c r="I34" s="10">
        <f t="shared" si="15"/>
        <v>0.1889</v>
      </c>
      <c r="J34" s="10">
        <f t="shared" si="15"/>
        <v>0.1889</v>
      </c>
      <c r="K34" s="10">
        <f t="shared" si="15"/>
        <v>0.1889</v>
      </c>
      <c r="L34" s="10">
        <f t="shared" si="15"/>
        <v>0.1889</v>
      </c>
      <c r="M34" s="10">
        <f t="shared" si="15"/>
        <v>0.1889</v>
      </c>
      <c r="N34" s="10">
        <f t="shared" si="15"/>
        <v>0.1889</v>
      </c>
      <c r="O34" s="15"/>
    </row>
    <row r="35" spans="1:15" ht="12.75">
      <c r="A35" s="4" t="s">
        <v>8</v>
      </c>
      <c r="B35" s="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5"/>
    </row>
    <row r="36" spans="1:15" ht="12.75">
      <c r="A36" s="2" t="s">
        <v>1</v>
      </c>
      <c r="B36" s="1" t="s">
        <v>26</v>
      </c>
      <c r="C36" s="16"/>
      <c r="D36" s="16"/>
      <c r="E36" s="16">
        <f aca="true" t="shared" si="16" ref="E36:N36">+E72+E90</f>
        <v>0.0025759999999999997</v>
      </c>
      <c r="F36" s="16">
        <f t="shared" si="16"/>
        <v>0.0025759999999999997</v>
      </c>
      <c r="G36" s="16">
        <f t="shared" si="16"/>
        <v>0.0025759999999999997</v>
      </c>
      <c r="H36" s="16">
        <f t="shared" si="16"/>
        <v>0.0025759999999999997</v>
      </c>
      <c r="I36" s="16">
        <f t="shared" si="16"/>
        <v>0.0025759999999999997</v>
      </c>
      <c r="J36" s="16">
        <f t="shared" si="16"/>
        <v>0.0025759999999999997</v>
      </c>
      <c r="K36" s="16">
        <f t="shared" si="16"/>
        <v>0.0025759999999999997</v>
      </c>
      <c r="L36" s="16">
        <f t="shared" si="16"/>
        <v>0.0025759999999999997</v>
      </c>
      <c r="M36" s="16">
        <f t="shared" si="16"/>
        <v>0.0025759999999999997</v>
      </c>
      <c r="N36" s="16">
        <f t="shared" si="16"/>
        <v>0.0025759999999999997</v>
      </c>
      <c r="O36" s="15"/>
    </row>
    <row r="37" spans="1:15" ht="12.75">
      <c r="A37" s="2" t="s">
        <v>2</v>
      </c>
      <c r="B37" s="1" t="s">
        <v>26</v>
      </c>
      <c r="C37" s="16"/>
      <c r="D37" s="16"/>
      <c r="E37" s="16">
        <f aca="true" t="shared" si="17" ref="E37:N37">+E73+E91</f>
        <v>0.001927</v>
      </c>
      <c r="F37" s="16">
        <f t="shared" si="17"/>
        <v>0.001927</v>
      </c>
      <c r="G37" s="16">
        <f t="shared" si="17"/>
        <v>0.001927</v>
      </c>
      <c r="H37" s="16">
        <f t="shared" si="17"/>
        <v>0.001927</v>
      </c>
      <c r="I37" s="16">
        <f t="shared" si="17"/>
        <v>0.001927</v>
      </c>
      <c r="J37" s="16">
        <f t="shared" si="17"/>
        <v>0.001927</v>
      </c>
      <c r="K37" s="16">
        <f t="shared" si="17"/>
        <v>0.001927</v>
      </c>
      <c r="L37" s="16">
        <f t="shared" si="17"/>
        <v>0.001927</v>
      </c>
      <c r="M37" s="16">
        <f t="shared" si="17"/>
        <v>0.001927</v>
      </c>
      <c r="N37" s="16">
        <f t="shared" si="17"/>
        <v>0.001927</v>
      </c>
      <c r="O37" s="15"/>
    </row>
    <row r="38" spans="1:15" ht="12.75">
      <c r="A38" s="2" t="s">
        <v>3</v>
      </c>
      <c r="B38" s="1" t="s">
        <v>27</v>
      </c>
      <c r="C38" s="16"/>
      <c r="D38" s="16"/>
      <c r="E38" s="16">
        <f aca="true" t="shared" si="18" ref="E38:N38">+E74+E92</f>
        <v>0.26049</v>
      </c>
      <c r="F38" s="16">
        <f t="shared" si="18"/>
        <v>0.26049</v>
      </c>
      <c r="G38" s="16">
        <f t="shared" si="18"/>
        <v>0.26049</v>
      </c>
      <c r="H38" s="16">
        <f t="shared" si="18"/>
        <v>0.26049</v>
      </c>
      <c r="I38" s="16">
        <f t="shared" si="18"/>
        <v>0.26049</v>
      </c>
      <c r="J38" s="16">
        <f t="shared" si="18"/>
        <v>0.26049</v>
      </c>
      <c r="K38" s="16">
        <f t="shared" si="18"/>
        <v>0.26049</v>
      </c>
      <c r="L38" s="16">
        <f t="shared" si="18"/>
        <v>0.26049</v>
      </c>
      <c r="M38" s="16">
        <f t="shared" si="18"/>
        <v>0.26049</v>
      </c>
      <c r="N38" s="16">
        <f t="shared" si="18"/>
        <v>0.26049</v>
      </c>
      <c r="O38" s="15"/>
    </row>
    <row r="39" spans="1:15" ht="12.75">
      <c r="A39" s="2" t="s">
        <v>4</v>
      </c>
      <c r="B39" s="1" t="s">
        <v>27</v>
      </c>
      <c r="C39" s="16"/>
      <c r="D39" s="16"/>
      <c r="E39" s="16">
        <f aca="true" t="shared" si="19" ref="E39:N39">+E75+E93</f>
        <v>0.265566</v>
      </c>
      <c r="F39" s="16">
        <f t="shared" si="19"/>
        <v>0.265566</v>
      </c>
      <c r="G39" s="16">
        <f t="shared" si="19"/>
        <v>0.265566</v>
      </c>
      <c r="H39" s="16">
        <f t="shared" si="19"/>
        <v>0.265566</v>
      </c>
      <c r="I39" s="16">
        <f t="shared" si="19"/>
        <v>0.265566</v>
      </c>
      <c r="J39" s="16">
        <f t="shared" si="19"/>
        <v>0.265566</v>
      </c>
      <c r="K39" s="16">
        <f t="shared" si="19"/>
        <v>0.265566</v>
      </c>
      <c r="L39" s="16">
        <f t="shared" si="19"/>
        <v>0.265566</v>
      </c>
      <c r="M39" s="16">
        <f t="shared" si="19"/>
        <v>0.265566</v>
      </c>
      <c r="N39" s="16">
        <f t="shared" si="19"/>
        <v>0.265566</v>
      </c>
      <c r="O39" s="15"/>
    </row>
    <row r="40" spans="1:15" ht="12.75">
      <c r="A40" s="2" t="s">
        <v>5</v>
      </c>
      <c r="B40" s="1" t="s">
        <v>27</v>
      </c>
      <c r="C40" s="16"/>
      <c r="D40" s="16"/>
      <c r="E40" s="16">
        <f aca="true" t="shared" si="20" ref="E40:N40">+E76+E94</f>
        <v>0</v>
      </c>
      <c r="F40" s="16">
        <f t="shared" si="20"/>
        <v>0</v>
      </c>
      <c r="G40" s="16">
        <f t="shared" si="20"/>
        <v>0</v>
      </c>
      <c r="H40" s="16">
        <f t="shared" si="20"/>
        <v>0</v>
      </c>
      <c r="I40" s="16">
        <f t="shared" si="20"/>
        <v>0</v>
      </c>
      <c r="J40" s="16">
        <f t="shared" si="20"/>
        <v>0</v>
      </c>
      <c r="K40" s="16">
        <f t="shared" si="20"/>
        <v>0</v>
      </c>
      <c r="L40" s="16">
        <f t="shared" si="20"/>
        <v>0</v>
      </c>
      <c r="M40" s="16">
        <f t="shared" si="20"/>
        <v>0</v>
      </c>
      <c r="N40" s="16">
        <f t="shared" si="20"/>
        <v>0</v>
      </c>
      <c r="O40" s="15"/>
    </row>
    <row r="41" spans="1:15" ht="12.75">
      <c r="A41" s="2" t="s">
        <v>6</v>
      </c>
      <c r="B41" s="1" t="s">
        <v>27</v>
      </c>
      <c r="C41" s="16"/>
      <c r="D41" s="16"/>
      <c r="E41" s="16">
        <f aca="true" t="shared" si="21" ref="E41:N41">+E77+E95</f>
        <v>0.277887</v>
      </c>
      <c r="F41" s="16">
        <f t="shared" si="21"/>
        <v>0.277887</v>
      </c>
      <c r="G41" s="16">
        <f t="shared" si="21"/>
        <v>0.277887</v>
      </c>
      <c r="H41" s="16">
        <f t="shared" si="21"/>
        <v>0.277887</v>
      </c>
      <c r="I41" s="16">
        <f t="shared" si="21"/>
        <v>0.277887</v>
      </c>
      <c r="J41" s="16">
        <f t="shared" si="21"/>
        <v>0.277887</v>
      </c>
      <c r="K41" s="16">
        <f t="shared" si="21"/>
        <v>0.277887</v>
      </c>
      <c r="L41" s="16">
        <f t="shared" si="21"/>
        <v>0.277887</v>
      </c>
      <c r="M41" s="16">
        <f t="shared" si="21"/>
        <v>0.277887</v>
      </c>
      <c r="N41" s="16">
        <f t="shared" si="21"/>
        <v>0.277887</v>
      </c>
      <c r="O41" s="15"/>
    </row>
    <row r="42" spans="1:15" ht="12.75">
      <c r="A42" s="2" t="s">
        <v>7</v>
      </c>
      <c r="B42" s="1" t="s">
        <v>27</v>
      </c>
      <c r="C42" s="16"/>
      <c r="D42" s="16"/>
      <c r="E42" s="16">
        <f aca="true" t="shared" si="22" ref="E42:N42">+E78+E96</f>
        <v>0.280013</v>
      </c>
      <c r="F42" s="16">
        <f t="shared" si="22"/>
        <v>0.280013</v>
      </c>
      <c r="G42" s="16">
        <f t="shared" si="22"/>
        <v>0.280013</v>
      </c>
      <c r="H42" s="16">
        <f t="shared" si="22"/>
        <v>0.280013</v>
      </c>
      <c r="I42" s="16">
        <f t="shared" si="22"/>
        <v>0.280013</v>
      </c>
      <c r="J42" s="16">
        <f t="shared" si="22"/>
        <v>0.280013</v>
      </c>
      <c r="K42" s="16">
        <f t="shared" si="22"/>
        <v>0.280013</v>
      </c>
      <c r="L42" s="16">
        <f t="shared" si="22"/>
        <v>0.280013</v>
      </c>
      <c r="M42" s="16">
        <f t="shared" si="22"/>
        <v>0.280013</v>
      </c>
      <c r="N42" s="16">
        <f t="shared" si="22"/>
        <v>0.280013</v>
      </c>
      <c r="O42" s="15"/>
    </row>
    <row r="44" spans="1:15" ht="12.75">
      <c r="A44" s="4" t="s">
        <v>23</v>
      </c>
      <c r="B44" s="1"/>
      <c r="C44" s="3" t="s">
        <v>10</v>
      </c>
      <c r="D44" s="3" t="s">
        <v>11</v>
      </c>
      <c r="E44" s="3" t="s">
        <v>12</v>
      </c>
      <c r="F44" s="3" t="s">
        <v>13</v>
      </c>
      <c r="G44" s="3" t="s">
        <v>14</v>
      </c>
      <c r="H44" s="3" t="s">
        <v>15</v>
      </c>
      <c r="I44" s="3" t="s">
        <v>16</v>
      </c>
      <c r="J44" s="3" t="s">
        <v>17</v>
      </c>
      <c r="K44" s="3" t="s">
        <v>18</v>
      </c>
      <c r="L44" s="3" t="s">
        <v>19</v>
      </c>
      <c r="M44" s="3" t="s">
        <v>20</v>
      </c>
      <c r="N44" s="3" t="s">
        <v>21</v>
      </c>
      <c r="O44" s="15"/>
    </row>
    <row r="45" spans="1:15" ht="12.75">
      <c r="A45" s="4" t="s">
        <v>24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"/>
    </row>
    <row r="46" spans="1:15" ht="12.75">
      <c r="A46" s="2" t="s">
        <v>1</v>
      </c>
      <c r="B46" s="1"/>
      <c r="C46" s="1"/>
      <c r="D46" s="1"/>
      <c r="E46" s="24">
        <v>57719</v>
      </c>
      <c r="F46" s="24">
        <v>58173</v>
      </c>
      <c r="G46" s="24">
        <v>58498</v>
      </c>
      <c r="H46" s="24">
        <v>58798</v>
      </c>
      <c r="I46" s="24">
        <v>59016</v>
      </c>
      <c r="J46" s="24">
        <v>59270</v>
      </c>
      <c r="K46" s="24">
        <v>59537</v>
      </c>
      <c r="L46" s="24">
        <v>59760</v>
      </c>
      <c r="M46" s="24">
        <v>60023</v>
      </c>
      <c r="N46" s="24">
        <v>60215</v>
      </c>
      <c r="O46" s="15"/>
    </row>
    <row r="47" spans="1:15" ht="12.75">
      <c r="A47" s="2" t="s">
        <v>2</v>
      </c>
      <c r="B47" s="1"/>
      <c r="C47" s="1"/>
      <c r="D47" s="1"/>
      <c r="E47" s="24">
        <v>7257</v>
      </c>
      <c r="F47" s="24">
        <v>7308</v>
      </c>
      <c r="G47" s="24">
        <v>7270</v>
      </c>
      <c r="H47" s="24">
        <v>7274</v>
      </c>
      <c r="I47" s="24">
        <v>7269</v>
      </c>
      <c r="J47" s="24">
        <v>7283</v>
      </c>
      <c r="K47" s="24">
        <v>7289</v>
      </c>
      <c r="L47" s="24">
        <v>7297</v>
      </c>
      <c r="M47" s="24">
        <v>7315</v>
      </c>
      <c r="N47" s="24">
        <v>7322</v>
      </c>
      <c r="O47" s="15"/>
    </row>
    <row r="48" spans="1:15" ht="12.75">
      <c r="A48" s="2" t="s">
        <v>3</v>
      </c>
      <c r="B48" s="1"/>
      <c r="C48" s="1"/>
      <c r="D48" s="1"/>
      <c r="E48" s="24">
        <v>839</v>
      </c>
      <c r="F48" s="24">
        <v>839</v>
      </c>
      <c r="G48" s="24">
        <v>836</v>
      </c>
      <c r="H48" s="24">
        <v>838</v>
      </c>
      <c r="I48" s="24">
        <v>838</v>
      </c>
      <c r="J48" s="24">
        <v>839</v>
      </c>
      <c r="K48" s="24">
        <v>840</v>
      </c>
      <c r="L48" s="24">
        <v>841</v>
      </c>
      <c r="M48" s="24">
        <v>840</v>
      </c>
      <c r="N48" s="24">
        <v>843</v>
      </c>
      <c r="O48" s="15"/>
    </row>
    <row r="49" spans="1:15" ht="12.75">
      <c r="A49" s="2" t="s">
        <v>4</v>
      </c>
      <c r="B49" s="1"/>
      <c r="C49" s="1"/>
      <c r="D49" s="1"/>
      <c r="E49" s="24">
        <v>2</v>
      </c>
      <c r="F49" s="24">
        <v>2</v>
      </c>
      <c r="G49" s="24">
        <v>2</v>
      </c>
      <c r="H49" s="24">
        <v>2</v>
      </c>
      <c r="I49" s="24">
        <v>2</v>
      </c>
      <c r="J49" s="24">
        <v>2</v>
      </c>
      <c r="K49" s="24">
        <v>2</v>
      </c>
      <c r="L49" s="24">
        <v>2</v>
      </c>
      <c r="M49" s="24">
        <v>2</v>
      </c>
      <c r="N49" s="24">
        <v>2</v>
      </c>
      <c r="O49" s="15"/>
    </row>
    <row r="50" spans="1:15" ht="12.75">
      <c r="A50" s="2" t="s">
        <v>5</v>
      </c>
      <c r="B50" s="1"/>
      <c r="C50" s="1"/>
      <c r="D50" s="1"/>
      <c r="E50" s="24">
        <v>1</v>
      </c>
      <c r="F50" s="24">
        <v>1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15"/>
    </row>
    <row r="51" spans="1:15" ht="12.75">
      <c r="A51" s="2" t="s">
        <v>6</v>
      </c>
      <c r="B51" s="1"/>
      <c r="C51" s="1"/>
      <c r="D51" s="1"/>
      <c r="E51" s="24">
        <v>17488</v>
      </c>
      <c r="F51" s="24">
        <v>17502</v>
      </c>
      <c r="G51" s="24">
        <v>17521</v>
      </c>
      <c r="H51" s="24">
        <v>17540</v>
      </c>
      <c r="I51" s="24">
        <v>17521</v>
      </c>
      <c r="J51" s="24">
        <v>17715</v>
      </c>
      <c r="K51" s="24">
        <v>17744</v>
      </c>
      <c r="L51" s="24">
        <v>17790</v>
      </c>
      <c r="M51" s="24">
        <v>17838</v>
      </c>
      <c r="N51" s="24">
        <v>18001</v>
      </c>
      <c r="O51" s="15"/>
    </row>
    <row r="52" spans="1:15" ht="12.75">
      <c r="A52" s="2" t="s">
        <v>7</v>
      </c>
      <c r="B52" s="1"/>
      <c r="C52" s="1"/>
      <c r="D52" s="1"/>
      <c r="E52" s="24">
        <v>198</v>
      </c>
      <c r="F52" s="24">
        <v>198</v>
      </c>
      <c r="G52" s="24">
        <v>198</v>
      </c>
      <c r="H52" s="24">
        <v>198</v>
      </c>
      <c r="I52" s="24">
        <v>198</v>
      </c>
      <c r="J52" s="24">
        <v>198</v>
      </c>
      <c r="K52" s="24">
        <v>198</v>
      </c>
      <c r="L52" s="24">
        <v>198</v>
      </c>
      <c r="M52" s="24">
        <v>198</v>
      </c>
      <c r="N52" s="24">
        <v>198</v>
      </c>
      <c r="O52" s="15"/>
    </row>
    <row r="53" spans="1:15" ht="12.75">
      <c r="A53" s="4" t="s">
        <v>25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 t="s">
        <v>22</v>
      </c>
    </row>
    <row r="54" spans="1:15" ht="12.75">
      <c r="A54" s="2" t="s">
        <v>1</v>
      </c>
      <c r="B54" s="1" t="s">
        <v>26</v>
      </c>
      <c r="C54" s="1"/>
      <c r="D54" s="1"/>
      <c r="E54" s="24">
        <v>53861131.5802053</v>
      </c>
      <c r="F54" s="24">
        <v>51006340.26622083</v>
      </c>
      <c r="G54" s="24">
        <v>51249394.417285845</v>
      </c>
      <c r="H54" s="24">
        <v>57120993.17043655</v>
      </c>
      <c r="I54" s="24">
        <v>70558453.65046367</v>
      </c>
      <c r="J54" s="24">
        <v>65651800.055514894</v>
      </c>
      <c r="K54" s="24">
        <v>57954565.420692526</v>
      </c>
      <c r="L54" s="24">
        <v>52920299.61409835</v>
      </c>
      <c r="M54" s="24">
        <v>53048447.263501674</v>
      </c>
      <c r="N54" s="24">
        <v>57072975.811538465</v>
      </c>
      <c r="O54" s="20">
        <f>SUM(C54:N54)</f>
        <v>570444401.2499582</v>
      </c>
    </row>
    <row r="55" spans="1:15" ht="12.75">
      <c r="A55" s="2" t="s">
        <v>2</v>
      </c>
      <c r="B55" s="1" t="s">
        <v>26</v>
      </c>
      <c r="C55" s="1"/>
      <c r="D55" s="1"/>
      <c r="E55" s="24">
        <v>24057283.238865215</v>
      </c>
      <c r="F55" s="24">
        <v>22782179.630503286</v>
      </c>
      <c r="G55" s="24">
        <v>22890740.70939272</v>
      </c>
      <c r="H55" s="24">
        <v>25513313.056562413</v>
      </c>
      <c r="I55" s="24">
        <v>31515206.87674119</v>
      </c>
      <c r="J55" s="24">
        <v>29323631.025556125</v>
      </c>
      <c r="K55" s="24">
        <v>25885631.33388275</v>
      </c>
      <c r="L55" s="24">
        <v>23637056.99361619</v>
      </c>
      <c r="M55" s="24">
        <v>23694294.63804815</v>
      </c>
      <c r="N55" s="24">
        <v>25491865.917048205</v>
      </c>
      <c r="O55" s="20">
        <f aca="true" t="shared" si="23" ref="O55:O60">SUM(C55:N55)</f>
        <v>254791203.42021623</v>
      </c>
    </row>
    <row r="56" spans="1:15" ht="12.75">
      <c r="A56" s="2" t="s">
        <v>3</v>
      </c>
      <c r="B56" s="1" t="s">
        <v>27</v>
      </c>
      <c r="C56" s="1"/>
      <c r="D56" s="1"/>
      <c r="E56" s="24">
        <v>212442</v>
      </c>
      <c r="F56" s="24">
        <v>201182</v>
      </c>
      <c r="G56" s="24">
        <v>202140</v>
      </c>
      <c r="H56" s="24">
        <v>225299</v>
      </c>
      <c r="I56" s="24">
        <v>278300</v>
      </c>
      <c r="J56" s="24">
        <v>258947</v>
      </c>
      <c r="K56" s="24">
        <v>228587</v>
      </c>
      <c r="L56" s="24">
        <v>208731</v>
      </c>
      <c r="M56" s="24">
        <v>209236</v>
      </c>
      <c r="N56" s="24">
        <v>225110</v>
      </c>
      <c r="O56" s="20">
        <f t="shared" si="23"/>
        <v>2249974</v>
      </c>
    </row>
    <row r="57" spans="1:15" ht="12.75">
      <c r="A57" s="2" t="s">
        <v>4</v>
      </c>
      <c r="B57" s="1" t="s">
        <v>27</v>
      </c>
      <c r="C57" s="1"/>
      <c r="D57" s="1"/>
      <c r="E57" s="24">
        <v>4568.2</v>
      </c>
      <c r="F57" s="24">
        <v>4480.2</v>
      </c>
      <c r="G57" s="24">
        <v>4299.2</v>
      </c>
      <c r="H57" s="24">
        <v>4646.9</v>
      </c>
      <c r="I57" s="24">
        <v>4524.2</v>
      </c>
      <c r="J57" s="24">
        <v>4479.4</v>
      </c>
      <c r="K57" s="24">
        <v>4308</v>
      </c>
      <c r="L57" s="24">
        <v>4059</v>
      </c>
      <c r="M57" s="24">
        <v>3778</v>
      </c>
      <c r="N57" s="24">
        <v>3855</v>
      </c>
      <c r="O57" s="20">
        <f t="shared" si="23"/>
        <v>42998.1</v>
      </c>
    </row>
    <row r="58" spans="1:15" ht="12.75">
      <c r="A58" s="2" t="s">
        <v>5</v>
      </c>
      <c r="B58" s="1" t="s">
        <v>27</v>
      </c>
      <c r="C58" s="1"/>
      <c r="D58" s="1"/>
      <c r="E58" s="24">
        <v>7832.2</v>
      </c>
      <c r="F58" s="24">
        <v>7789.3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0">
        <f t="shared" si="23"/>
        <v>15621.5</v>
      </c>
    </row>
    <row r="59" spans="1:15" ht="12.75">
      <c r="A59" s="2" t="s">
        <v>6</v>
      </c>
      <c r="B59" s="1" t="s">
        <v>27</v>
      </c>
      <c r="C59" s="1"/>
      <c r="D59" s="1"/>
      <c r="E59" s="24">
        <v>3051.897</v>
      </c>
      <c r="F59" s="24">
        <v>3044</v>
      </c>
      <c r="G59" s="24">
        <v>3059</v>
      </c>
      <c r="H59" s="24">
        <v>3059</v>
      </c>
      <c r="I59" s="24">
        <v>3059</v>
      </c>
      <c r="J59" s="24">
        <v>3102.95</v>
      </c>
      <c r="K59" s="24">
        <v>3110</v>
      </c>
      <c r="L59" s="24">
        <v>3115.43</v>
      </c>
      <c r="M59" s="24">
        <v>3127.3</v>
      </c>
      <c r="N59" s="24">
        <v>3150.7</v>
      </c>
      <c r="O59" s="20">
        <f t="shared" si="23"/>
        <v>30879.277000000002</v>
      </c>
    </row>
    <row r="60" spans="1:15" ht="12.75">
      <c r="A60" s="2" t="s">
        <v>7</v>
      </c>
      <c r="B60" s="1" t="s">
        <v>27</v>
      </c>
      <c r="C60" s="1"/>
      <c r="D60" s="1"/>
      <c r="E60" s="24">
        <v>95</v>
      </c>
      <c r="F60" s="24">
        <v>95</v>
      </c>
      <c r="G60" s="24">
        <v>95</v>
      </c>
      <c r="H60" s="24">
        <v>95</v>
      </c>
      <c r="I60" s="24">
        <v>95</v>
      </c>
      <c r="J60" s="24">
        <v>95</v>
      </c>
      <c r="K60" s="24">
        <v>95</v>
      </c>
      <c r="L60" s="24">
        <v>95</v>
      </c>
      <c r="M60" s="24">
        <v>95</v>
      </c>
      <c r="N60" s="24">
        <v>95</v>
      </c>
      <c r="O60" s="20">
        <f t="shared" si="23"/>
        <v>950</v>
      </c>
    </row>
    <row r="62" spans="1:15" ht="12.75">
      <c r="A62" s="4" t="s">
        <v>33</v>
      </c>
      <c r="B62" s="1"/>
      <c r="C62" s="3" t="s">
        <v>10</v>
      </c>
      <c r="D62" s="3" t="s">
        <v>11</v>
      </c>
      <c r="E62" s="3" t="s">
        <v>12</v>
      </c>
      <c r="F62" s="3" t="s">
        <v>13</v>
      </c>
      <c r="G62" s="3" t="s">
        <v>14</v>
      </c>
      <c r="H62" s="3" t="s">
        <v>15</v>
      </c>
      <c r="I62" s="3" t="s">
        <v>16</v>
      </c>
      <c r="J62" s="3" t="s">
        <v>17</v>
      </c>
      <c r="K62" s="3" t="s">
        <v>18</v>
      </c>
      <c r="L62" s="3" t="s">
        <v>19</v>
      </c>
      <c r="M62" s="3" t="s">
        <v>20</v>
      </c>
      <c r="N62" s="3" t="s">
        <v>21</v>
      </c>
      <c r="O62" s="13"/>
    </row>
    <row r="63" spans="1:15" ht="12.75">
      <c r="A63" s="4" t="s">
        <v>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4"/>
    </row>
    <row r="64" spans="1:15" ht="12.75">
      <c r="A64" s="2" t="s">
        <v>1</v>
      </c>
      <c r="B64" s="1"/>
      <c r="C64" s="10"/>
      <c r="D64" s="10"/>
      <c r="E64" s="10">
        <v>0.7383</v>
      </c>
      <c r="F64" s="10">
        <v>0.7383</v>
      </c>
      <c r="G64" s="10">
        <v>0.7383</v>
      </c>
      <c r="H64" s="10">
        <v>0.7383</v>
      </c>
      <c r="I64" s="10">
        <v>0.7383</v>
      </c>
      <c r="J64" s="10">
        <v>0.7383</v>
      </c>
      <c r="K64" s="10">
        <v>0.7383</v>
      </c>
      <c r="L64" s="10">
        <v>0.7383</v>
      </c>
      <c r="M64" s="10">
        <v>0.7383</v>
      </c>
      <c r="N64" s="10">
        <v>0.7383</v>
      </c>
      <c r="O64" s="15"/>
    </row>
    <row r="65" spans="1:15" ht="12.75">
      <c r="A65" s="2" t="s">
        <v>2</v>
      </c>
      <c r="B65" s="1"/>
      <c r="C65" s="10"/>
      <c r="D65" s="10"/>
      <c r="E65" s="10">
        <v>1.9013</v>
      </c>
      <c r="F65" s="10">
        <v>1.9013</v>
      </c>
      <c r="G65" s="10">
        <v>1.9013</v>
      </c>
      <c r="H65" s="10">
        <v>1.9013</v>
      </c>
      <c r="I65" s="10">
        <v>1.9013</v>
      </c>
      <c r="J65" s="10">
        <v>1.9013</v>
      </c>
      <c r="K65" s="10">
        <v>1.9013</v>
      </c>
      <c r="L65" s="10">
        <v>1.9013</v>
      </c>
      <c r="M65" s="10">
        <v>1.9013</v>
      </c>
      <c r="N65" s="10">
        <v>1.9013</v>
      </c>
      <c r="O65" s="15"/>
    </row>
    <row r="66" spans="1:15" ht="12.75">
      <c r="A66" s="2" t="s">
        <v>3</v>
      </c>
      <c r="B66" s="1"/>
      <c r="C66" s="10"/>
      <c r="D66" s="10"/>
      <c r="E66" s="10">
        <v>19.6513</v>
      </c>
      <c r="F66" s="10">
        <v>19.6513</v>
      </c>
      <c r="G66" s="10">
        <v>19.6513</v>
      </c>
      <c r="H66" s="10">
        <v>19.6513</v>
      </c>
      <c r="I66" s="10">
        <v>19.6513</v>
      </c>
      <c r="J66" s="10">
        <v>19.6513</v>
      </c>
      <c r="K66" s="10">
        <v>19.6513</v>
      </c>
      <c r="L66" s="10">
        <v>19.6513</v>
      </c>
      <c r="M66" s="10">
        <v>19.6513</v>
      </c>
      <c r="N66" s="10">
        <v>19.6513</v>
      </c>
      <c r="O66" s="15"/>
    </row>
    <row r="67" spans="1:15" ht="12.75">
      <c r="A67" s="2" t="s">
        <v>4</v>
      </c>
      <c r="B67" s="1"/>
      <c r="C67" s="10"/>
      <c r="D67" s="10"/>
      <c r="E67" s="10">
        <v>182.7011</v>
      </c>
      <c r="F67" s="10">
        <v>182.7011</v>
      </c>
      <c r="G67" s="10">
        <v>182.7011</v>
      </c>
      <c r="H67" s="10">
        <v>182.7011</v>
      </c>
      <c r="I67" s="10">
        <v>182.7011</v>
      </c>
      <c r="J67" s="10">
        <v>182.7011</v>
      </c>
      <c r="K67" s="10">
        <v>182.7011</v>
      </c>
      <c r="L67" s="10">
        <v>182.7011</v>
      </c>
      <c r="M67" s="10">
        <v>182.7011</v>
      </c>
      <c r="N67" s="10">
        <v>182.7011</v>
      </c>
      <c r="O67" s="15"/>
    </row>
    <row r="68" spans="1:15" ht="12.75">
      <c r="A68" s="2" t="s">
        <v>5</v>
      </c>
      <c r="B68" s="1"/>
      <c r="C68" s="10"/>
      <c r="D68" s="10"/>
      <c r="E68" s="10">
        <v>212.6068</v>
      </c>
      <c r="F68" s="10">
        <v>212.6068</v>
      </c>
      <c r="G68" s="10">
        <v>212.6068</v>
      </c>
      <c r="H68" s="10">
        <v>212.6068</v>
      </c>
      <c r="I68" s="10">
        <v>212.6068</v>
      </c>
      <c r="J68" s="10">
        <v>212.6068</v>
      </c>
      <c r="K68" s="10">
        <v>212.6068</v>
      </c>
      <c r="L68" s="10">
        <v>212.6068</v>
      </c>
      <c r="M68" s="10">
        <v>212.6068</v>
      </c>
      <c r="N68" s="10">
        <v>212.6068</v>
      </c>
      <c r="O68" s="15"/>
    </row>
    <row r="69" spans="1:15" ht="12.75">
      <c r="A69" s="2" t="s">
        <v>6</v>
      </c>
      <c r="B69" s="1"/>
      <c r="C69" s="10"/>
      <c r="D69" s="10"/>
      <c r="E69" s="10">
        <v>0.0144</v>
      </c>
      <c r="F69" s="10">
        <v>0.0144</v>
      </c>
      <c r="G69" s="10">
        <v>0.0144</v>
      </c>
      <c r="H69" s="10">
        <v>0.0144</v>
      </c>
      <c r="I69" s="10">
        <v>0.0144</v>
      </c>
      <c r="J69" s="10">
        <v>0.0144</v>
      </c>
      <c r="K69" s="10">
        <v>0.0144</v>
      </c>
      <c r="L69" s="10">
        <v>0.0144</v>
      </c>
      <c r="M69" s="10">
        <v>0.0144</v>
      </c>
      <c r="N69" s="10">
        <v>0.0144</v>
      </c>
      <c r="O69" s="15"/>
    </row>
    <row r="70" spans="1:15" ht="12.75">
      <c r="A70" s="2" t="s">
        <v>7</v>
      </c>
      <c r="B70" s="1"/>
      <c r="C70" s="10"/>
      <c r="D70" s="10"/>
      <c r="E70" s="10">
        <v>0.043</v>
      </c>
      <c r="F70" s="10">
        <v>0.043</v>
      </c>
      <c r="G70" s="10">
        <v>0.043</v>
      </c>
      <c r="H70" s="10">
        <v>0.043</v>
      </c>
      <c r="I70" s="10">
        <v>0.043</v>
      </c>
      <c r="J70" s="10">
        <v>0.043</v>
      </c>
      <c r="K70" s="10">
        <v>0.043</v>
      </c>
      <c r="L70" s="10">
        <v>0.043</v>
      </c>
      <c r="M70" s="10">
        <v>0.043</v>
      </c>
      <c r="N70" s="10">
        <v>0.043</v>
      </c>
      <c r="O70" s="15"/>
    </row>
    <row r="71" spans="1:15" ht="12.75">
      <c r="A71" s="4" t="s">
        <v>8</v>
      </c>
      <c r="B71" s="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5"/>
    </row>
    <row r="72" spans="1:15" ht="12.75">
      <c r="A72" s="2" t="s">
        <v>1</v>
      </c>
      <c r="B72" s="1" t="s">
        <v>26</v>
      </c>
      <c r="C72" s="16"/>
      <c r="D72" s="16"/>
      <c r="E72" s="16">
        <v>0.000587</v>
      </c>
      <c r="F72" s="16">
        <v>0.000587</v>
      </c>
      <c r="G72" s="16">
        <v>0.000587</v>
      </c>
      <c r="H72" s="16">
        <v>0.000587</v>
      </c>
      <c r="I72" s="16">
        <v>0.000587</v>
      </c>
      <c r="J72" s="16">
        <v>0.000587</v>
      </c>
      <c r="K72" s="16">
        <v>0.000587</v>
      </c>
      <c r="L72" s="16">
        <v>0.000587</v>
      </c>
      <c r="M72" s="16">
        <v>0.000587</v>
      </c>
      <c r="N72" s="16">
        <v>0.000587</v>
      </c>
      <c r="O72" s="15"/>
    </row>
    <row r="73" spans="1:15" ht="12.75">
      <c r="A73" s="2" t="s">
        <v>2</v>
      </c>
      <c r="B73" s="1" t="s">
        <v>26</v>
      </c>
      <c r="C73" s="16"/>
      <c r="D73" s="16"/>
      <c r="E73" s="16">
        <v>0.000439</v>
      </c>
      <c r="F73" s="16">
        <v>0.000439</v>
      </c>
      <c r="G73" s="16">
        <v>0.000439</v>
      </c>
      <c r="H73" s="16">
        <v>0.000439</v>
      </c>
      <c r="I73" s="16">
        <v>0.000439</v>
      </c>
      <c r="J73" s="16">
        <v>0.000439</v>
      </c>
      <c r="K73" s="16">
        <v>0.000439</v>
      </c>
      <c r="L73" s="16">
        <v>0.000439</v>
      </c>
      <c r="M73" s="16">
        <v>0.000439</v>
      </c>
      <c r="N73" s="16">
        <v>0.000439</v>
      </c>
      <c r="O73" s="15"/>
    </row>
    <row r="74" spans="1:15" ht="12.75">
      <c r="A74" s="2" t="s">
        <v>3</v>
      </c>
      <c r="B74" s="1" t="s">
        <v>27</v>
      </c>
      <c r="C74" s="16"/>
      <c r="D74" s="16"/>
      <c r="E74" s="16">
        <v>0.059332</v>
      </c>
      <c r="F74" s="16">
        <v>0.059332</v>
      </c>
      <c r="G74" s="16">
        <v>0.059332</v>
      </c>
      <c r="H74" s="16">
        <v>0.059332</v>
      </c>
      <c r="I74" s="16">
        <v>0.059332</v>
      </c>
      <c r="J74" s="16">
        <v>0.059332</v>
      </c>
      <c r="K74" s="16">
        <v>0.059332</v>
      </c>
      <c r="L74" s="16">
        <v>0.059332</v>
      </c>
      <c r="M74" s="16">
        <v>0.059332</v>
      </c>
      <c r="N74" s="16">
        <v>0.059332</v>
      </c>
      <c r="O74" s="15"/>
    </row>
    <row r="75" spans="1:15" ht="12.75">
      <c r="A75" s="2" t="s">
        <v>4</v>
      </c>
      <c r="B75" s="1" t="s">
        <v>27</v>
      </c>
      <c r="C75" s="16"/>
      <c r="D75" s="16"/>
      <c r="E75" s="16">
        <v>0.060488</v>
      </c>
      <c r="F75" s="16">
        <v>0.060488</v>
      </c>
      <c r="G75" s="16">
        <v>0.060488</v>
      </c>
      <c r="H75" s="16">
        <v>0.060488</v>
      </c>
      <c r="I75" s="16">
        <v>0.060488</v>
      </c>
      <c r="J75" s="16">
        <v>0.060488</v>
      </c>
      <c r="K75" s="16">
        <v>0.060488</v>
      </c>
      <c r="L75" s="16">
        <v>0.060488</v>
      </c>
      <c r="M75" s="16">
        <v>0.060488</v>
      </c>
      <c r="N75" s="16">
        <v>0.060488</v>
      </c>
      <c r="O75" s="15"/>
    </row>
    <row r="76" spans="1:15" ht="12.75">
      <c r="A76" s="2" t="s">
        <v>5</v>
      </c>
      <c r="B76" s="1" t="s">
        <v>27</v>
      </c>
      <c r="C76" s="16"/>
      <c r="D76" s="16"/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5"/>
    </row>
    <row r="77" spans="1:15" ht="12.75">
      <c r="A77" s="2" t="s">
        <v>6</v>
      </c>
      <c r="B77" s="1" t="s">
        <v>27</v>
      </c>
      <c r="C77" s="16"/>
      <c r="D77" s="16"/>
      <c r="E77" s="16">
        <v>0.063294</v>
      </c>
      <c r="F77" s="16">
        <v>0.063294</v>
      </c>
      <c r="G77" s="16">
        <v>0.063294</v>
      </c>
      <c r="H77" s="16">
        <v>0.063294</v>
      </c>
      <c r="I77" s="16">
        <v>0.063294</v>
      </c>
      <c r="J77" s="16">
        <v>0.063294</v>
      </c>
      <c r="K77" s="16">
        <v>0.063294</v>
      </c>
      <c r="L77" s="16">
        <v>0.063294</v>
      </c>
      <c r="M77" s="16">
        <v>0.063294</v>
      </c>
      <c r="N77" s="16">
        <v>0.063294</v>
      </c>
      <c r="O77" s="15"/>
    </row>
    <row r="78" spans="1:15" ht="12.75">
      <c r="A78" s="2" t="s">
        <v>7</v>
      </c>
      <c r="B78" s="1" t="s">
        <v>27</v>
      </c>
      <c r="C78" s="16"/>
      <c r="D78" s="16"/>
      <c r="E78" s="16">
        <v>0.063779</v>
      </c>
      <c r="F78" s="16">
        <v>0.063779</v>
      </c>
      <c r="G78" s="16">
        <v>0.063779</v>
      </c>
      <c r="H78" s="16">
        <v>0.063779</v>
      </c>
      <c r="I78" s="16">
        <v>0.063779</v>
      </c>
      <c r="J78" s="16">
        <v>0.063779</v>
      </c>
      <c r="K78" s="16">
        <v>0.063779</v>
      </c>
      <c r="L78" s="16">
        <v>0.063779</v>
      </c>
      <c r="M78" s="16">
        <v>0.063779</v>
      </c>
      <c r="N78" s="16">
        <v>0.063779</v>
      </c>
      <c r="O78" s="15"/>
    </row>
    <row r="80" spans="1:15" ht="12.75">
      <c r="A80" s="4" t="s">
        <v>34</v>
      </c>
      <c r="B80" s="1"/>
      <c r="C80" s="3" t="s">
        <v>10</v>
      </c>
      <c r="D80" s="3" t="s">
        <v>11</v>
      </c>
      <c r="E80" s="3" t="s">
        <v>12</v>
      </c>
      <c r="F80" s="3" t="s">
        <v>13</v>
      </c>
      <c r="G80" s="3" t="s">
        <v>14</v>
      </c>
      <c r="H80" s="3" t="s">
        <v>15</v>
      </c>
      <c r="I80" s="3" t="s">
        <v>16</v>
      </c>
      <c r="J80" s="3" t="s">
        <v>17</v>
      </c>
      <c r="K80" s="3" t="s">
        <v>18</v>
      </c>
      <c r="L80" s="3" t="s">
        <v>19</v>
      </c>
      <c r="M80" s="3" t="s">
        <v>20</v>
      </c>
      <c r="N80" s="3" t="s">
        <v>21</v>
      </c>
      <c r="O80" s="13"/>
    </row>
    <row r="81" spans="1:15" ht="12.75">
      <c r="A81" s="4" t="s">
        <v>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4"/>
    </row>
    <row r="82" spans="1:15" ht="12.75">
      <c r="A82" s="2" t="s">
        <v>1</v>
      </c>
      <c r="B82" s="1"/>
      <c r="C82" s="10"/>
      <c r="D82" s="10"/>
      <c r="E82" s="10">
        <v>2.5031</v>
      </c>
      <c r="F82" s="10">
        <v>2.5031</v>
      </c>
      <c r="G82" s="10">
        <v>2.5031</v>
      </c>
      <c r="H82" s="10">
        <v>2.5031</v>
      </c>
      <c r="I82" s="10">
        <v>2.5031</v>
      </c>
      <c r="J82" s="10">
        <v>2.5031</v>
      </c>
      <c r="K82" s="10">
        <v>2.5031</v>
      </c>
      <c r="L82" s="10">
        <v>2.5031</v>
      </c>
      <c r="M82" s="10">
        <v>2.5031</v>
      </c>
      <c r="N82" s="10">
        <v>2.5031</v>
      </c>
      <c r="O82" s="15"/>
    </row>
    <row r="83" spans="1:15" ht="12.75">
      <c r="A83" s="2" t="s">
        <v>2</v>
      </c>
      <c r="B83" s="1"/>
      <c r="C83" s="10"/>
      <c r="D83" s="10"/>
      <c r="E83" s="10">
        <v>6.4463</v>
      </c>
      <c r="F83" s="10">
        <v>6.4463</v>
      </c>
      <c r="G83" s="10">
        <v>6.4463</v>
      </c>
      <c r="H83" s="10">
        <v>6.4463</v>
      </c>
      <c r="I83" s="10">
        <v>6.4463</v>
      </c>
      <c r="J83" s="10">
        <v>6.4463</v>
      </c>
      <c r="K83" s="10">
        <v>6.4463</v>
      </c>
      <c r="L83" s="10">
        <v>6.4463</v>
      </c>
      <c r="M83" s="10">
        <v>6.4463</v>
      </c>
      <c r="N83" s="10">
        <v>6.4463</v>
      </c>
      <c r="O83" s="15"/>
    </row>
    <row r="84" spans="1:15" ht="12.75">
      <c r="A84" s="2" t="s">
        <v>3</v>
      </c>
      <c r="B84" s="1"/>
      <c r="C84" s="10"/>
      <c r="D84" s="10"/>
      <c r="E84" s="10">
        <v>66.6256</v>
      </c>
      <c r="F84" s="10">
        <v>66.6256</v>
      </c>
      <c r="G84" s="10">
        <v>66.6256</v>
      </c>
      <c r="H84" s="10">
        <v>66.6256</v>
      </c>
      <c r="I84" s="10">
        <v>66.6256</v>
      </c>
      <c r="J84" s="10">
        <v>66.6256</v>
      </c>
      <c r="K84" s="10">
        <v>66.6256</v>
      </c>
      <c r="L84" s="10">
        <v>66.6256</v>
      </c>
      <c r="M84" s="10">
        <v>66.6256</v>
      </c>
      <c r="N84" s="10">
        <v>66.6256</v>
      </c>
      <c r="O84" s="15"/>
    </row>
    <row r="85" spans="1:15" ht="12.75">
      <c r="A85" s="2" t="s">
        <v>4</v>
      </c>
      <c r="B85" s="1"/>
      <c r="C85" s="10"/>
      <c r="D85" s="10"/>
      <c r="E85" s="10">
        <v>619.4277</v>
      </c>
      <c r="F85" s="10">
        <v>619.4277</v>
      </c>
      <c r="G85" s="10">
        <v>619.4277</v>
      </c>
      <c r="H85" s="10">
        <v>619.4277</v>
      </c>
      <c r="I85" s="10">
        <v>619.4277</v>
      </c>
      <c r="J85" s="10">
        <v>619.4277</v>
      </c>
      <c r="K85" s="10">
        <v>619.4277</v>
      </c>
      <c r="L85" s="10">
        <v>619.4277</v>
      </c>
      <c r="M85" s="10">
        <v>619.4277</v>
      </c>
      <c r="N85" s="10">
        <v>619.4277</v>
      </c>
      <c r="O85" s="15"/>
    </row>
    <row r="86" spans="1:15" ht="12.75">
      <c r="A86" s="2" t="s">
        <v>5</v>
      </c>
      <c r="B86" s="1"/>
      <c r="C86" s="10"/>
      <c r="D86" s="10"/>
      <c r="E86" s="10">
        <v>720.8196</v>
      </c>
      <c r="F86" s="10">
        <v>720.8196</v>
      </c>
      <c r="G86" s="10">
        <v>720.8196</v>
      </c>
      <c r="H86" s="10">
        <v>720.8196</v>
      </c>
      <c r="I86" s="10">
        <v>720.8196</v>
      </c>
      <c r="J86" s="10">
        <v>720.8196</v>
      </c>
      <c r="K86" s="10">
        <v>720.8196</v>
      </c>
      <c r="L86" s="10">
        <v>720.8196</v>
      </c>
      <c r="M86" s="10">
        <v>720.8196</v>
      </c>
      <c r="N86" s="10">
        <v>720.8196</v>
      </c>
      <c r="O86" s="15"/>
    </row>
    <row r="87" spans="1:15" ht="12.75">
      <c r="A87" s="2" t="s">
        <v>6</v>
      </c>
      <c r="B87" s="1"/>
      <c r="C87" s="10"/>
      <c r="D87" s="10"/>
      <c r="E87" s="10">
        <v>0.0489</v>
      </c>
      <c r="F87" s="10">
        <v>0.0489</v>
      </c>
      <c r="G87" s="10">
        <v>0.0489</v>
      </c>
      <c r="H87" s="10">
        <v>0.0489</v>
      </c>
      <c r="I87" s="10">
        <v>0.0489</v>
      </c>
      <c r="J87" s="10">
        <v>0.0489</v>
      </c>
      <c r="K87" s="10">
        <v>0.0489</v>
      </c>
      <c r="L87" s="10">
        <v>0.0489</v>
      </c>
      <c r="M87" s="10">
        <v>0.0489</v>
      </c>
      <c r="N87" s="10">
        <v>0.0489</v>
      </c>
      <c r="O87" s="15"/>
    </row>
    <row r="88" spans="1:15" ht="12.75">
      <c r="A88" s="2" t="s">
        <v>7</v>
      </c>
      <c r="B88" s="1"/>
      <c r="C88" s="10"/>
      <c r="D88" s="10"/>
      <c r="E88" s="10">
        <v>0.1459</v>
      </c>
      <c r="F88" s="10">
        <v>0.1459</v>
      </c>
      <c r="G88" s="10">
        <v>0.1459</v>
      </c>
      <c r="H88" s="10">
        <v>0.1459</v>
      </c>
      <c r="I88" s="10">
        <v>0.1459</v>
      </c>
      <c r="J88" s="10">
        <v>0.1459</v>
      </c>
      <c r="K88" s="10">
        <v>0.1459</v>
      </c>
      <c r="L88" s="10">
        <v>0.1459</v>
      </c>
      <c r="M88" s="10">
        <v>0.1459</v>
      </c>
      <c r="N88" s="10">
        <v>0.1459</v>
      </c>
      <c r="O88" s="15"/>
    </row>
    <row r="89" spans="1:15" ht="12.75">
      <c r="A89" s="4" t="s">
        <v>8</v>
      </c>
      <c r="B89" s="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5"/>
    </row>
    <row r="90" spans="1:15" ht="12.75">
      <c r="A90" s="2" t="s">
        <v>1</v>
      </c>
      <c r="B90" s="1" t="s">
        <v>26</v>
      </c>
      <c r="C90" s="10"/>
      <c r="D90" s="10"/>
      <c r="E90" s="16">
        <v>0.001989</v>
      </c>
      <c r="F90" s="16">
        <v>0.001989</v>
      </c>
      <c r="G90" s="16">
        <v>0.001989</v>
      </c>
      <c r="H90" s="16">
        <v>0.001989</v>
      </c>
      <c r="I90" s="16">
        <v>0.001989</v>
      </c>
      <c r="J90" s="16">
        <v>0.001989</v>
      </c>
      <c r="K90" s="16">
        <v>0.001989</v>
      </c>
      <c r="L90" s="16">
        <v>0.001989</v>
      </c>
      <c r="M90" s="16">
        <v>0.001989</v>
      </c>
      <c r="N90" s="16">
        <v>0.001989</v>
      </c>
      <c r="O90" s="15"/>
    </row>
    <row r="91" spans="1:15" ht="12.75">
      <c r="A91" s="2" t="s">
        <v>2</v>
      </c>
      <c r="B91" s="1" t="s">
        <v>26</v>
      </c>
      <c r="C91" s="10"/>
      <c r="D91" s="10"/>
      <c r="E91" s="16">
        <v>0.001488</v>
      </c>
      <c r="F91" s="16">
        <v>0.001488</v>
      </c>
      <c r="G91" s="16">
        <v>0.001488</v>
      </c>
      <c r="H91" s="16">
        <v>0.001488</v>
      </c>
      <c r="I91" s="16">
        <v>0.001488</v>
      </c>
      <c r="J91" s="16">
        <v>0.001488</v>
      </c>
      <c r="K91" s="16">
        <v>0.001488</v>
      </c>
      <c r="L91" s="16">
        <v>0.001488</v>
      </c>
      <c r="M91" s="16">
        <v>0.001488</v>
      </c>
      <c r="N91" s="16">
        <v>0.001488</v>
      </c>
      <c r="O91" s="15"/>
    </row>
    <row r="92" spans="1:15" ht="12.75">
      <c r="A92" s="2" t="s">
        <v>3</v>
      </c>
      <c r="B92" s="1" t="s">
        <v>27</v>
      </c>
      <c r="C92" s="10"/>
      <c r="D92" s="10"/>
      <c r="E92" s="16">
        <v>0.201158</v>
      </c>
      <c r="F92" s="16">
        <v>0.201158</v>
      </c>
      <c r="G92" s="16">
        <v>0.201158</v>
      </c>
      <c r="H92" s="16">
        <v>0.201158</v>
      </c>
      <c r="I92" s="16">
        <v>0.201158</v>
      </c>
      <c r="J92" s="16">
        <v>0.201158</v>
      </c>
      <c r="K92" s="16">
        <v>0.201158</v>
      </c>
      <c r="L92" s="16">
        <v>0.201158</v>
      </c>
      <c r="M92" s="16">
        <v>0.201158</v>
      </c>
      <c r="N92" s="16">
        <v>0.201158</v>
      </c>
      <c r="O92" s="15"/>
    </row>
    <row r="93" spans="1:15" ht="12.75">
      <c r="A93" s="2" t="s">
        <v>4</v>
      </c>
      <c r="B93" s="1" t="s">
        <v>27</v>
      </c>
      <c r="C93" s="10"/>
      <c r="D93" s="10"/>
      <c r="E93" s="16">
        <v>0.205078</v>
      </c>
      <c r="F93" s="16">
        <v>0.205078</v>
      </c>
      <c r="G93" s="16">
        <v>0.205078</v>
      </c>
      <c r="H93" s="16">
        <v>0.205078</v>
      </c>
      <c r="I93" s="16">
        <v>0.205078</v>
      </c>
      <c r="J93" s="16">
        <v>0.205078</v>
      </c>
      <c r="K93" s="16">
        <v>0.205078</v>
      </c>
      <c r="L93" s="16">
        <v>0.205078</v>
      </c>
      <c r="M93" s="16">
        <v>0.205078</v>
      </c>
      <c r="N93" s="16">
        <v>0.205078</v>
      </c>
      <c r="O93" s="15"/>
    </row>
    <row r="94" spans="1:15" ht="12.75">
      <c r="A94" s="2" t="s">
        <v>5</v>
      </c>
      <c r="B94" s="1" t="s">
        <v>27</v>
      </c>
      <c r="C94" s="10"/>
      <c r="D94" s="10"/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5"/>
    </row>
    <row r="95" spans="1:15" ht="12.75">
      <c r="A95" s="2" t="s">
        <v>6</v>
      </c>
      <c r="B95" s="1" t="s">
        <v>27</v>
      </c>
      <c r="C95" s="10"/>
      <c r="D95" s="10"/>
      <c r="E95" s="16">
        <v>0.214593</v>
      </c>
      <c r="F95" s="16">
        <v>0.214593</v>
      </c>
      <c r="G95" s="16">
        <v>0.214593</v>
      </c>
      <c r="H95" s="16">
        <v>0.214593</v>
      </c>
      <c r="I95" s="16">
        <v>0.214593</v>
      </c>
      <c r="J95" s="16">
        <v>0.214593</v>
      </c>
      <c r="K95" s="16">
        <v>0.214593</v>
      </c>
      <c r="L95" s="16">
        <v>0.214593</v>
      </c>
      <c r="M95" s="16">
        <v>0.214593</v>
      </c>
      <c r="N95" s="16">
        <v>0.214593</v>
      </c>
      <c r="O95" s="15"/>
    </row>
    <row r="96" spans="1:15" ht="12.75">
      <c r="A96" s="2" t="s">
        <v>7</v>
      </c>
      <c r="B96" s="1" t="s">
        <v>27</v>
      </c>
      <c r="C96" s="10"/>
      <c r="D96" s="10"/>
      <c r="E96" s="16">
        <v>0.216234</v>
      </c>
      <c r="F96" s="16">
        <v>0.216234</v>
      </c>
      <c r="G96" s="16">
        <v>0.216234</v>
      </c>
      <c r="H96" s="16">
        <v>0.216234</v>
      </c>
      <c r="I96" s="16">
        <v>0.216234</v>
      </c>
      <c r="J96" s="16">
        <v>0.216234</v>
      </c>
      <c r="K96" s="16">
        <v>0.216234</v>
      </c>
      <c r="L96" s="16">
        <v>0.216234</v>
      </c>
      <c r="M96" s="16">
        <v>0.216234</v>
      </c>
      <c r="N96" s="16">
        <v>0.216234</v>
      </c>
      <c r="O96" s="15"/>
    </row>
  </sheetData>
  <printOptions/>
  <pageMargins left="0.5" right="0.5" top="1" bottom="0.5" header="0.21" footer="0.16"/>
  <pageSetup horizontalDpi="600" verticalDpi="600" orientation="landscape" scale="61" r:id="rId1"/>
  <headerFooter alignWithMargins="0">
    <oddFooter xml:space="preserve">&amp;L&amp;F&amp;R&amp;A  </oddFooter>
  </headerFooter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view="pageBreakPreview" zoomScale="75" zoomScaleSheetLayoutView="75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97"/>
    </sheetView>
  </sheetViews>
  <sheetFormatPr defaultColWidth="9.140625" defaultRowHeight="12.75"/>
  <cols>
    <col min="1" max="1" width="22.7109375" style="0" customWidth="1"/>
    <col min="2" max="2" width="5.28125" style="0" bestFit="1" customWidth="1"/>
    <col min="3" max="3" width="11.57421875" style="0" customWidth="1"/>
    <col min="4" max="4" width="10.7109375" style="0" bestFit="1" customWidth="1"/>
    <col min="5" max="14" width="12.7109375" style="0" bestFit="1" customWidth="1"/>
    <col min="15" max="15" width="15.28125" style="0" customWidth="1"/>
    <col min="16" max="16" width="11.57421875" style="0" customWidth="1"/>
  </cols>
  <sheetData>
    <row r="1" ht="12.75">
      <c r="A1" s="11" t="s">
        <v>35</v>
      </c>
    </row>
    <row r="2" ht="12.75">
      <c r="A2" s="11" t="s">
        <v>36</v>
      </c>
    </row>
    <row r="3" spans="1:3" ht="12.75">
      <c r="A3" s="11" t="s">
        <v>37</v>
      </c>
      <c r="C3" s="11" t="s">
        <v>50</v>
      </c>
    </row>
    <row r="4" ht="12.75">
      <c r="A4" s="11"/>
    </row>
    <row r="5" spans="1:16" ht="12.75">
      <c r="A5" s="4" t="s">
        <v>0</v>
      </c>
      <c r="B5" s="1"/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6" t="s">
        <v>31</v>
      </c>
    </row>
    <row r="6" spans="1:16" ht="12.75">
      <c r="A6" s="4" t="s">
        <v>9</v>
      </c>
      <c r="B6" s="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ht="12.75">
      <c r="A7" s="2" t="s">
        <v>1</v>
      </c>
      <c r="B7" s="1"/>
      <c r="C7" s="7">
        <f>+C28*C46</f>
        <v>195803.2498</v>
      </c>
      <c r="D7" s="7">
        <f aca="true" t="shared" si="0" ref="D7:N7">+D28*D46</f>
        <v>196526.08199999997</v>
      </c>
      <c r="E7" s="7">
        <f t="shared" si="0"/>
        <v>197106.2926</v>
      </c>
      <c r="F7" s="7">
        <f t="shared" si="0"/>
        <v>198004.16039999996</v>
      </c>
      <c r="G7" s="7">
        <f t="shared" si="0"/>
        <v>198004.16039999996</v>
      </c>
      <c r="H7" s="7">
        <f t="shared" si="0"/>
        <v>199799.89599999998</v>
      </c>
      <c r="I7" s="7">
        <f t="shared" si="0"/>
        <v>200795.00579999998</v>
      </c>
      <c r="J7" s="7">
        <f t="shared" si="0"/>
        <v>202315.22239999997</v>
      </c>
      <c r="K7" s="7">
        <f t="shared" si="0"/>
        <v>203721.98999999996</v>
      </c>
      <c r="L7" s="7">
        <f t="shared" si="0"/>
        <v>205362.13839999997</v>
      </c>
      <c r="M7" s="7">
        <f t="shared" si="0"/>
        <v>206490.1456</v>
      </c>
      <c r="N7" s="7">
        <f t="shared" si="0"/>
        <v>207407.46179999996</v>
      </c>
      <c r="O7" s="7">
        <f>SUM(C7:N7)</f>
        <v>2411335.8052</v>
      </c>
      <c r="P7" s="8"/>
    </row>
    <row r="8" spans="1:16" ht="12.75">
      <c r="A8" s="2" t="s">
        <v>2</v>
      </c>
      <c r="B8" s="1"/>
      <c r="C8" s="7">
        <f aca="true" t="shared" si="1" ref="C8:N14">+C29*C47</f>
        <v>61146.17</v>
      </c>
      <c r="D8" s="7">
        <f t="shared" si="1"/>
        <v>61254.688799999996</v>
      </c>
      <c r="E8" s="7">
        <f t="shared" si="1"/>
        <v>61296.4268</v>
      </c>
      <c r="F8" s="7">
        <f t="shared" si="1"/>
        <v>61296.4268</v>
      </c>
      <c r="G8" s="7">
        <f t="shared" si="1"/>
        <v>61396.598</v>
      </c>
      <c r="H8" s="7">
        <f t="shared" si="1"/>
        <v>61421.6408</v>
      </c>
      <c r="I8" s="7">
        <f t="shared" si="1"/>
        <v>61371.5552</v>
      </c>
      <c r="J8" s="7">
        <f t="shared" si="1"/>
        <v>61379.902799999996</v>
      </c>
      <c r="K8" s="7">
        <f t="shared" si="1"/>
        <v>61413.2932</v>
      </c>
      <c r="L8" s="7">
        <f t="shared" si="1"/>
        <v>61237.9936</v>
      </c>
      <c r="M8" s="7">
        <f t="shared" si="1"/>
        <v>61229.646</v>
      </c>
      <c r="N8" s="7">
        <f t="shared" si="1"/>
        <v>61421.6408</v>
      </c>
      <c r="O8" s="7">
        <f aca="true" t="shared" si="2" ref="O8:O22">SUM(C8:N8)</f>
        <v>735865.9828</v>
      </c>
      <c r="P8" s="8"/>
    </row>
    <row r="9" spans="1:16" ht="12.75">
      <c r="A9" s="2" t="s">
        <v>3</v>
      </c>
      <c r="B9" s="1"/>
      <c r="C9" s="7">
        <f t="shared" si="1"/>
        <v>73421.64190000002</v>
      </c>
      <c r="D9" s="7">
        <f t="shared" si="1"/>
        <v>73766.7495</v>
      </c>
      <c r="E9" s="7">
        <f t="shared" si="1"/>
        <v>74456.96470000001</v>
      </c>
      <c r="F9" s="7">
        <f t="shared" si="1"/>
        <v>74456.96470000001</v>
      </c>
      <c r="G9" s="7">
        <f t="shared" si="1"/>
        <v>74715.79540000002</v>
      </c>
      <c r="H9" s="7">
        <f t="shared" si="1"/>
        <v>74888.34920000001</v>
      </c>
      <c r="I9" s="7">
        <f t="shared" si="1"/>
        <v>75492.2875</v>
      </c>
      <c r="J9" s="7">
        <f t="shared" si="1"/>
        <v>75837.39510000001</v>
      </c>
      <c r="K9" s="7">
        <f t="shared" si="1"/>
        <v>76096.22580000001</v>
      </c>
      <c r="L9" s="7">
        <f t="shared" si="1"/>
        <v>76613.88720000001</v>
      </c>
      <c r="M9" s="7">
        <f t="shared" si="1"/>
        <v>76958.99480000001</v>
      </c>
      <c r="N9" s="7">
        <f t="shared" si="1"/>
        <v>77562.93310000001</v>
      </c>
      <c r="O9" s="7">
        <f t="shared" si="2"/>
        <v>904268.1889000001</v>
      </c>
      <c r="P9" s="8"/>
    </row>
    <row r="10" spans="1:16" ht="12.75">
      <c r="A10" s="2" t="s">
        <v>4</v>
      </c>
      <c r="B10" s="1"/>
      <c r="C10" s="7">
        <f t="shared" si="1"/>
        <v>1604.2576</v>
      </c>
      <c r="D10" s="7">
        <f t="shared" si="1"/>
        <v>1604.2576</v>
      </c>
      <c r="E10" s="7">
        <f t="shared" si="1"/>
        <v>1604.2576</v>
      </c>
      <c r="F10" s="7">
        <f t="shared" si="1"/>
        <v>1604.2576</v>
      </c>
      <c r="G10" s="7">
        <f t="shared" si="1"/>
        <v>1604.2576</v>
      </c>
      <c r="H10" s="7">
        <f t="shared" si="1"/>
        <v>1604.2576</v>
      </c>
      <c r="I10" s="7">
        <f t="shared" si="1"/>
        <v>1604.2576</v>
      </c>
      <c r="J10" s="7">
        <f t="shared" si="1"/>
        <v>1604.2576</v>
      </c>
      <c r="K10" s="7">
        <f t="shared" si="1"/>
        <v>1604.2576</v>
      </c>
      <c r="L10" s="7">
        <f t="shared" si="1"/>
        <v>1604.2576</v>
      </c>
      <c r="M10" s="7">
        <f t="shared" si="1"/>
        <v>1604.2576</v>
      </c>
      <c r="N10" s="7">
        <f t="shared" si="1"/>
        <v>1604.2576</v>
      </c>
      <c r="O10" s="7">
        <f t="shared" si="2"/>
        <v>19251.091200000003</v>
      </c>
      <c r="P10" s="8"/>
    </row>
    <row r="11" spans="1:16" ht="12.75">
      <c r="A11" s="2" t="s">
        <v>5</v>
      </c>
      <c r="B11" s="1"/>
      <c r="C11" s="7">
        <f t="shared" si="1"/>
        <v>0</v>
      </c>
      <c r="D11" s="7">
        <f t="shared" si="1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1"/>
        <v>0</v>
      </c>
      <c r="N11" s="7">
        <f t="shared" si="1"/>
        <v>0</v>
      </c>
      <c r="O11" s="7">
        <f t="shared" si="2"/>
        <v>0</v>
      </c>
      <c r="P11" s="8"/>
    </row>
    <row r="12" spans="1:16" ht="12.75">
      <c r="A12" s="2" t="s">
        <v>6</v>
      </c>
      <c r="B12" s="1"/>
      <c r="C12" s="7">
        <f t="shared" si="1"/>
        <v>1153.7691</v>
      </c>
      <c r="D12" s="7">
        <f t="shared" si="1"/>
        <v>1155.2883</v>
      </c>
      <c r="E12" s="7">
        <f t="shared" si="1"/>
        <v>1167.0620999999999</v>
      </c>
      <c r="F12" s="7">
        <f t="shared" si="1"/>
        <v>1172.9489999999998</v>
      </c>
      <c r="G12" s="7">
        <f t="shared" si="1"/>
        <v>1176.1139999999998</v>
      </c>
      <c r="H12" s="7">
        <f t="shared" si="1"/>
        <v>1179.4055999999998</v>
      </c>
      <c r="I12" s="7">
        <f t="shared" si="1"/>
        <v>1181.4312</v>
      </c>
      <c r="J12" s="7">
        <f t="shared" si="1"/>
        <v>1185.1659</v>
      </c>
      <c r="K12" s="7">
        <f t="shared" si="1"/>
        <v>1185.0393</v>
      </c>
      <c r="L12" s="7">
        <f t="shared" si="1"/>
        <v>1185.4823999999999</v>
      </c>
      <c r="M12" s="7">
        <f t="shared" si="1"/>
        <v>1196.7497999999998</v>
      </c>
      <c r="N12" s="7">
        <f t="shared" si="1"/>
        <v>1198.3322999999998</v>
      </c>
      <c r="O12" s="7">
        <f t="shared" si="2"/>
        <v>14136.789</v>
      </c>
      <c r="P12" s="8"/>
    </row>
    <row r="13" spans="1:16" ht="12.75">
      <c r="A13" s="2" t="s">
        <v>7</v>
      </c>
      <c r="B13" s="1"/>
      <c r="C13" s="7">
        <f t="shared" si="1"/>
        <v>37.4022</v>
      </c>
      <c r="D13" s="7">
        <f t="shared" si="1"/>
        <v>37.4022</v>
      </c>
      <c r="E13" s="7">
        <f t="shared" si="1"/>
        <v>37.4022</v>
      </c>
      <c r="F13" s="7">
        <f t="shared" si="1"/>
        <v>37.4022</v>
      </c>
      <c r="G13" s="7">
        <f t="shared" si="1"/>
        <v>37.4022</v>
      </c>
      <c r="H13" s="7">
        <f t="shared" si="1"/>
        <v>37.4022</v>
      </c>
      <c r="I13" s="7">
        <f t="shared" si="1"/>
        <v>37.4022</v>
      </c>
      <c r="J13" s="7">
        <f t="shared" si="1"/>
        <v>37.4022</v>
      </c>
      <c r="K13" s="7">
        <f t="shared" si="1"/>
        <v>37.4022</v>
      </c>
      <c r="L13" s="7">
        <f t="shared" si="1"/>
        <v>37.4022</v>
      </c>
      <c r="M13" s="7">
        <f t="shared" si="1"/>
        <v>37.4022</v>
      </c>
      <c r="N13" s="7">
        <f t="shared" si="1"/>
        <v>37.4022</v>
      </c>
      <c r="O13" s="7">
        <f t="shared" si="2"/>
        <v>448.8264</v>
      </c>
      <c r="P13" s="8"/>
    </row>
    <row r="14" spans="1:16" ht="12.75">
      <c r="A14" s="2" t="s">
        <v>28</v>
      </c>
      <c r="B14" s="1"/>
      <c r="C14" s="7">
        <f>+C35*C53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2"/>
        <v>0</v>
      </c>
      <c r="P14" s="8"/>
    </row>
    <row r="15" spans="1:16" ht="12.75">
      <c r="A15" s="4" t="s">
        <v>8</v>
      </c>
      <c r="B15" s="1"/>
      <c r="C15" s="7">
        <f>SUM(C7:C14)</f>
        <v>333166.49059999996</v>
      </c>
      <c r="D15" s="7">
        <f aca="true" t="shared" si="3" ref="D15:N15">SUM(D7:D14)</f>
        <v>334344.4684</v>
      </c>
      <c r="E15" s="7">
        <f t="shared" si="3"/>
        <v>335668.406</v>
      </c>
      <c r="F15" s="7">
        <f t="shared" si="3"/>
        <v>336572.1607</v>
      </c>
      <c r="G15" s="7">
        <f t="shared" si="3"/>
        <v>336934.3276</v>
      </c>
      <c r="H15" s="7">
        <f t="shared" si="3"/>
        <v>338930.9514</v>
      </c>
      <c r="I15" s="7">
        <f t="shared" si="3"/>
        <v>340481.9395</v>
      </c>
      <c r="J15" s="7">
        <f t="shared" si="3"/>
        <v>342359.346</v>
      </c>
      <c r="K15" s="7">
        <f t="shared" si="3"/>
        <v>344058.2081</v>
      </c>
      <c r="L15" s="7">
        <f t="shared" si="3"/>
        <v>346041.1614</v>
      </c>
      <c r="M15" s="7">
        <f t="shared" si="3"/>
        <v>347517.196</v>
      </c>
      <c r="N15" s="7">
        <f t="shared" si="3"/>
        <v>349232.02780000004</v>
      </c>
      <c r="O15" s="9">
        <f>SUM(C15:N15)</f>
        <v>4085306.6835000003</v>
      </c>
      <c r="P15" s="7">
        <f>SUM(O7:O14)</f>
        <v>4085306.6835</v>
      </c>
    </row>
    <row r="16" spans="1:16" ht="12.75">
      <c r="A16" s="2" t="s">
        <v>1</v>
      </c>
      <c r="B16" s="1"/>
      <c r="C16" s="7">
        <f>+C36*C54</f>
        <v>154026.1560989253</v>
      </c>
      <c r="D16" s="7">
        <f aca="true" t="shared" si="4" ref="D16:N16">+D36*D54</f>
        <v>138616.98788710244</v>
      </c>
      <c r="E16" s="7">
        <f t="shared" si="4"/>
        <v>142499.7938564972</v>
      </c>
      <c r="F16" s="7">
        <f t="shared" si="4"/>
        <v>131490.6898927239</v>
      </c>
      <c r="G16" s="7">
        <f t="shared" si="4"/>
        <v>130021.2372429074</v>
      </c>
      <c r="H16" s="7">
        <f t="shared" si="4"/>
        <v>143934.4943190092</v>
      </c>
      <c r="I16" s="7">
        <f t="shared" si="4"/>
        <v>163249.2477442191</v>
      </c>
      <c r="J16" s="7">
        <f t="shared" si="4"/>
        <v>155395.16701663326</v>
      </c>
      <c r="K16" s="7">
        <f t="shared" si="4"/>
        <v>135407.39654823742</v>
      </c>
      <c r="L16" s="7">
        <f t="shared" si="4"/>
        <v>135209.6402021866</v>
      </c>
      <c r="M16" s="7">
        <f t="shared" si="4"/>
        <v>136807.79623794113</v>
      </c>
      <c r="N16" s="7">
        <f t="shared" si="4"/>
        <v>148293.36860720583</v>
      </c>
      <c r="O16" s="7">
        <f t="shared" si="2"/>
        <v>1714951.9756535888</v>
      </c>
      <c r="P16" s="8"/>
    </row>
    <row r="17" spans="1:16" ht="12.75">
      <c r="A17" s="2" t="s">
        <v>2</v>
      </c>
      <c r="B17" s="1"/>
      <c r="C17" s="7">
        <f aca="true" t="shared" si="5" ref="C17:N22">+C37*C55</f>
        <v>50322.2732619701</v>
      </c>
      <c r="D17" s="7">
        <f t="shared" si="5"/>
        <v>45287.905118698465</v>
      </c>
      <c r="E17" s="7">
        <f t="shared" si="5"/>
        <v>46556.466432983296</v>
      </c>
      <c r="F17" s="7">
        <f t="shared" si="5"/>
        <v>42959.65435855469</v>
      </c>
      <c r="G17" s="7">
        <f t="shared" si="5"/>
        <v>42479.565783585</v>
      </c>
      <c r="H17" s="7">
        <f t="shared" si="5"/>
        <v>47025.2010333406</v>
      </c>
      <c r="I17" s="7">
        <f t="shared" si="5"/>
        <v>53335.57275505474</v>
      </c>
      <c r="J17" s="7">
        <f t="shared" si="5"/>
        <v>50769.54626575313</v>
      </c>
      <c r="K17" s="7">
        <f t="shared" si="5"/>
        <v>44239.29145135561</v>
      </c>
      <c r="L17" s="7">
        <f t="shared" si="5"/>
        <v>44174.68197763175</v>
      </c>
      <c r="M17" s="7">
        <f t="shared" si="5"/>
        <v>44696.81955986717</v>
      </c>
      <c r="N17" s="7">
        <f t="shared" si="5"/>
        <v>48449.29982669312</v>
      </c>
      <c r="O17" s="7">
        <f t="shared" si="2"/>
        <v>560296.2778254877</v>
      </c>
      <c r="P17" s="8"/>
    </row>
    <row r="18" spans="1:16" ht="12.75">
      <c r="A18" s="2" t="s">
        <v>3</v>
      </c>
      <c r="B18" s="1"/>
      <c r="C18" s="7">
        <f t="shared" si="5"/>
        <v>63223.26741</v>
      </c>
      <c r="D18" s="7">
        <f t="shared" si="5"/>
        <v>56898.30972</v>
      </c>
      <c r="E18" s="7">
        <f t="shared" si="5"/>
        <v>58492.24803</v>
      </c>
      <c r="F18" s="7">
        <f t="shared" si="5"/>
        <v>52376.20332</v>
      </c>
      <c r="G18" s="7">
        <f t="shared" si="5"/>
        <v>51790.88229</v>
      </c>
      <c r="H18" s="7">
        <f t="shared" si="5"/>
        <v>57333.06753</v>
      </c>
      <c r="I18" s="7">
        <f t="shared" si="5"/>
        <v>65026.63968</v>
      </c>
      <c r="J18" s="7">
        <f t="shared" si="5"/>
        <v>61898.15478</v>
      </c>
      <c r="K18" s="7">
        <f t="shared" si="5"/>
        <v>53936.53842</v>
      </c>
      <c r="L18" s="7">
        <f t="shared" si="5"/>
        <v>53857.60995</v>
      </c>
      <c r="M18" s="7">
        <f t="shared" si="5"/>
        <v>54494.24751</v>
      </c>
      <c r="N18" s="7">
        <f t="shared" si="5"/>
        <v>59069.23338</v>
      </c>
      <c r="O18" s="7">
        <f t="shared" si="2"/>
        <v>688396.40202</v>
      </c>
      <c r="P18" s="8"/>
    </row>
    <row r="19" spans="1:16" ht="12.75">
      <c r="A19" s="2" t="s">
        <v>4</v>
      </c>
      <c r="B19" s="1"/>
      <c r="C19" s="7">
        <f t="shared" si="5"/>
        <v>1078.4104128000001</v>
      </c>
      <c r="D19" s="7">
        <f t="shared" si="5"/>
        <v>1107.1712106000002</v>
      </c>
      <c r="E19" s="7">
        <f t="shared" si="5"/>
        <v>1160.3109672</v>
      </c>
      <c r="F19" s="7">
        <f t="shared" si="5"/>
        <v>1149.16781784</v>
      </c>
      <c r="G19" s="7">
        <f t="shared" si="5"/>
        <v>1176.0749649600002</v>
      </c>
      <c r="H19" s="7">
        <f t="shared" si="5"/>
        <v>1409.87927136</v>
      </c>
      <c r="I19" s="7">
        <f t="shared" si="5"/>
        <v>1498.9076172</v>
      </c>
      <c r="J19" s="7">
        <f t="shared" si="5"/>
        <v>1240.7774652</v>
      </c>
      <c r="K19" s="7">
        <f t="shared" si="5"/>
        <v>1186.1239824</v>
      </c>
      <c r="L19" s="7">
        <f t="shared" si="5"/>
        <v>1127.9915850000002</v>
      </c>
      <c r="M19" s="7">
        <f t="shared" si="5"/>
        <v>1130.7269148000003</v>
      </c>
      <c r="N19" s="7">
        <f t="shared" si="5"/>
        <v>1147.9090350000001</v>
      </c>
      <c r="O19" s="7">
        <f t="shared" si="2"/>
        <v>14413.451244360002</v>
      </c>
      <c r="P19" s="8"/>
    </row>
    <row r="20" spans="1:16" ht="12.75">
      <c r="A20" s="2" t="s">
        <v>5</v>
      </c>
      <c r="B20" s="1"/>
      <c r="C20" s="7">
        <f t="shared" si="5"/>
        <v>0</v>
      </c>
      <c r="D20" s="7">
        <f t="shared" si="5"/>
        <v>0</v>
      </c>
      <c r="E20" s="7">
        <f t="shared" si="5"/>
        <v>0</v>
      </c>
      <c r="F20" s="7">
        <f t="shared" si="5"/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  <c r="O20" s="7">
        <f t="shared" si="2"/>
        <v>0</v>
      </c>
      <c r="P20" s="8"/>
    </row>
    <row r="21" spans="1:16" ht="12.75">
      <c r="A21" s="2" t="s">
        <v>6</v>
      </c>
      <c r="B21" s="1"/>
      <c r="C21" s="7">
        <f t="shared" si="5"/>
        <v>885.25627929</v>
      </c>
      <c r="D21" s="7">
        <f t="shared" si="5"/>
        <v>875.34405</v>
      </c>
      <c r="E21" s="7">
        <f t="shared" si="5"/>
        <v>876.733485</v>
      </c>
      <c r="F21" s="7">
        <f t="shared" si="5"/>
        <v>897.19708368</v>
      </c>
      <c r="G21" s="7">
        <f t="shared" si="5"/>
        <v>899.0728209299999</v>
      </c>
      <c r="H21" s="7">
        <f t="shared" si="5"/>
        <v>901.02358767</v>
      </c>
      <c r="I21" s="7">
        <f t="shared" si="5"/>
        <v>904.39435698</v>
      </c>
      <c r="J21" s="7">
        <f t="shared" si="5"/>
        <v>907.17322698</v>
      </c>
      <c r="K21" s="7">
        <f t="shared" si="5"/>
        <v>904.25541348</v>
      </c>
      <c r="L21" s="7">
        <f t="shared" si="5"/>
        <v>904.5194061299999</v>
      </c>
      <c r="M21" s="7">
        <f t="shared" si="5"/>
        <v>911.12755899</v>
      </c>
      <c r="N21" s="7">
        <f t="shared" si="5"/>
        <v>914.710911855</v>
      </c>
      <c r="O21" s="7">
        <f t="shared" si="2"/>
        <v>10780.808180985</v>
      </c>
      <c r="P21" s="8"/>
    </row>
    <row r="22" spans="1:16" ht="12.75">
      <c r="A22" s="2" t="s">
        <v>7</v>
      </c>
      <c r="B22" s="1"/>
      <c r="C22" s="7">
        <f t="shared" si="5"/>
        <v>26.601235000000003</v>
      </c>
      <c r="D22" s="7">
        <f t="shared" si="5"/>
        <v>26.601235000000003</v>
      </c>
      <c r="E22" s="7">
        <f t="shared" si="5"/>
        <v>26.601235000000003</v>
      </c>
      <c r="F22" s="7">
        <f t="shared" si="5"/>
        <v>26.601235000000003</v>
      </c>
      <c r="G22" s="7">
        <f t="shared" si="5"/>
        <v>26.601235000000003</v>
      </c>
      <c r="H22" s="7">
        <f t="shared" si="5"/>
        <v>26.601235000000003</v>
      </c>
      <c r="I22" s="7">
        <f t="shared" si="5"/>
        <v>26.601235000000003</v>
      </c>
      <c r="J22" s="7">
        <f t="shared" si="5"/>
        <v>26.601235000000003</v>
      </c>
      <c r="K22" s="7">
        <f t="shared" si="5"/>
        <v>26.601235000000003</v>
      </c>
      <c r="L22" s="7">
        <f t="shared" si="5"/>
        <v>26.601235000000003</v>
      </c>
      <c r="M22" s="7">
        <f t="shared" si="5"/>
        <v>26.601235000000003</v>
      </c>
      <c r="N22" s="7">
        <f t="shared" si="5"/>
        <v>26.601235000000003</v>
      </c>
      <c r="O22" s="7">
        <f t="shared" si="2"/>
        <v>319.21482000000003</v>
      </c>
      <c r="P22" s="8"/>
    </row>
    <row r="23" spans="1:16" ht="12.75">
      <c r="A23" s="2" t="s">
        <v>29</v>
      </c>
      <c r="B23" s="1"/>
      <c r="C23" s="7">
        <f>SUM(C16:C22)</f>
        <v>269561.9646979854</v>
      </c>
      <c r="D23" s="7">
        <f aca="true" t="shared" si="6" ref="D23:O23">SUM(D16:D22)</f>
        <v>242812.31922140092</v>
      </c>
      <c r="E23" s="7">
        <f t="shared" si="6"/>
        <v>249612.15400668053</v>
      </c>
      <c r="F23" s="7">
        <f t="shared" si="6"/>
        <v>228899.5137077986</v>
      </c>
      <c r="G23" s="7">
        <f t="shared" si="6"/>
        <v>226393.43433738244</v>
      </c>
      <c r="H23" s="7">
        <f t="shared" si="6"/>
        <v>250630.2669763798</v>
      </c>
      <c r="I23" s="7">
        <f t="shared" si="6"/>
        <v>284041.36338845384</v>
      </c>
      <c r="J23" s="7">
        <f t="shared" si="6"/>
        <v>270237.41998956644</v>
      </c>
      <c r="K23" s="7">
        <f t="shared" si="6"/>
        <v>235700.20705047302</v>
      </c>
      <c r="L23" s="7">
        <f t="shared" si="6"/>
        <v>235301.0443559484</v>
      </c>
      <c r="M23" s="7">
        <f t="shared" si="6"/>
        <v>238067.3190165983</v>
      </c>
      <c r="N23" s="7">
        <f t="shared" si="6"/>
        <v>257901.12299575395</v>
      </c>
      <c r="O23" s="7">
        <f t="shared" si="6"/>
        <v>2989158.129744421</v>
      </c>
      <c r="P23" s="7">
        <f>SUM(C23:N23)</f>
        <v>2989158.129744421</v>
      </c>
    </row>
    <row r="24" spans="1:16" ht="12.75">
      <c r="A24" s="5" t="s">
        <v>30</v>
      </c>
      <c r="B24" s="1"/>
      <c r="C24" s="12">
        <f>+C15+C23</f>
        <v>602728.4552979853</v>
      </c>
      <c r="D24" s="12">
        <f aca="true" t="shared" si="7" ref="D24:N24">+D15+D23</f>
        <v>577156.7876214009</v>
      </c>
      <c r="E24" s="12">
        <f t="shared" si="7"/>
        <v>585280.5600066805</v>
      </c>
      <c r="F24" s="12">
        <f t="shared" si="7"/>
        <v>565471.6744077986</v>
      </c>
      <c r="G24" s="12">
        <f t="shared" si="7"/>
        <v>563327.7619373824</v>
      </c>
      <c r="H24" s="12">
        <f t="shared" si="7"/>
        <v>589561.2183763798</v>
      </c>
      <c r="I24" s="12">
        <f t="shared" si="7"/>
        <v>624523.3028884538</v>
      </c>
      <c r="J24" s="12">
        <f t="shared" si="7"/>
        <v>612596.7659895665</v>
      </c>
      <c r="K24" s="12">
        <f t="shared" si="7"/>
        <v>579758.415150473</v>
      </c>
      <c r="L24" s="12">
        <f t="shared" si="7"/>
        <v>581342.2057559483</v>
      </c>
      <c r="M24" s="12">
        <f t="shared" si="7"/>
        <v>585584.5150165983</v>
      </c>
      <c r="N24" s="12">
        <f t="shared" si="7"/>
        <v>607133.150795754</v>
      </c>
      <c r="O24" s="12">
        <f>+O15+P23</f>
        <v>7074464.813244421</v>
      </c>
      <c r="P24" s="8">
        <f>SUM(C24:N24)</f>
        <v>7074464.813244422</v>
      </c>
    </row>
    <row r="25" spans="1:15" ht="12.7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ht="12.75">
      <c r="A26" s="4" t="s">
        <v>32</v>
      </c>
      <c r="B26" s="1"/>
      <c r="C26" s="3" t="s">
        <v>10</v>
      </c>
      <c r="D26" s="3" t="s">
        <v>11</v>
      </c>
      <c r="E26" s="3" t="s">
        <v>12</v>
      </c>
      <c r="F26" s="3" t="s">
        <v>13</v>
      </c>
      <c r="G26" s="3" t="s">
        <v>14</v>
      </c>
      <c r="H26" s="3" t="s">
        <v>15</v>
      </c>
      <c r="I26" s="3" t="s">
        <v>16</v>
      </c>
      <c r="J26" s="3" t="s">
        <v>17</v>
      </c>
      <c r="K26" s="3" t="s">
        <v>18</v>
      </c>
      <c r="L26" s="3" t="s">
        <v>19</v>
      </c>
      <c r="M26" s="3" t="s">
        <v>20</v>
      </c>
      <c r="N26" s="3" t="s">
        <v>21</v>
      </c>
      <c r="O26" s="13"/>
    </row>
    <row r="27" spans="1:15" ht="12.75">
      <c r="A27" s="4" t="s">
        <v>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4"/>
    </row>
    <row r="28" spans="1:15" ht="12.75">
      <c r="A28" s="2" t="s">
        <v>1</v>
      </c>
      <c r="B28" s="1"/>
      <c r="C28" s="10">
        <f>+C64+C82</f>
        <v>3.2413999999999996</v>
      </c>
      <c r="D28" s="10">
        <f>+D64+D82</f>
        <v>3.2413999999999996</v>
      </c>
      <c r="E28" s="10">
        <f>+E64+E82</f>
        <v>3.2413999999999996</v>
      </c>
      <c r="F28" s="10">
        <f aca="true" t="shared" si="8" ref="E28:N34">+F64+F82</f>
        <v>3.2413999999999996</v>
      </c>
      <c r="G28" s="10">
        <f t="shared" si="8"/>
        <v>3.2413999999999996</v>
      </c>
      <c r="H28" s="10">
        <f t="shared" si="8"/>
        <v>3.2413999999999996</v>
      </c>
      <c r="I28" s="10">
        <f t="shared" si="8"/>
        <v>3.2413999999999996</v>
      </c>
      <c r="J28" s="10">
        <f t="shared" si="8"/>
        <v>3.2413999999999996</v>
      </c>
      <c r="K28" s="10">
        <f t="shared" si="8"/>
        <v>3.2413999999999996</v>
      </c>
      <c r="L28" s="10">
        <f t="shared" si="8"/>
        <v>3.2413999999999996</v>
      </c>
      <c r="M28" s="10">
        <f t="shared" si="8"/>
        <v>3.2413999999999996</v>
      </c>
      <c r="N28" s="10">
        <f t="shared" si="8"/>
        <v>3.2413999999999996</v>
      </c>
      <c r="O28" s="15"/>
    </row>
    <row r="29" spans="1:15" ht="12.75">
      <c r="A29" s="2" t="s">
        <v>2</v>
      </c>
      <c r="B29" s="1"/>
      <c r="C29" s="10">
        <f aca="true" t="shared" si="9" ref="C29:D34">+C65+C83</f>
        <v>8.3476</v>
      </c>
      <c r="D29" s="10">
        <f t="shared" si="9"/>
        <v>8.3476</v>
      </c>
      <c r="E29" s="10">
        <f t="shared" si="8"/>
        <v>8.3476</v>
      </c>
      <c r="F29" s="10">
        <f t="shared" si="8"/>
        <v>8.3476</v>
      </c>
      <c r="G29" s="10">
        <f t="shared" si="8"/>
        <v>8.3476</v>
      </c>
      <c r="H29" s="10">
        <f t="shared" si="8"/>
        <v>8.3476</v>
      </c>
      <c r="I29" s="10">
        <f t="shared" si="8"/>
        <v>8.3476</v>
      </c>
      <c r="J29" s="10">
        <f t="shared" si="8"/>
        <v>8.3476</v>
      </c>
      <c r="K29" s="10">
        <f t="shared" si="8"/>
        <v>8.3476</v>
      </c>
      <c r="L29" s="10">
        <f t="shared" si="8"/>
        <v>8.3476</v>
      </c>
      <c r="M29" s="10">
        <f t="shared" si="8"/>
        <v>8.3476</v>
      </c>
      <c r="N29" s="10">
        <f t="shared" si="8"/>
        <v>8.3476</v>
      </c>
      <c r="O29" s="15"/>
    </row>
    <row r="30" spans="1:15" ht="12.75">
      <c r="A30" s="2" t="s">
        <v>3</v>
      </c>
      <c r="B30" s="1"/>
      <c r="C30" s="10">
        <f t="shared" si="9"/>
        <v>86.27690000000001</v>
      </c>
      <c r="D30" s="10">
        <f t="shared" si="9"/>
        <v>86.27690000000001</v>
      </c>
      <c r="E30" s="10">
        <f t="shared" si="8"/>
        <v>86.27690000000001</v>
      </c>
      <c r="F30" s="10">
        <f t="shared" si="8"/>
        <v>86.27690000000001</v>
      </c>
      <c r="G30" s="10">
        <f t="shared" si="8"/>
        <v>86.27690000000001</v>
      </c>
      <c r="H30" s="10">
        <f t="shared" si="8"/>
        <v>86.27690000000001</v>
      </c>
      <c r="I30" s="10">
        <f t="shared" si="8"/>
        <v>86.27690000000001</v>
      </c>
      <c r="J30" s="10">
        <f t="shared" si="8"/>
        <v>86.27690000000001</v>
      </c>
      <c r="K30" s="10">
        <f t="shared" si="8"/>
        <v>86.27690000000001</v>
      </c>
      <c r="L30" s="10">
        <f t="shared" si="8"/>
        <v>86.27690000000001</v>
      </c>
      <c r="M30" s="10">
        <f t="shared" si="8"/>
        <v>86.27690000000001</v>
      </c>
      <c r="N30" s="10">
        <f t="shared" si="8"/>
        <v>86.27690000000001</v>
      </c>
      <c r="O30" s="15"/>
    </row>
    <row r="31" spans="1:15" ht="12.75">
      <c r="A31" s="2" t="s">
        <v>4</v>
      </c>
      <c r="B31" s="1"/>
      <c r="C31" s="10">
        <f t="shared" si="9"/>
        <v>802.1288</v>
      </c>
      <c r="D31" s="10">
        <f t="shared" si="9"/>
        <v>802.1288</v>
      </c>
      <c r="E31" s="10">
        <f t="shared" si="8"/>
        <v>802.1288</v>
      </c>
      <c r="F31" s="10">
        <f t="shared" si="8"/>
        <v>802.1288</v>
      </c>
      <c r="G31" s="10">
        <f t="shared" si="8"/>
        <v>802.1288</v>
      </c>
      <c r="H31" s="10">
        <f t="shared" si="8"/>
        <v>802.1288</v>
      </c>
      <c r="I31" s="10">
        <f t="shared" si="8"/>
        <v>802.1288</v>
      </c>
      <c r="J31" s="10">
        <f t="shared" si="8"/>
        <v>802.1288</v>
      </c>
      <c r="K31" s="10">
        <f t="shared" si="8"/>
        <v>802.1288</v>
      </c>
      <c r="L31" s="10">
        <f t="shared" si="8"/>
        <v>802.1288</v>
      </c>
      <c r="M31" s="10">
        <f t="shared" si="8"/>
        <v>802.1288</v>
      </c>
      <c r="N31" s="10">
        <f t="shared" si="8"/>
        <v>802.1288</v>
      </c>
      <c r="O31" s="15"/>
    </row>
    <row r="32" spans="1:15" ht="12.75">
      <c r="A32" s="2" t="s">
        <v>5</v>
      </c>
      <c r="B32" s="1"/>
      <c r="C32" s="10">
        <f t="shared" si="9"/>
        <v>933.4264000000001</v>
      </c>
      <c r="D32" s="10">
        <f t="shared" si="9"/>
        <v>933.4264000000001</v>
      </c>
      <c r="E32" s="10">
        <f t="shared" si="8"/>
        <v>933.4264000000001</v>
      </c>
      <c r="F32" s="10">
        <f t="shared" si="8"/>
        <v>933.4264000000001</v>
      </c>
      <c r="G32" s="10">
        <f t="shared" si="8"/>
        <v>933.4264000000001</v>
      </c>
      <c r="H32" s="10">
        <f t="shared" si="8"/>
        <v>933.4264000000001</v>
      </c>
      <c r="I32" s="10">
        <f t="shared" si="8"/>
        <v>933.4264000000001</v>
      </c>
      <c r="J32" s="10">
        <f t="shared" si="8"/>
        <v>933.4264000000001</v>
      </c>
      <c r="K32" s="10">
        <f t="shared" si="8"/>
        <v>933.4264000000001</v>
      </c>
      <c r="L32" s="10">
        <f t="shared" si="8"/>
        <v>933.4264000000001</v>
      </c>
      <c r="M32" s="10">
        <f t="shared" si="8"/>
        <v>933.4264000000001</v>
      </c>
      <c r="N32" s="10">
        <f t="shared" si="8"/>
        <v>933.4264000000001</v>
      </c>
      <c r="O32" s="15"/>
    </row>
    <row r="33" spans="1:15" ht="12.75">
      <c r="A33" s="2" t="s">
        <v>6</v>
      </c>
      <c r="B33" s="1"/>
      <c r="C33" s="10">
        <f t="shared" si="9"/>
        <v>0.0633</v>
      </c>
      <c r="D33" s="10">
        <f t="shared" si="9"/>
        <v>0.0633</v>
      </c>
      <c r="E33" s="10">
        <f t="shared" si="8"/>
        <v>0.0633</v>
      </c>
      <c r="F33" s="10">
        <f t="shared" si="8"/>
        <v>0.0633</v>
      </c>
      <c r="G33" s="10">
        <f t="shared" si="8"/>
        <v>0.0633</v>
      </c>
      <c r="H33" s="10">
        <f t="shared" si="8"/>
        <v>0.0633</v>
      </c>
      <c r="I33" s="10">
        <f t="shared" si="8"/>
        <v>0.0633</v>
      </c>
      <c r="J33" s="10">
        <f t="shared" si="8"/>
        <v>0.0633</v>
      </c>
      <c r="K33" s="10">
        <f t="shared" si="8"/>
        <v>0.0633</v>
      </c>
      <c r="L33" s="10">
        <f t="shared" si="8"/>
        <v>0.0633</v>
      </c>
      <c r="M33" s="10">
        <f t="shared" si="8"/>
        <v>0.0633</v>
      </c>
      <c r="N33" s="10">
        <f t="shared" si="8"/>
        <v>0.0633</v>
      </c>
      <c r="O33" s="15"/>
    </row>
    <row r="34" spans="1:15" ht="12.75">
      <c r="A34" s="2" t="s">
        <v>7</v>
      </c>
      <c r="B34" s="1"/>
      <c r="C34" s="10">
        <f t="shared" si="9"/>
        <v>0.1889</v>
      </c>
      <c r="D34" s="10">
        <f t="shared" si="9"/>
        <v>0.1889</v>
      </c>
      <c r="E34" s="10">
        <f t="shared" si="8"/>
        <v>0.1889</v>
      </c>
      <c r="F34" s="10">
        <f t="shared" si="8"/>
        <v>0.1889</v>
      </c>
      <c r="G34" s="10">
        <f t="shared" si="8"/>
        <v>0.1889</v>
      </c>
      <c r="H34" s="10">
        <f t="shared" si="8"/>
        <v>0.1889</v>
      </c>
      <c r="I34" s="10">
        <f t="shared" si="8"/>
        <v>0.1889</v>
      </c>
      <c r="J34" s="10">
        <f t="shared" si="8"/>
        <v>0.1889</v>
      </c>
      <c r="K34" s="10">
        <f t="shared" si="8"/>
        <v>0.1889</v>
      </c>
      <c r="L34" s="10">
        <f t="shared" si="8"/>
        <v>0.1889</v>
      </c>
      <c r="M34" s="10">
        <f t="shared" si="8"/>
        <v>0.1889</v>
      </c>
      <c r="N34" s="10">
        <f t="shared" si="8"/>
        <v>0.1889</v>
      </c>
      <c r="O34" s="15"/>
    </row>
    <row r="35" spans="1:15" ht="12.75">
      <c r="A35" s="4" t="s">
        <v>8</v>
      </c>
      <c r="B35" s="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5"/>
    </row>
    <row r="36" spans="1:15" ht="12.75">
      <c r="A36" s="2" t="s">
        <v>1</v>
      </c>
      <c r="B36" s="1" t="s">
        <v>26</v>
      </c>
      <c r="C36" s="16">
        <f aca="true" t="shared" si="10" ref="C36:D42">+C72+C90</f>
        <v>0.0025759999999999997</v>
      </c>
      <c r="D36" s="16">
        <f t="shared" si="10"/>
        <v>0.0025759999999999997</v>
      </c>
      <c r="E36" s="16">
        <f aca="true" t="shared" si="11" ref="E36:N42">+E72+E90</f>
        <v>0.0025759999999999997</v>
      </c>
      <c r="F36" s="16">
        <f t="shared" si="11"/>
        <v>0.0025759999999999997</v>
      </c>
      <c r="G36" s="16">
        <f t="shared" si="11"/>
        <v>0.0025759999999999997</v>
      </c>
      <c r="H36" s="16">
        <f t="shared" si="11"/>
        <v>0.0025759999999999997</v>
      </c>
      <c r="I36" s="16">
        <f t="shared" si="11"/>
        <v>0.0025759999999999997</v>
      </c>
      <c r="J36" s="16">
        <f t="shared" si="11"/>
        <v>0.0025759999999999997</v>
      </c>
      <c r="K36" s="16">
        <f t="shared" si="11"/>
        <v>0.0025759999999999997</v>
      </c>
      <c r="L36" s="16">
        <f t="shared" si="11"/>
        <v>0.0025759999999999997</v>
      </c>
      <c r="M36" s="16">
        <f t="shared" si="11"/>
        <v>0.0025759999999999997</v>
      </c>
      <c r="N36" s="16">
        <f t="shared" si="11"/>
        <v>0.0025759999999999997</v>
      </c>
      <c r="O36" s="15"/>
    </row>
    <row r="37" spans="1:15" ht="12.75">
      <c r="A37" s="2" t="s">
        <v>2</v>
      </c>
      <c r="B37" s="1" t="s">
        <v>26</v>
      </c>
      <c r="C37" s="16">
        <f t="shared" si="10"/>
        <v>0.001927</v>
      </c>
      <c r="D37" s="16">
        <f t="shared" si="10"/>
        <v>0.001927</v>
      </c>
      <c r="E37" s="16">
        <f t="shared" si="11"/>
        <v>0.001927</v>
      </c>
      <c r="F37" s="16">
        <f t="shared" si="11"/>
        <v>0.001927</v>
      </c>
      <c r="G37" s="16">
        <f t="shared" si="11"/>
        <v>0.001927</v>
      </c>
      <c r="H37" s="16">
        <f t="shared" si="11"/>
        <v>0.001927</v>
      </c>
      <c r="I37" s="16">
        <f t="shared" si="11"/>
        <v>0.001927</v>
      </c>
      <c r="J37" s="16">
        <f t="shared" si="11"/>
        <v>0.001927</v>
      </c>
      <c r="K37" s="16">
        <f t="shared" si="11"/>
        <v>0.001927</v>
      </c>
      <c r="L37" s="16">
        <f t="shared" si="11"/>
        <v>0.001927</v>
      </c>
      <c r="M37" s="16">
        <f t="shared" si="11"/>
        <v>0.001927</v>
      </c>
      <c r="N37" s="16">
        <f t="shared" si="11"/>
        <v>0.001927</v>
      </c>
      <c r="O37" s="15"/>
    </row>
    <row r="38" spans="1:15" ht="12.75">
      <c r="A38" s="2" t="s">
        <v>3</v>
      </c>
      <c r="B38" s="1" t="s">
        <v>27</v>
      </c>
      <c r="C38" s="16">
        <f t="shared" si="10"/>
        <v>0.26049</v>
      </c>
      <c r="D38" s="16">
        <f t="shared" si="10"/>
        <v>0.26049</v>
      </c>
      <c r="E38" s="16">
        <f t="shared" si="11"/>
        <v>0.26049</v>
      </c>
      <c r="F38" s="16">
        <f t="shared" si="11"/>
        <v>0.26049</v>
      </c>
      <c r="G38" s="16">
        <f t="shared" si="11"/>
        <v>0.26049</v>
      </c>
      <c r="H38" s="16">
        <f t="shared" si="11"/>
        <v>0.26049</v>
      </c>
      <c r="I38" s="16">
        <f t="shared" si="11"/>
        <v>0.26049</v>
      </c>
      <c r="J38" s="16">
        <f t="shared" si="11"/>
        <v>0.26049</v>
      </c>
      <c r="K38" s="16">
        <f t="shared" si="11"/>
        <v>0.26049</v>
      </c>
      <c r="L38" s="16">
        <f t="shared" si="11"/>
        <v>0.26049</v>
      </c>
      <c r="M38" s="16">
        <f t="shared" si="11"/>
        <v>0.26049</v>
      </c>
      <c r="N38" s="16">
        <f t="shared" si="11"/>
        <v>0.26049</v>
      </c>
      <c r="O38" s="15"/>
    </row>
    <row r="39" spans="1:15" ht="12.75">
      <c r="A39" s="2" t="s">
        <v>4</v>
      </c>
      <c r="B39" s="1" t="s">
        <v>27</v>
      </c>
      <c r="C39" s="16">
        <f t="shared" si="10"/>
        <v>0.265566</v>
      </c>
      <c r="D39" s="16">
        <f t="shared" si="10"/>
        <v>0.265566</v>
      </c>
      <c r="E39" s="16">
        <f t="shared" si="11"/>
        <v>0.265566</v>
      </c>
      <c r="F39" s="16">
        <f t="shared" si="11"/>
        <v>0.265566</v>
      </c>
      <c r="G39" s="16">
        <f t="shared" si="11"/>
        <v>0.265566</v>
      </c>
      <c r="H39" s="16">
        <f t="shared" si="11"/>
        <v>0.265566</v>
      </c>
      <c r="I39" s="16">
        <f t="shared" si="11"/>
        <v>0.265566</v>
      </c>
      <c r="J39" s="16">
        <f t="shared" si="11"/>
        <v>0.265566</v>
      </c>
      <c r="K39" s="16">
        <f t="shared" si="11"/>
        <v>0.265566</v>
      </c>
      <c r="L39" s="16">
        <f t="shared" si="11"/>
        <v>0.265566</v>
      </c>
      <c r="M39" s="16">
        <f t="shared" si="11"/>
        <v>0.265566</v>
      </c>
      <c r="N39" s="16">
        <f t="shared" si="11"/>
        <v>0.265566</v>
      </c>
      <c r="O39" s="15"/>
    </row>
    <row r="40" spans="1:15" ht="12.75">
      <c r="A40" s="2" t="s">
        <v>5</v>
      </c>
      <c r="B40" s="1" t="s">
        <v>27</v>
      </c>
      <c r="C40" s="16">
        <f t="shared" si="10"/>
        <v>0</v>
      </c>
      <c r="D40" s="16">
        <f t="shared" si="10"/>
        <v>0</v>
      </c>
      <c r="E40" s="16">
        <f t="shared" si="11"/>
        <v>0</v>
      </c>
      <c r="F40" s="16">
        <f t="shared" si="11"/>
        <v>0</v>
      </c>
      <c r="G40" s="16">
        <f t="shared" si="11"/>
        <v>0</v>
      </c>
      <c r="H40" s="16">
        <f t="shared" si="11"/>
        <v>0</v>
      </c>
      <c r="I40" s="16">
        <f t="shared" si="11"/>
        <v>0</v>
      </c>
      <c r="J40" s="16">
        <f t="shared" si="11"/>
        <v>0</v>
      </c>
      <c r="K40" s="16">
        <f t="shared" si="11"/>
        <v>0</v>
      </c>
      <c r="L40" s="16">
        <f t="shared" si="11"/>
        <v>0</v>
      </c>
      <c r="M40" s="16">
        <f t="shared" si="11"/>
        <v>0</v>
      </c>
      <c r="N40" s="16">
        <f t="shared" si="11"/>
        <v>0</v>
      </c>
      <c r="O40" s="15"/>
    </row>
    <row r="41" spans="1:15" ht="12.75">
      <c r="A41" s="2" t="s">
        <v>6</v>
      </c>
      <c r="B41" s="1" t="s">
        <v>27</v>
      </c>
      <c r="C41" s="16">
        <f t="shared" si="10"/>
        <v>0.277887</v>
      </c>
      <c r="D41" s="16">
        <f t="shared" si="10"/>
        <v>0.277887</v>
      </c>
      <c r="E41" s="16">
        <f t="shared" si="11"/>
        <v>0.277887</v>
      </c>
      <c r="F41" s="16">
        <f t="shared" si="11"/>
        <v>0.277887</v>
      </c>
      <c r="G41" s="16">
        <f t="shared" si="11"/>
        <v>0.277887</v>
      </c>
      <c r="H41" s="16">
        <f t="shared" si="11"/>
        <v>0.277887</v>
      </c>
      <c r="I41" s="16">
        <f t="shared" si="11"/>
        <v>0.277887</v>
      </c>
      <c r="J41" s="16">
        <f t="shared" si="11"/>
        <v>0.277887</v>
      </c>
      <c r="K41" s="16">
        <f t="shared" si="11"/>
        <v>0.277887</v>
      </c>
      <c r="L41" s="16">
        <f t="shared" si="11"/>
        <v>0.277887</v>
      </c>
      <c r="M41" s="16">
        <f t="shared" si="11"/>
        <v>0.277887</v>
      </c>
      <c r="N41" s="16">
        <f t="shared" si="11"/>
        <v>0.277887</v>
      </c>
      <c r="O41" s="15"/>
    </row>
    <row r="42" spans="1:15" ht="12.75">
      <c r="A42" s="2" t="s">
        <v>7</v>
      </c>
      <c r="B42" s="1" t="s">
        <v>27</v>
      </c>
      <c r="C42" s="16">
        <f t="shared" si="10"/>
        <v>0.280013</v>
      </c>
      <c r="D42" s="16">
        <f t="shared" si="10"/>
        <v>0.280013</v>
      </c>
      <c r="E42" s="16">
        <f t="shared" si="11"/>
        <v>0.280013</v>
      </c>
      <c r="F42" s="16">
        <f t="shared" si="11"/>
        <v>0.280013</v>
      </c>
      <c r="G42" s="16">
        <f t="shared" si="11"/>
        <v>0.280013</v>
      </c>
      <c r="H42" s="16">
        <f t="shared" si="11"/>
        <v>0.280013</v>
      </c>
      <c r="I42" s="16">
        <f t="shared" si="11"/>
        <v>0.280013</v>
      </c>
      <c r="J42" s="16">
        <f t="shared" si="11"/>
        <v>0.280013</v>
      </c>
      <c r="K42" s="16">
        <f t="shared" si="11"/>
        <v>0.280013</v>
      </c>
      <c r="L42" s="16">
        <f t="shared" si="11"/>
        <v>0.280013</v>
      </c>
      <c r="M42" s="16">
        <f t="shared" si="11"/>
        <v>0.280013</v>
      </c>
      <c r="N42" s="16">
        <f t="shared" si="11"/>
        <v>0.280013</v>
      </c>
      <c r="O42" s="15"/>
    </row>
    <row r="44" spans="1:15" ht="12.75">
      <c r="A44" s="4" t="s">
        <v>23</v>
      </c>
      <c r="B44" s="1"/>
      <c r="C44" s="3" t="s">
        <v>10</v>
      </c>
      <c r="D44" s="3" t="s">
        <v>11</v>
      </c>
      <c r="E44" s="3" t="s">
        <v>12</v>
      </c>
      <c r="F44" s="3" t="s">
        <v>13</v>
      </c>
      <c r="G44" s="3" t="s">
        <v>14</v>
      </c>
      <c r="H44" s="3" t="s">
        <v>15</v>
      </c>
      <c r="I44" s="3" t="s">
        <v>16</v>
      </c>
      <c r="J44" s="3" t="s">
        <v>17</v>
      </c>
      <c r="K44" s="3" t="s">
        <v>18</v>
      </c>
      <c r="L44" s="3" t="s">
        <v>19</v>
      </c>
      <c r="M44" s="3" t="s">
        <v>20</v>
      </c>
      <c r="N44" s="3" t="s">
        <v>21</v>
      </c>
      <c r="O44" s="15"/>
    </row>
    <row r="45" spans="1:15" ht="12.75">
      <c r="A45" s="4" t="s">
        <v>24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"/>
    </row>
    <row r="46" spans="1:15" ht="12.75">
      <c r="A46" s="2" t="s">
        <v>1</v>
      </c>
      <c r="B46" s="1"/>
      <c r="C46" s="24">
        <v>60407</v>
      </c>
      <c r="D46" s="24">
        <v>60630</v>
      </c>
      <c r="E46" s="24">
        <v>60809</v>
      </c>
      <c r="F46" s="24">
        <v>61086</v>
      </c>
      <c r="G46" s="24">
        <v>61086</v>
      </c>
      <c r="H46" s="24">
        <v>61640</v>
      </c>
      <c r="I46" s="24">
        <v>61947</v>
      </c>
      <c r="J46" s="24">
        <v>62416</v>
      </c>
      <c r="K46" s="24">
        <v>62850</v>
      </c>
      <c r="L46" s="24">
        <v>63356</v>
      </c>
      <c r="M46" s="24">
        <v>63704</v>
      </c>
      <c r="N46" s="24">
        <v>63987</v>
      </c>
      <c r="O46" s="15"/>
    </row>
    <row r="47" spans="1:15" ht="12.75">
      <c r="A47" s="2" t="s">
        <v>2</v>
      </c>
      <c r="B47" s="1"/>
      <c r="C47" s="24">
        <v>7325</v>
      </c>
      <c r="D47" s="24">
        <v>7338</v>
      </c>
      <c r="E47" s="24">
        <v>7343</v>
      </c>
      <c r="F47" s="24">
        <v>7343</v>
      </c>
      <c r="G47" s="24">
        <v>7355</v>
      </c>
      <c r="H47" s="24">
        <v>7358</v>
      </c>
      <c r="I47" s="24">
        <v>7352</v>
      </c>
      <c r="J47" s="24">
        <v>7353</v>
      </c>
      <c r="K47" s="24">
        <v>7357</v>
      </c>
      <c r="L47" s="24">
        <v>7336</v>
      </c>
      <c r="M47" s="24">
        <v>7335</v>
      </c>
      <c r="N47" s="24">
        <v>7358</v>
      </c>
      <c r="O47" s="15"/>
    </row>
    <row r="48" spans="1:15" ht="12.75">
      <c r="A48" s="2" t="s">
        <v>3</v>
      </c>
      <c r="B48" s="1"/>
      <c r="C48" s="24">
        <v>851</v>
      </c>
      <c r="D48" s="24">
        <v>855</v>
      </c>
      <c r="E48" s="24">
        <v>863</v>
      </c>
      <c r="F48" s="24">
        <v>863</v>
      </c>
      <c r="G48" s="24">
        <v>866</v>
      </c>
      <c r="H48" s="24">
        <v>868</v>
      </c>
      <c r="I48" s="24">
        <v>875</v>
      </c>
      <c r="J48" s="24">
        <v>879</v>
      </c>
      <c r="K48" s="24">
        <v>882</v>
      </c>
      <c r="L48" s="24">
        <v>888</v>
      </c>
      <c r="M48" s="24">
        <v>892</v>
      </c>
      <c r="N48" s="24">
        <v>899</v>
      </c>
      <c r="O48" s="15"/>
    </row>
    <row r="49" spans="1:15" ht="12.75">
      <c r="A49" s="2" t="s">
        <v>4</v>
      </c>
      <c r="B49" s="1"/>
      <c r="C49" s="24">
        <v>2</v>
      </c>
      <c r="D49" s="24">
        <v>2</v>
      </c>
      <c r="E49" s="24">
        <v>2</v>
      </c>
      <c r="F49" s="24">
        <v>2</v>
      </c>
      <c r="G49" s="24">
        <v>2</v>
      </c>
      <c r="H49" s="24">
        <v>2</v>
      </c>
      <c r="I49" s="24">
        <v>2</v>
      </c>
      <c r="J49" s="24">
        <v>2</v>
      </c>
      <c r="K49" s="24">
        <v>2</v>
      </c>
      <c r="L49" s="24">
        <v>2</v>
      </c>
      <c r="M49" s="24">
        <v>2</v>
      </c>
      <c r="N49" s="24">
        <v>2</v>
      </c>
      <c r="O49" s="15"/>
    </row>
    <row r="50" spans="1:15" ht="12.75">
      <c r="A50" s="2" t="s">
        <v>5</v>
      </c>
      <c r="B50" s="1"/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15"/>
    </row>
    <row r="51" spans="1:15" ht="12.75">
      <c r="A51" s="2" t="s">
        <v>6</v>
      </c>
      <c r="B51" s="1"/>
      <c r="C51" s="24">
        <v>18227</v>
      </c>
      <c r="D51" s="24">
        <v>18251</v>
      </c>
      <c r="E51" s="24">
        <v>18437</v>
      </c>
      <c r="F51" s="24">
        <v>18530</v>
      </c>
      <c r="G51" s="24">
        <v>18580</v>
      </c>
      <c r="H51" s="24">
        <v>18632</v>
      </c>
      <c r="I51" s="24">
        <v>18664</v>
      </c>
      <c r="J51" s="24">
        <v>18723</v>
      </c>
      <c r="K51" s="24">
        <v>18721</v>
      </c>
      <c r="L51" s="24">
        <v>18728</v>
      </c>
      <c r="M51" s="24">
        <v>18906</v>
      </c>
      <c r="N51" s="24">
        <v>18931</v>
      </c>
      <c r="O51" s="15"/>
    </row>
    <row r="52" spans="1:15" ht="12.75">
      <c r="A52" s="2" t="s">
        <v>7</v>
      </c>
      <c r="B52" s="1"/>
      <c r="C52" s="24">
        <v>198</v>
      </c>
      <c r="D52" s="24">
        <v>198</v>
      </c>
      <c r="E52" s="24">
        <v>198</v>
      </c>
      <c r="F52" s="24">
        <v>198</v>
      </c>
      <c r="G52" s="24">
        <v>198</v>
      </c>
      <c r="H52" s="24">
        <v>198</v>
      </c>
      <c r="I52" s="24">
        <v>198</v>
      </c>
      <c r="J52" s="24">
        <v>198</v>
      </c>
      <c r="K52" s="24">
        <v>198</v>
      </c>
      <c r="L52" s="24">
        <v>198</v>
      </c>
      <c r="M52" s="24">
        <v>198</v>
      </c>
      <c r="N52" s="24">
        <v>198</v>
      </c>
      <c r="O52" s="15"/>
    </row>
    <row r="53" spans="1:15" ht="12.75">
      <c r="A53" s="4" t="s">
        <v>25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 t="s">
        <v>22</v>
      </c>
    </row>
    <row r="54" spans="1:15" ht="12.75">
      <c r="A54" s="2" t="s">
        <v>1</v>
      </c>
      <c r="B54" s="1" t="s">
        <v>26</v>
      </c>
      <c r="C54" s="24">
        <v>59792762.46076293</v>
      </c>
      <c r="D54" s="24">
        <v>53810942.50275716</v>
      </c>
      <c r="E54" s="24">
        <v>55318242.956714764</v>
      </c>
      <c r="F54" s="24">
        <v>51044522.47388351</v>
      </c>
      <c r="G54" s="24">
        <v>50474082.78063176</v>
      </c>
      <c r="H54" s="24">
        <v>55875191.89402531</v>
      </c>
      <c r="I54" s="24">
        <v>63373155.18020928</v>
      </c>
      <c r="J54" s="24">
        <v>60324210.79838248</v>
      </c>
      <c r="K54" s="24">
        <v>52564983.13207975</v>
      </c>
      <c r="L54" s="24">
        <v>52488214.36420287</v>
      </c>
      <c r="M54" s="24">
        <v>53108616.551995784</v>
      </c>
      <c r="N54" s="24">
        <v>57567301.47795258</v>
      </c>
      <c r="O54" s="20">
        <f>SUM(C54:N54)</f>
        <v>665742226.5735981</v>
      </c>
    </row>
    <row r="55" spans="1:15" ht="12.75">
      <c r="A55" s="2" t="s">
        <v>2</v>
      </c>
      <c r="B55" s="1" t="s">
        <v>26</v>
      </c>
      <c r="C55" s="24">
        <v>26114308.9060561</v>
      </c>
      <c r="D55" s="24">
        <v>23501767.056927074</v>
      </c>
      <c r="E55" s="24">
        <v>24160075.990131445</v>
      </c>
      <c r="F55" s="24">
        <v>22293541.44190695</v>
      </c>
      <c r="G55" s="24">
        <v>22044403.624071095</v>
      </c>
      <c r="H55" s="24">
        <v>24403321.760944787</v>
      </c>
      <c r="I55" s="24">
        <v>27678034.64195887</v>
      </c>
      <c r="J55" s="24">
        <v>26346417.36676343</v>
      </c>
      <c r="K55" s="24">
        <v>22957598.054673385</v>
      </c>
      <c r="L55" s="24">
        <v>22924069.526534382</v>
      </c>
      <c r="M55" s="24">
        <v>23195028.31337165</v>
      </c>
      <c r="N55" s="24">
        <v>25142345.525009405</v>
      </c>
      <c r="O55" s="20">
        <f aca="true" t="shared" si="12" ref="O55:O60">SUM(C55:N55)</f>
        <v>290760912.2083486</v>
      </c>
    </row>
    <row r="56" spans="1:15" ht="12.75">
      <c r="A56" s="2" t="s">
        <v>3</v>
      </c>
      <c r="B56" s="1" t="s">
        <v>27</v>
      </c>
      <c r="C56" s="24">
        <v>242709</v>
      </c>
      <c r="D56" s="24">
        <v>218428</v>
      </c>
      <c r="E56" s="24">
        <v>224547</v>
      </c>
      <c r="F56" s="24">
        <v>201068</v>
      </c>
      <c r="G56" s="24">
        <v>198821</v>
      </c>
      <c r="H56" s="24">
        <v>220097</v>
      </c>
      <c r="I56" s="24">
        <v>249632</v>
      </c>
      <c r="J56" s="24">
        <v>237622</v>
      </c>
      <c r="K56" s="24">
        <v>207058</v>
      </c>
      <c r="L56" s="24">
        <v>206755</v>
      </c>
      <c r="M56" s="24">
        <v>209199</v>
      </c>
      <c r="N56" s="24">
        <v>226762</v>
      </c>
      <c r="O56" s="20">
        <f t="shared" si="12"/>
        <v>2642698</v>
      </c>
    </row>
    <row r="57" spans="1:15" ht="12.75">
      <c r="A57" s="2" t="s">
        <v>4</v>
      </c>
      <c r="B57" s="1" t="s">
        <v>27</v>
      </c>
      <c r="C57" s="24">
        <v>4060.8</v>
      </c>
      <c r="D57" s="24">
        <v>4169.1</v>
      </c>
      <c r="E57" s="24">
        <v>4369.2</v>
      </c>
      <c r="F57" s="24">
        <v>4327.24</v>
      </c>
      <c r="G57" s="24">
        <v>4428.56</v>
      </c>
      <c r="H57" s="24">
        <v>5308.96</v>
      </c>
      <c r="I57" s="24">
        <v>5644.2</v>
      </c>
      <c r="J57" s="24">
        <v>4672.2</v>
      </c>
      <c r="K57" s="24">
        <v>4466.4</v>
      </c>
      <c r="L57" s="24">
        <v>4247.5</v>
      </c>
      <c r="M57" s="24">
        <v>4257.8</v>
      </c>
      <c r="N57" s="24">
        <v>4322.5</v>
      </c>
      <c r="O57" s="20">
        <f t="shared" si="12"/>
        <v>54274.46000000001</v>
      </c>
    </row>
    <row r="58" spans="1:15" ht="12.75">
      <c r="A58" s="2" t="s">
        <v>5</v>
      </c>
      <c r="B58" s="1" t="s">
        <v>27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0">
        <f t="shared" si="12"/>
        <v>0</v>
      </c>
    </row>
    <row r="59" spans="1:15" ht="12.75">
      <c r="A59" s="2" t="s">
        <v>6</v>
      </c>
      <c r="B59" s="1" t="s">
        <v>27</v>
      </c>
      <c r="C59" s="24">
        <v>3185.67</v>
      </c>
      <c r="D59" s="24">
        <v>3150</v>
      </c>
      <c r="E59" s="24">
        <v>3155</v>
      </c>
      <c r="F59" s="24">
        <v>3228.64</v>
      </c>
      <c r="G59" s="24">
        <v>3235.39</v>
      </c>
      <c r="H59" s="24">
        <v>3242.41</v>
      </c>
      <c r="I59" s="24">
        <v>3254.54</v>
      </c>
      <c r="J59" s="24">
        <v>3264.54</v>
      </c>
      <c r="K59" s="24">
        <v>3254.04</v>
      </c>
      <c r="L59" s="24">
        <v>3254.99</v>
      </c>
      <c r="M59" s="24">
        <v>3278.77</v>
      </c>
      <c r="N59" s="24">
        <v>3291.665</v>
      </c>
      <c r="O59" s="20">
        <f t="shared" si="12"/>
        <v>38795.655</v>
      </c>
    </row>
    <row r="60" spans="1:15" ht="12.75">
      <c r="A60" s="2" t="s">
        <v>7</v>
      </c>
      <c r="B60" s="1" t="s">
        <v>27</v>
      </c>
      <c r="C60" s="24">
        <v>95</v>
      </c>
      <c r="D60" s="24">
        <v>95</v>
      </c>
      <c r="E60" s="24">
        <v>95</v>
      </c>
      <c r="F60" s="24">
        <v>95</v>
      </c>
      <c r="G60" s="24">
        <v>95</v>
      </c>
      <c r="H60" s="24">
        <v>95</v>
      </c>
      <c r="I60" s="24">
        <v>95</v>
      </c>
      <c r="J60" s="24">
        <v>95</v>
      </c>
      <c r="K60" s="24">
        <v>95</v>
      </c>
      <c r="L60" s="24">
        <v>95</v>
      </c>
      <c r="M60" s="24">
        <v>95</v>
      </c>
      <c r="N60" s="24">
        <v>95</v>
      </c>
      <c r="O60" s="20">
        <f t="shared" si="12"/>
        <v>1140</v>
      </c>
    </row>
    <row r="62" spans="1:15" ht="12.75">
      <c r="A62" s="4" t="s">
        <v>33</v>
      </c>
      <c r="B62" s="1"/>
      <c r="C62" s="3" t="s">
        <v>10</v>
      </c>
      <c r="D62" s="3" t="s">
        <v>11</v>
      </c>
      <c r="E62" s="3" t="s">
        <v>12</v>
      </c>
      <c r="F62" s="3" t="s">
        <v>13</v>
      </c>
      <c r="G62" s="3" t="s">
        <v>14</v>
      </c>
      <c r="H62" s="3" t="s">
        <v>15</v>
      </c>
      <c r="I62" s="3" t="s">
        <v>16</v>
      </c>
      <c r="J62" s="3" t="s">
        <v>17</v>
      </c>
      <c r="K62" s="3" t="s">
        <v>18</v>
      </c>
      <c r="L62" s="3" t="s">
        <v>19</v>
      </c>
      <c r="M62" s="3" t="s">
        <v>20</v>
      </c>
      <c r="N62" s="3" t="s">
        <v>21</v>
      </c>
      <c r="O62" s="13"/>
    </row>
    <row r="63" spans="1:15" ht="12.75">
      <c r="A63" s="4" t="s">
        <v>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4"/>
    </row>
    <row r="64" spans="1:15" ht="12.75">
      <c r="A64" s="2" t="s">
        <v>1</v>
      </c>
      <c r="B64" s="1"/>
      <c r="C64" s="10">
        <v>0.7383</v>
      </c>
      <c r="D64" s="10">
        <v>0.7383</v>
      </c>
      <c r="E64" s="10">
        <v>0.7383</v>
      </c>
      <c r="F64" s="10">
        <v>0.7383</v>
      </c>
      <c r="G64" s="10">
        <v>0.7383</v>
      </c>
      <c r="H64" s="10">
        <v>0.7383</v>
      </c>
      <c r="I64" s="10">
        <v>0.7383</v>
      </c>
      <c r="J64" s="10">
        <v>0.7383</v>
      </c>
      <c r="K64" s="10">
        <v>0.7383</v>
      </c>
      <c r="L64" s="10">
        <v>0.7383</v>
      </c>
      <c r="M64" s="10">
        <v>0.7383</v>
      </c>
      <c r="N64" s="10">
        <v>0.7383</v>
      </c>
      <c r="O64" s="15"/>
    </row>
    <row r="65" spans="1:15" ht="12.75">
      <c r="A65" s="2" t="s">
        <v>2</v>
      </c>
      <c r="B65" s="1"/>
      <c r="C65" s="10">
        <v>1.9013</v>
      </c>
      <c r="D65" s="10">
        <v>1.9013</v>
      </c>
      <c r="E65" s="10">
        <v>1.9013</v>
      </c>
      <c r="F65" s="10">
        <v>1.9013</v>
      </c>
      <c r="G65" s="10">
        <v>1.9013</v>
      </c>
      <c r="H65" s="10">
        <v>1.9013</v>
      </c>
      <c r="I65" s="10">
        <v>1.9013</v>
      </c>
      <c r="J65" s="10">
        <v>1.9013</v>
      </c>
      <c r="K65" s="10">
        <v>1.9013</v>
      </c>
      <c r="L65" s="10">
        <v>1.9013</v>
      </c>
      <c r="M65" s="10">
        <v>1.9013</v>
      </c>
      <c r="N65" s="10">
        <v>1.9013</v>
      </c>
      <c r="O65" s="15"/>
    </row>
    <row r="66" spans="1:15" ht="12.75">
      <c r="A66" s="2" t="s">
        <v>3</v>
      </c>
      <c r="B66" s="1"/>
      <c r="C66" s="10">
        <v>19.6513</v>
      </c>
      <c r="D66" s="10">
        <v>19.6513</v>
      </c>
      <c r="E66" s="10">
        <v>19.6513</v>
      </c>
      <c r="F66" s="10">
        <v>19.6513</v>
      </c>
      <c r="G66" s="10">
        <v>19.6513</v>
      </c>
      <c r="H66" s="10">
        <v>19.6513</v>
      </c>
      <c r="I66" s="10">
        <v>19.6513</v>
      </c>
      <c r="J66" s="10">
        <v>19.6513</v>
      </c>
      <c r="K66" s="10">
        <v>19.6513</v>
      </c>
      <c r="L66" s="10">
        <v>19.6513</v>
      </c>
      <c r="M66" s="10">
        <v>19.6513</v>
      </c>
      <c r="N66" s="10">
        <v>19.6513</v>
      </c>
      <c r="O66" s="15"/>
    </row>
    <row r="67" spans="1:15" ht="12.75">
      <c r="A67" s="2" t="s">
        <v>4</v>
      </c>
      <c r="B67" s="1"/>
      <c r="C67" s="10">
        <v>182.7011</v>
      </c>
      <c r="D67" s="10">
        <v>182.7011</v>
      </c>
      <c r="E67" s="10">
        <v>182.7011</v>
      </c>
      <c r="F67" s="10">
        <v>182.7011</v>
      </c>
      <c r="G67" s="10">
        <v>182.7011</v>
      </c>
      <c r="H67" s="10">
        <v>182.7011</v>
      </c>
      <c r="I67" s="10">
        <v>182.7011</v>
      </c>
      <c r="J67" s="10">
        <v>182.7011</v>
      </c>
      <c r="K67" s="10">
        <v>182.7011</v>
      </c>
      <c r="L67" s="10">
        <v>182.7011</v>
      </c>
      <c r="M67" s="10">
        <v>182.7011</v>
      </c>
      <c r="N67" s="10">
        <v>182.7011</v>
      </c>
      <c r="O67" s="15"/>
    </row>
    <row r="68" spans="1:15" ht="12.75">
      <c r="A68" s="2" t="s">
        <v>5</v>
      </c>
      <c r="B68" s="1"/>
      <c r="C68" s="10">
        <v>212.6068</v>
      </c>
      <c r="D68" s="10">
        <v>212.6068</v>
      </c>
      <c r="E68" s="10">
        <v>212.6068</v>
      </c>
      <c r="F68" s="10">
        <v>212.6068</v>
      </c>
      <c r="G68" s="10">
        <v>212.6068</v>
      </c>
      <c r="H68" s="10">
        <v>212.6068</v>
      </c>
      <c r="I68" s="10">
        <v>212.6068</v>
      </c>
      <c r="J68" s="10">
        <v>212.6068</v>
      </c>
      <c r="K68" s="10">
        <v>212.6068</v>
      </c>
      <c r="L68" s="10">
        <v>212.6068</v>
      </c>
      <c r="M68" s="10">
        <v>212.6068</v>
      </c>
      <c r="N68" s="10">
        <v>212.6068</v>
      </c>
      <c r="O68" s="15"/>
    </row>
    <row r="69" spans="1:15" ht="12.75">
      <c r="A69" s="2" t="s">
        <v>6</v>
      </c>
      <c r="B69" s="1"/>
      <c r="C69" s="10">
        <v>0.0144</v>
      </c>
      <c r="D69" s="10">
        <v>0.0144</v>
      </c>
      <c r="E69" s="10">
        <v>0.0144</v>
      </c>
      <c r="F69" s="10">
        <v>0.0144</v>
      </c>
      <c r="G69" s="10">
        <v>0.0144</v>
      </c>
      <c r="H69" s="10">
        <v>0.0144</v>
      </c>
      <c r="I69" s="10">
        <v>0.0144</v>
      </c>
      <c r="J69" s="10">
        <v>0.0144</v>
      </c>
      <c r="K69" s="10">
        <v>0.0144</v>
      </c>
      <c r="L69" s="10">
        <v>0.0144</v>
      </c>
      <c r="M69" s="10">
        <v>0.0144</v>
      </c>
      <c r="N69" s="10">
        <v>0.0144</v>
      </c>
      <c r="O69" s="15"/>
    </row>
    <row r="70" spans="1:15" ht="12.75">
      <c r="A70" s="2" t="s">
        <v>7</v>
      </c>
      <c r="B70" s="1"/>
      <c r="C70" s="10">
        <v>0.043</v>
      </c>
      <c r="D70" s="10">
        <v>0.043</v>
      </c>
      <c r="E70" s="10">
        <v>0.043</v>
      </c>
      <c r="F70" s="10">
        <v>0.043</v>
      </c>
      <c r="G70" s="10">
        <v>0.043</v>
      </c>
      <c r="H70" s="10">
        <v>0.043</v>
      </c>
      <c r="I70" s="10">
        <v>0.043</v>
      </c>
      <c r="J70" s="10">
        <v>0.043</v>
      </c>
      <c r="K70" s="10">
        <v>0.043</v>
      </c>
      <c r="L70" s="10">
        <v>0.043</v>
      </c>
      <c r="M70" s="10">
        <v>0.043</v>
      </c>
      <c r="N70" s="10">
        <v>0.043</v>
      </c>
      <c r="O70" s="15"/>
    </row>
    <row r="71" spans="1:15" ht="12.75">
      <c r="A71" s="4" t="s">
        <v>8</v>
      </c>
      <c r="B71" s="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5"/>
    </row>
    <row r="72" spans="1:15" ht="12.75">
      <c r="A72" s="2" t="s">
        <v>1</v>
      </c>
      <c r="B72" s="1" t="s">
        <v>26</v>
      </c>
      <c r="C72" s="16">
        <v>0.000587</v>
      </c>
      <c r="D72" s="16">
        <v>0.000587</v>
      </c>
      <c r="E72" s="16">
        <v>0.000587</v>
      </c>
      <c r="F72" s="16">
        <v>0.000587</v>
      </c>
      <c r="G72" s="16">
        <v>0.000587</v>
      </c>
      <c r="H72" s="16">
        <v>0.000587</v>
      </c>
      <c r="I72" s="16">
        <v>0.000587</v>
      </c>
      <c r="J72" s="16">
        <v>0.000587</v>
      </c>
      <c r="K72" s="16">
        <v>0.000587</v>
      </c>
      <c r="L72" s="16">
        <v>0.000587</v>
      </c>
      <c r="M72" s="16">
        <v>0.000587</v>
      </c>
      <c r="N72" s="16">
        <v>0.000587</v>
      </c>
      <c r="O72" s="15"/>
    </row>
    <row r="73" spans="1:15" ht="12.75">
      <c r="A73" s="2" t="s">
        <v>2</v>
      </c>
      <c r="B73" s="1" t="s">
        <v>26</v>
      </c>
      <c r="C73" s="16">
        <v>0.000439</v>
      </c>
      <c r="D73" s="16">
        <v>0.000439</v>
      </c>
      <c r="E73" s="16">
        <v>0.000439</v>
      </c>
      <c r="F73" s="16">
        <v>0.000439</v>
      </c>
      <c r="G73" s="16">
        <v>0.000439</v>
      </c>
      <c r="H73" s="16">
        <v>0.000439</v>
      </c>
      <c r="I73" s="16">
        <v>0.000439</v>
      </c>
      <c r="J73" s="16">
        <v>0.000439</v>
      </c>
      <c r="K73" s="16">
        <v>0.000439</v>
      </c>
      <c r="L73" s="16">
        <v>0.000439</v>
      </c>
      <c r="M73" s="16">
        <v>0.000439</v>
      </c>
      <c r="N73" s="16">
        <v>0.000439</v>
      </c>
      <c r="O73" s="15"/>
    </row>
    <row r="74" spans="1:15" ht="12.75">
      <c r="A74" s="2" t="s">
        <v>3</v>
      </c>
      <c r="B74" s="1" t="s">
        <v>27</v>
      </c>
      <c r="C74" s="16">
        <v>0.059332</v>
      </c>
      <c r="D74" s="16">
        <v>0.059332</v>
      </c>
      <c r="E74" s="16">
        <v>0.059332</v>
      </c>
      <c r="F74" s="16">
        <v>0.059332</v>
      </c>
      <c r="G74" s="16">
        <v>0.059332</v>
      </c>
      <c r="H74" s="16">
        <v>0.059332</v>
      </c>
      <c r="I74" s="16">
        <v>0.059332</v>
      </c>
      <c r="J74" s="16">
        <v>0.059332</v>
      </c>
      <c r="K74" s="16">
        <v>0.059332</v>
      </c>
      <c r="L74" s="16">
        <v>0.059332</v>
      </c>
      <c r="M74" s="16">
        <v>0.059332</v>
      </c>
      <c r="N74" s="16">
        <v>0.059332</v>
      </c>
      <c r="O74" s="15"/>
    </row>
    <row r="75" spans="1:15" ht="12.75">
      <c r="A75" s="2" t="s">
        <v>4</v>
      </c>
      <c r="B75" s="1" t="s">
        <v>27</v>
      </c>
      <c r="C75" s="16">
        <v>0.060488</v>
      </c>
      <c r="D75" s="16">
        <v>0.060488</v>
      </c>
      <c r="E75" s="16">
        <v>0.060488</v>
      </c>
      <c r="F75" s="16">
        <v>0.060488</v>
      </c>
      <c r="G75" s="16">
        <v>0.060488</v>
      </c>
      <c r="H75" s="16">
        <v>0.060488</v>
      </c>
      <c r="I75" s="16">
        <v>0.060488</v>
      </c>
      <c r="J75" s="16">
        <v>0.060488</v>
      </c>
      <c r="K75" s="16">
        <v>0.060488</v>
      </c>
      <c r="L75" s="16">
        <v>0.060488</v>
      </c>
      <c r="M75" s="16">
        <v>0.060488</v>
      </c>
      <c r="N75" s="16">
        <v>0.060488</v>
      </c>
      <c r="O75" s="15"/>
    </row>
    <row r="76" spans="1:15" ht="12.75">
      <c r="A76" s="2" t="s">
        <v>5</v>
      </c>
      <c r="B76" s="1" t="s">
        <v>27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5"/>
    </row>
    <row r="77" spans="1:15" ht="12.75">
      <c r="A77" s="2" t="s">
        <v>6</v>
      </c>
      <c r="B77" s="1" t="s">
        <v>27</v>
      </c>
      <c r="C77" s="16">
        <v>0.063294</v>
      </c>
      <c r="D77" s="16">
        <v>0.063294</v>
      </c>
      <c r="E77" s="16">
        <v>0.063294</v>
      </c>
      <c r="F77" s="16">
        <v>0.063294</v>
      </c>
      <c r="G77" s="16">
        <v>0.063294</v>
      </c>
      <c r="H77" s="16">
        <v>0.063294</v>
      </c>
      <c r="I77" s="16">
        <v>0.063294</v>
      </c>
      <c r="J77" s="16">
        <v>0.063294</v>
      </c>
      <c r="K77" s="16">
        <v>0.063294</v>
      </c>
      <c r="L77" s="16">
        <v>0.063294</v>
      </c>
      <c r="M77" s="16">
        <v>0.063294</v>
      </c>
      <c r="N77" s="16">
        <v>0.063294</v>
      </c>
      <c r="O77" s="15"/>
    </row>
    <row r="78" spans="1:15" ht="12.75">
      <c r="A78" s="2" t="s">
        <v>7</v>
      </c>
      <c r="B78" s="1" t="s">
        <v>27</v>
      </c>
      <c r="C78" s="16">
        <v>0.063779</v>
      </c>
      <c r="D78" s="16">
        <v>0.063779</v>
      </c>
      <c r="E78" s="16">
        <v>0.063779</v>
      </c>
      <c r="F78" s="16">
        <v>0.063779</v>
      </c>
      <c r="G78" s="16">
        <v>0.063779</v>
      </c>
      <c r="H78" s="16">
        <v>0.063779</v>
      </c>
      <c r="I78" s="16">
        <v>0.063779</v>
      </c>
      <c r="J78" s="16">
        <v>0.063779</v>
      </c>
      <c r="K78" s="16">
        <v>0.063779</v>
      </c>
      <c r="L78" s="16">
        <v>0.063779</v>
      </c>
      <c r="M78" s="16">
        <v>0.063779</v>
      </c>
      <c r="N78" s="16">
        <v>0.063779</v>
      </c>
      <c r="O78" s="15"/>
    </row>
    <row r="80" spans="1:15" ht="12.75">
      <c r="A80" s="4" t="s">
        <v>34</v>
      </c>
      <c r="B80" s="1"/>
      <c r="C80" s="3" t="s">
        <v>10</v>
      </c>
      <c r="D80" s="3" t="s">
        <v>11</v>
      </c>
      <c r="E80" s="3" t="s">
        <v>12</v>
      </c>
      <c r="F80" s="3" t="s">
        <v>13</v>
      </c>
      <c r="G80" s="3" t="s">
        <v>14</v>
      </c>
      <c r="H80" s="3" t="s">
        <v>15</v>
      </c>
      <c r="I80" s="3" t="s">
        <v>16</v>
      </c>
      <c r="J80" s="3" t="s">
        <v>17</v>
      </c>
      <c r="K80" s="3" t="s">
        <v>18</v>
      </c>
      <c r="L80" s="3" t="s">
        <v>19</v>
      </c>
      <c r="M80" s="3" t="s">
        <v>20</v>
      </c>
      <c r="N80" s="3" t="s">
        <v>21</v>
      </c>
      <c r="O80" s="13"/>
    </row>
    <row r="81" spans="1:15" ht="12.75">
      <c r="A81" s="4" t="s">
        <v>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4"/>
    </row>
    <row r="82" spans="1:15" ht="12.75">
      <c r="A82" s="2" t="s">
        <v>1</v>
      </c>
      <c r="B82" s="1"/>
      <c r="C82" s="10">
        <v>2.5031</v>
      </c>
      <c r="D82" s="10">
        <v>2.5031</v>
      </c>
      <c r="E82" s="10">
        <v>2.5031</v>
      </c>
      <c r="F82" s="10">
        <v>2.5031</v>
      </c>
      <c r="G82" s="10">
        <v>2.5031</v>
      </c>
      <c r="H82" s="10">
        <v>2.5031</v>
      </c>
      <c r="I82" s="10">
        <v>2.5031</v>
      </c>
      <c r="J82" s="10">
        <v>2.5031</v>
      </c>
      <c r="K82" s="10">
        <v>2.5031</v>
      </c>
      <c r="L82" s="10">
        <v>2.5031</v>
      </c>
      <c r="M82" s="10">
        <v>2.5031</v>
      </c>
      <c r="N82" s="10">
        <v>2.5031</v>
      </c>
      <c r="O82" s="15"/>
    </row>
    <row r="83" spans="1:15" ht="12.75">
      <c r="A83" s="2" t="s">
        <v>2</v>
      </c>
      <c r="B83" s="1"/>
      <c r="C83" s="10">
        <v>6.4463</v>
      </c>
      <c r="D83" s="10">
        <v>6.4463</v>
      </c>
      <c r="E83" s="10">
        <v>6.4463</v>
      </c>
      <c r="F83" s="10">
        <v>6.4463</v>
      </c>
      <c r="G83" s="10">
        <v>6.4463</v>
      </c>
      <c r="H83" s="10">
        <v>6.4463</v>
      </c>
      <c r="I83" s="10">
        <v>6.4463</v>
      </c>
      <c r="J83" s="10">
        <v>6.4463</v>
      </c>
      <c r="K83" s="10">
        <v>6.4463</v>
      </c>
      <c r="L83" s="10">
        <v>6.4463</v>
      </c>
      <c r="M83" s="10">
        <v>6.4463</v>
      </c>
      <c r="N83" s="10">
        <v>6.4463</v>
      </c>
      <c r="O83" s="15"/>
    </row>
    <row r="84" spans="1:15" ht="12.75">
      <c r="A84" s="2" t="s">
        <v>3</v>
      </c>
      <c r="B84" s="1"/>
      <c r="C84" s="10">
        <v>66.6256</v>
      </c>
      <c r="D84" s="10">
        <v>66.6256</v>
      </c>
      <c r="E84" s="10">
        <v>66.6256</v>
      </c>
      <c r="F84" s="10">
        <v>66.6256</v>
      </c>
      <c r="G84" s="10">
        <v>66.6256</v>
      </c>
      <c r="H84" s="10">
        <v>66.6256</v>
      </c>
      <c r="I84" s="10">
        <v>66.6256</v>
      </c>
      <c r="J84" s="10">
        <v>66.6256</v>
      </c>
      <c r="K84" s="10">
        <v>66.6256</v>
      </c>
      <c r="L84" s="10">
        <v>66.6256</v>
      </c>
      <c r="M84" s="10">
        <v>66.6256</v>
      </c>
      <c r="N84" s="10">
        <v>66.6256</v>
      </c>
      <c r="O84" s="15"/>
    </row>
    <row r="85" spans="1:15" ht="12.75">
      <c r="A85" s="2" t="s">
        <v>4</v>
      </c>
      <c r="B85" s="1"/>
      <c r="C85" s="10">
        <v>619.4277</v>
      </c>
      <c r="D85" s="10">
        <v>619.4277</v>
      </c>
      <c r="E85" s="10">
        <v>619.4277</v>
      </c>
      <c r="F85" s="10">
        <v>619.4277</v>
      </c>
      <c r="G85" s="10">
        <v>619.4277</v>
      </c>
      <c r="H85" s="10">
        <v>619.4277</v>
      </c>
      <c r="I85" s="10">
        <v>619.4277</v>
      </c>
      <c r="J85" s="10">
        <v>619.4277</v>
      </c>
      <c r="K85" s="10">
        <v>619.4277</v>
      </c>
      <c r="L85" s="10">
        <v>619.4277</v>
      </c>
      <c r="M85" s="10">
        <v>619.4277</v>
      </c>
      <c r="N85" s="10">
        <v>619.4277</v>
      </c>
      <c r="O85" s="15"/>
    </row>
    <row r="86" spans="1:15" ht="12.75">
      <c r="A86" s="2" t="s">
        <v>5</v>
      </c>
      <c r="B86" s="1"/>
      <c r="C86" s="10">
        <v>720.8196</v>
      </c>
      <c r="D86" s="10">
        <v>720.8196</v>
      </c>
      <c r="E86" s="10">
        <v>720.8196</v>
      </c>
      <c r="F86" s="10">
        <v>720.8196</v>
      </c>
      <c r="G86" s="10">
        <v>720.8196</v>
      </c>
      <c r="H86" s="10">
        <v>720.8196</v>
      </c>
      <c r="I86" s="10">
        <v>720.8196</v>
      </c>
      <c r="J86" s="10">
        <v>720.8196</v>
      </c>
      <c r="K86" s="10">
        <v>720.8196</v>
      </c>
      <c r="L86" s="10">
        <v>720.8196</v>
      </c>
      <c r="M86" s="10">
        <v>720.8196</v>
      </c>
      <c r="N86" s="10">
        <v>720.8196</v>
      </c>
      <c r="O86" s="15"/>
    </row>
    <row r="87" spans="1:15" ht="12.75">
      <c r="A87" s="2" t="s">
        <v>6</v>
      </c>
      <c r="B87" s="1"/>
      <c r="C87" s="10">
        <v>0.0489</v>
      </c>
      <c r="D87" s="10">
        <v>0.0489</v>
      </c>
      <c r="E87" s="10">
        <v>0.0489</v>
      </c>
      <c r="F87" s="10">
        <v>0.0489</v>
      </c>
      <c r="G87" s="10">
        <v>0.0489</v>
      </c>
      <c r="H87" s="10">
        <v>0.0489</v>
      </c>
      <c r="I87" s="10">
        <v>0.0489</v>
      </c>
      <c r="J87" s="10">
        <v>0.0489</v>
      </c>
      <c r="K87" s="10">
        <v>0.0489</v>
      </c>
      <c r="L87" s="10">
        <v>0.0489</v>
      </c>
      <c r="M87" s="10">
        <v>0.0489</v>
      </c>
      <c r="N87" s="10">
        <v>0.0489</v>
      </c>
      <c r="O87" s="15"/>
    </row>
    <row r="88" spans="1:15" ht="12.75">
      <c r="A88" s="2" t="s">
        <v>7</v>
      </c>
      <c r="B88" s="1"/>
      <c r="C88" s="10">
        <v>0.1459</v>
      </c>
      <c r="D88" s="10">
        <v>0.1459</v>
      </c>
      <c r="E88" s="10">
        <v>0.1459</v>
      </c>
      <c r="F88" s="10">
        <v>0.1459</v>
      </c>
      <c r="G88" s="10">
        <v>0.1459</v>
      </c>
      <c r="H88" s="10">
        <v>0.1459</v>
      </c>
      <c r="I88" s="10">
        <v>0.1459</v>
      </c>
      <c r="J88" s="10">
        <v>0.1459</v>
      </c>
      <c r="K88" s="10">
        <v>0.1459</v>
      </c>
      <c r="L88" s="10">
        <v>0.1459</v>
      </c>
      <c r="M88" s="10">
        <v>0.1459</v>
      </c>
      <c r="N88" s="10">
        <v>0.1459</v>
      </c>
      <c r="O88" s="15"/>
    </row>
    <row r="89" spans="1:15" ht="12.75">
      <c r="A89" s="4" t="s">
        <v>8</v>
      </c>
      <c r="B89" s="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5"/>
    </row>
    <row r="90" spans="1:15" ht="12.75">
      <c r="A90" s="2" t="s">
        <v>1</v>
      </c>
      <c r="B90" s="1" t="s">
        <v>26</v>
      </c>
      <c r="C90" s="16">
        <v>0.001989</v>
      </c>
      <c r="D90" s="16">
        <v>0.001989</v>
      </c>
      <c r="E90" s="16">
        <v>0.001989</v>
      </c>
      <c r="F90" s="16">
        <v>0.001989</v>
      </c>
      <c r="G90" s="16">
        <v>0.001989</v>
      </c>
      <c r="H90" s="16">
        <v>0.001989</v>
      </c>
      <c r="I90" s="16">
        <v>0.001989</v>
      </c>
      <c r="J90" s="16">
        <v>0.001989</v>
      </c>
      <c r="K90" s="16">
        <v>0.001989</v>
      </c>
      <c r="L90" s="16">
        <v>0.001989</v>
      </c>
      <c r="M90" s="16">
        <v>0.001989</v>
      </c>
      <c r="N90" s="16">
        <v>0.001989</v>
      </c>
      <c r="O90" s="15"/>
    </row>
    <row r="91" spans="1:15" ht="12.75">
      <c r="A91" s="2" t="s">
        <v>2</v>
      </c>
      <c r="B91" s="1" t="s">
        <v>26</v>
      </c>
      <c r="C91" s="16">
        <v>0.001488</v>
      </c>
      <c r="D91" s="16">
        <v>0.001488</v>
      </c>
      <c r="E91" s="16">
        <v>0.001488</v>
      </c>
      <c r="F91" s="16">
        <v>0.001488</v>
      </c>
      <c r="G91" s="16">
        <v>0.001488</v>
      </c>
      <c r="H91" s="16">
        <v>0.001488</v>
      </c>
      <c r="I91" s="16">
        <v>0.001488</v>
      </c>
      <c r="J91" s="16">
        <v>0.001488</v>
      </c>
      <c r="K91" s="16">
        <v>0.001488</v>
      </c>
      <c r="L91" s="16">
        <v>0.001488</v>
      </c>
      <c r="M91" s="16">
        <v>0.001488</v>
      </c>
      <c r="N91" s="16">
        <v>0.001488</v>
      </c>
      <c r="O91" s="15"/>
    </row>
    <row r="92" spans="1:15" ht="12.75">
      <c r="A92" s="2" t="s">
        <v>3</v>
      </c>
      <c r="B92" s="1" t="s">
        <v>27</v>
      </c>
      <c r="C92" s="16">
        <v>0.201158</v>
      </c>
      <c r="D92" s="16">
        <v>0.201158</v>
      </c>
      <c r="E92" s="16">
        <v>0.201158</v>
      </c>
      <c r="F92" s="16">
        <v>0.201158</v>
      </c>
      <c r="G92" s="16">
        <v>0.201158</v>
      </c>
      <c r="H92" s="16">
        <v>0.201158</v>
      </c>
      <c r="I92" s="16">
        <v>0.201158</v>
      </c>
      <c r="J92" s="16">
        <v>0.201158</v>
      </c>
      <c r="K92" s="16">
        <v>0.201158</v>
      </c>
      <c r="L92" s="16">
        <v>0.201158</v>
      </c>
      <c r="M92" s="16">
        <v>0.201158</v>
      </c>
      <c r="N92" s="16">
        <v>0.201158</v>
      </c>
      <c r="O92" s="15"/>
    </row>
    <row r="93" spans="1:15" ht="12.75">
      <c r="A93" s="2" t="s">
        <v>4</v>
      </c>
      <c r="B93" s="1" t="s">
        <v>27</v>
      </c>
      <c r="C93" s="16">
        <v>0.205078</v>
      </c>
      <c r="D93" s="16">
        <v>0.205078</v>
      </c>
      <c r="E93" s="16">
        <v>0.205078</v>
      </c>
      <c r="F93" s="16">
        <v>0.205078</v>
      </c>
      <c r="G93" s="16">
        <v>0.205078</v>
      </c>
      <c r="H93" s="16">
        <v>0.205078</v>
      </c>
      <c r="I93" s="16">
        <v>0.205078</v>
      </c>
      <c r="J93" s="16">
        <v>0.205078</v>
      </c>
      <c r="K93" s="16">
        <v>0.205078</v>
      </c>
      <c r="L93" s="16">
        <v>0.205078</v>
      </c>
      <c r="M93" s="16">
        <v>0.205078</v>
      </c>
      <c r="N93" s="16">
        <v>0.205078</v>
      </c>
      <c r="O93" s="15"/>
    </row>
    <row r="94" spans="1:15" ht="12.75">
      <c r="A94" s="2" t="s">
        <v>5</v>
      </c>
      <c r="B94" s="1" t="s">
        <v>27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5"/>
    </row>
    <row r="95" spans="1:15" ht="12.75">
      <c r="A95" s="2" t="s">
        <v>6</v>
      </c>
      <c r="B95" s="1" t="s">
        <v>27</v>
      </c>
      <c r="C95" s="16">
        <v>0.214593</v>
      </c>
      <c r="D95" s="16">
        <v>0.214593</v>
      </c>
      <c r="E95" s="16">
        <v>0.214593</v>
      </c>
      <c r="F95" s="16">
        <v>0.214593</v>
      </c>
      <c r="G95" s="16">
        <v>0.214593</v>
      </c>
      <c r="H95" s="16">
        <v>0.214593</v>
      </c>
      <c r="I95" s="16">
        <v>0.214593</v>
      </c>
      <c r="J95" s="16">
        <v>0.214593</v>
      </c>
      <c r="K95" s="16">
        <v>0.214593</v>
      </c>
      <c r="L95" s="16">
        <v>0.214593</v>
      </c>
      <c r="M95" s="16">
        <v>0.214593</v>
      </c>
      <c r="N95" s="16">
        <v>0.214593</v>
      </c>
      <c r="O95" s="15"/>
    </row>
    <row r="96" spans="1:15" ht="12.75">
      <c r="A96" s="2" t="s">
        <v>7</v>
      </c>
      <c r="B96" s="1" t="s">
        <v>27</v>
      </c>
      <c r="C96" s="16">
        <v>0.216234</v>
      </c>
      <c r="D96" s="16">
        <v>0.216234</v>
      </c>
      <c r="E96" s="16">
        <v>0.216234</v>
      </c>
      <c r="F96" s="16">
        <v>0.216234</v>
      </c>
      <c r="G96" s="16">
        <v>0.216234</v>
      </c>
      <c r="H96" s="16">
        <v>0.216234</v>
      </c>
      <c r="I96" s="16">
        <v>0.216234</v>
      </c>
      <c r="J96" s="16">
        <v>0.216234</v>
      </c>
      <c r="K96" s="16">
        <v>0.216234</v>
      </c>
      <c r="L96" s="16">
        <v>0.216234</v>
      </c>
      <c r="M96" s="16">
        <v>0.216234</v>
      </c>
      <c r="N96" s="16">
        <v>0.216234</v>
      </c>
      <c r="O96" s="15"/>
    </row>
    <row r="98" ht="12.75">
      <c r="A98" s="25"/>
    </row>
  </sheetData>
  <printOptions/>
  <pageMargins left="0.5" right="0.5" top="1" bottom="0.5" header="0.5" footer="0.25"/>
  <pageSetup horizontalDpi="600" verticalDpi="600" orientation="landscape" scale="66" r:id="rId1"/>
  <headerFooter alignWithMargins="0">
    <oddFooter xml:space="preserve">&amp;L&amp;F&amp;R&amp;A </oddFooter>
  </headerFooter>
  <rowBreaks count="1" manualBreakCount="1">
    <brk id="5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4"/>
  <sheetViews>
    <sheetView tabSelected="1" view="pageBreakPreview" zoomScale="75" zoomScaleSheetLayoutView="75" workbookViewId="0" topLeftCell="A1">
      <pane xSplit="2" ySplit="5" topLeftCell="C5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15"/>
    </sheetView>
  </sheetViews>
  <sheetFormatPr defaultColWidth="9.140625" defaultRowHeight="12.75"/>
  <cols>
    <col min="1" max="1" width="23.140625" style="0" customWidth="1"/>
    <col min="2" max="2" width="5.28125" style="0" bestFit="1" customWidth="1"/>
    <col min="3" max="3" width="11.57421875" style="0" customWidth="1"/>
    <col min="4" max="4" width="13.7109375" style="0" bestFit="1" customWidth="1"/>
    <col min="5" max="6" width="14.421875" style="0" bestFit="1" customWidth="1"/>
    <col min="7" max="7" width="11.140625" style="0" customWidth="1"/>
    <col min="8" max="8" width="10.7109375" style="0" customWidth="1"/>
    <col min="9" max="9" width="10.28125" style="0" customWidth="1"/>
    <col min="10" max="10" width="10.57421875" style="0" customWidth="1"/>
    <col min="11" max="11" width="11.28125" style="0" customWidth="1"/>
    <col min="12" max="12" width="9.8515625" style="0" customWidth="1"/>
    <col min="13" max="13" width="11.140625" style="0" customWidth="1"/>
    <col min="14" max="14" width="10.8515625" style="0" customWidth="1"/>
    <col min="15" max="15" width="14.8515625" style="0" customWidth="1"/>
    <col min="16" max="16" width="11.57421875" style="0" customWidth="1"/>
  </cols>
  <sheetData>
    <row r="1" ht="12.75">
      <c r="A1" s="11" t="s">
        <v>35</v>
      </c>
    </row>
    <row r="2" ht="12.75">
      <c r="A2" s="11" t="s">
        <v>36</v>
      </c>
    </row>
    <row r="3" spans="1:3" ht="12.75">
      <c r="A3" s="11" t="s">
        <v>37</v>
      </c>
      <c r="C3" s="11" t="s">
        <v>51</v>
      </c>
    </row>
    <row r="4" ht="12.75">
      <c r="A4" s="11"/>
    </row>
    <row r="5" spans="1:16" ht="12.75">
      <c r="A5" s="4" t="s">
        <v>0</v>
      </c>
      <c r="B5" s="1"/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6" t="s">
        <v>31</v>
      </c>
    </row>
    <row r="6" spans="1:16" ht="12.75">
      <c r="A6" s="4" t="s">
        <v>9</v>
      </c>
      <c r="B6" s="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ht="12.75">
      <c r="A7" s="2" t="s">
        <v>1</v>
      </c>
      <c r="B7" s="1"/>
      <c r="C7" s="7">
        <f>+C28*C46</f>
        <v>207819.11959999998</v>
      </c>
      <c r="D7" s="7">
        <f aca="true" t="shared" si="0" ref="D7:N7">+D28*D46</f>
        <v>208587.33139999997</v>
      </c>
      <c r="E7" s="7">
        <f t="shared" si="0"/>
        <v>209384.71579999998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>SUM(C7:N7)</f>
        <v>625791.1667999999</v>
      </c>
      <c r="P7" s="8"/>
    </row>
    <row r="8" spans="1:16" ht="12.75">
      <c r="A8" s="2" t="s">
        <v>2</v>
      </c>
      <c r="B8" s="1"/>
      <c r="C8" s="7">
        <f aca="true" t="shared" si="1" ref="C8:N14">+C29*C47</f>
        <v>61446.6836</v>
      </c>
      <c r="D8" s="7">
        <f t="shared" si="1"/>
        <v>61496.7692</v>
      </c>
      <c r="E8" s="7">
        <f t="shared" si="1"/>
        <v>61521.812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aca="true" t="shared" si="2" ref="O8:O22">SUM(C8:N8)</f>
        <v>184465.2648</v>
      </c>
      <c r="P8" s="8"/>
    </row>
    <row r="9" spans="1:16" ht="12.75">
      <c r="A9" s="2" t="s">
        <v>3</v>
      </c>
      <c r="B9" s="1"/>
      <c r="C9" s="7">
        <f t="shared" si="1"/>
        <v>77649.21</v>
      </c>
      <c r="D9" s="7">
        <f t="shared" si="1"/>
        <v>78166.8714</v>
      </c>
      <c r="E9" s="7">
        <f t="shared" si="1"/>
        <v>78339.42520000001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2"/>
        <v>234155.50660000002</v>
      </c>
      <c r="P9" s="8"/>
    </row>
    <row r="10" spans="1:16" ht="12.75">
      <c r="A10" s="2" t="s">
        <v>4</v>
      </c>
      <c r="B10" s="1"/>
      <c r="C10" s="7">
        <f t="shared" si="1"/>
        <v>1604.2576</v>
      </c>
      <c r="D10" s="7">
        <f t="shared" si="1"/>
        <v>1604.2576</v>
      </c>
      <c r="E10" s="7">
        <f t="shared" si="1"/>
        <v>1604.2576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2"/>
        <v>4812.7728</v>
      </c>
      <c r="P10" s="8"/>
    </row>
    <row r="11" spans="1:16" ht="12.75">
      <c r="A11" s="2" t="s">
        <v>5</v>
      </c>
      <c r="B11" s="1"/>
      <c r="C11" s="7">
        <f t="shared" si="1"/>
        <v>0</v>
      </c>
      <c r="D11" s="7">
        <f t="shared" si="1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1"/>
        <v>0</v>
      </c>
      <c r="N11" s="7">
        <f t="shared" si="1"/>
        <v>0</v>
      </c>
      <c r="O11" s="7">
        <f t="shared" si="2"/>
        <v>0</v>
      </c>
      <c r="P11" s="8"/>
    </row>
    <row r="12" spans="1:16" ht="12.75">
      <c r="A12" s="2" t="s">
        <v>6</v>
      </c>
      <c r="B12" s="1"/>
      <c r="C12" s="7">
        <f t="shared" si="1"/>
        <v>1198.3322999999998</v>
      </c>
      <c r="D12" s="7">
        <f t="shared" si="1"/>
        <v>1198.3322999999998</v>
      </c>
      <c r="E12" s="7">
        <f t="shared" si="1"/>
        <v>1199.9780999999998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7">
        <f t="shared" si="2"/>
        <v>3596.6426999999994</v>
      </c>
      <c r="P12" s="8"/>
    </row>
    <row r="13" spans="1:16" ht="12.75">
      <c r="A13" s="2" t="s">
        <v>7</v>
      </c>
      <c r="B13" s="1"/>
      <c r="C13" s="7">
        <f t="shared" si="1"/>
        <v>37.4022</v>
      </c>
      <c r="D13" s="7">
        <f t="shared" si="1"/>
        <v>37.4022</v>
      </c>
      <c r="E13" s="7">
        <f t="shared" si="1"/>
        <v>37.4022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7">
        <f t="shared" si="1"/>
        <v>0</v>
      </c>
      <c r="L13" s="7">
        <f t="shared" si="1"/>
        <v>0</v>
      </c>
      <c r="M13" s="7">
        <f t="shared" si="1"/>
        <v>0</v>
      </c>
      <c r="N13" s="7">
        <f t="shared" si="1"/>
        <v>0</v>
      </c>
      <c r="O13" s="7">
        <f t="shared" si="2"/>
        <v>112.20660000000001</v>
      </c>
      <c r="P13" s="8"/>
    </row>
    <row r="14" spans="1:16" ht="12.75">
      <c r="A14" s="2" t="s">
        <v>28</v>
      </c>
      <c r="B14" s="1"/>
      <c r="C14" s="7">
        <f>+C35*C53</f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2"/>
        <v>0</v>
      </c>
      <c r="P14" s="8"/>
    </row>
    <row r="15" spans="1:16" ht="12.75">
      <c r="A15" s="4" t="s">
        <v>8</v>
      </c>
      <c r="B15" s="1"/>
      <c r="C15" s="7">
        <f>SUM(C7:C14)</f>
        <v>349755.0053</v>
      </c>
      <c r="D15" s="7">
        <f aca="true" t="shared" si="3" ref="D15:N15">SUM(D7:D14)</f>
        <v>351090.9641</v>
      </c>
      <c r="E15" s="7">
        <f t="shared" si="3"/>
        <v>352087.5909</v>
      </c>
      <c r="F15" s="7">
        <f t="shared" si="3"/>
        <v>0</v>
      </c>
      <c r="G15" s="7">
        <f t="shared" si="3"/>
        <v>0</v>
      </c>
      <c r="H15" s="7">
        <f t="shared" si="3"/>
        <v>0</v>
      </c>
      <c r="I15" s="7">
        <f t="shared" si="3"/>
        <v>0</v>
      </c>
      <c r="J15" s="7">
        <f t="shared" si="3"/>
        <v>0</v>
      </c>
      <c r="K15" s="7">
        <f t="shared" si="3"/>
        <v>0</v>
      </c>
      <c r="L15" s="7">
        <f t="shared" si="3"/>
        <v>0</v>
      </c>
      <c r="M15" s="7">
        <f t="shared" si="3"/>
        <v>0</v>
      </c>
      <c r="N15" s="7">
        <f t="shared" si="3"/>
        <v>0</v>
      </c>
      <c r="O15" s="9">
        <f>SUM(C15:N15)</f>
        <v>1052933.5603</v>
      </c>
      <c r="P15" s="7">
        <f>SUM(O7:O14)</f>
        <v>1052933.5602999998</v>
      </c>
    </row>
    <row r="16" spans="1:16" ht="12.75">
      <c r="A16" s="2" t="s">
        <v>1</v>
      </c>
      <c r="B16" s="1"/>
      <c r="C16" s="7">
        <f>+C36*C54</f>
        <v>154946.05434793452</v>
      </c>
      <c r="D16" s="7">
        <f aca="true" t="shared" si="4" ref="D16:N16">+D36*D54</f>
        <v>138300.018876598</v>
      </c>
      <c r="E16" s="7">
        <f t="shared" si="4"/>
        <v>140805.89194029718</v>
      </c>
      <c r="F16" s="7">
        <f t="shared" si="4"/>
        <v>218180.55288381103</v>
      </c>
      <c r="G16" s="7">
        <f t="shared" si="4"/>
        <v>222586.31823610552</v>
      </c>
      <c r="H16" s="7">
        <f t="shared" si="4"/>
        <v>0</v>
      </c>
      <c r="I16" s="7">
        <f t="shared" si="4"/>
        <v>0</v>
      </c>
      <c r="J16" s="7">
        <f t="shared" si="4"/>
        <v>0</v>
      </c>
      <c r="K16" s="7">
        <f t="shared" si="4"/>
        <v>0</v>
      </c>
      <c r="L16" s="7">
        <f t="shared" si="4"/>
        <v>0</v>
      </c>
      <c r="M16" s="7">
        <f t="shared" si="4"/>
        <v>0</v>
      </c>
      <c r="N16" s="7">
        <f t="shared" si="4"/>
        <v>0</v>
      </c>
      <c r="O16" s="7">
        <f t="shared" si="2"/>
        <v>874818.8362847463</v>
      </c>
      <c r="P16" s="8"/>
    </row>
    <row r="17" spans="1:16" ht="12.75">
      <c r="A17" s="2" t="s">
        <v>2</v>
      </c>
      <c r="B17" s="1"/>
      <c r="C17" s="7">
        <f aca="true" t="shared" si="5" ref="C17:N22">+C37*C55</f>
        <v>53237.012551822074</v>
      </c>
      <c r="D17" s="7">
        <f t="shared" si="5"/>
        <v>47514.13741585973</v>
      </c>
      <c r="E17" s="7">
        <f t="shared" si="5"/>
        <v>48374.23650827309</v>
      </c>
      <c r="F17" s="7">
        <f t="shared" si="5"/>
        <v>73326.09906017908</v>
      </c>
      <c r="G17" s="7">
        <f t="shared" si="5"/>
        <v>74813.65794038777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7">
        <f t="shared" si="5"/>
        <v>0</v>
      </c>
      <c r="O17" s="7">
        <f t="shared" si="2"/>
        <v>297265.1434765218</v>
      </c>
      <c r="P17" s="8"/>
    </row>
    <row r="18" spans="1:16" ht="12.75">
      <c r="A18" s="2" t="s">
        <v>3</v>
      </c>
      <c r="B18" s="1"/>
      <c r="C18" s="7">
        <f t="shared" si="5"/>
        <v>65680.73253313509</v>
      </c>
      <c r="D18" s="7">
        <f t="shared" si="5"/>
        <v>58632.84606779614</v>
      </c>
      <c r="E18" s="7">
        <f t="shared" si="5"/>
        <v>59697.11350896099</v>
      </c>
      <c r="F18" s="7">
        <f t="shared" si="5"/>
        <v>94873.52546817699</v>
      </c>
      <c r="G18" s="7">
        <f t="shared" si="5"/>
        <v>96772.60119596796</v>
      </c>
      <c r="H18" s="7">
        <f t="shared" si="5"/>
        <v>0</v>
      </c>
      <c r="I18" s="7">
        <f t="shared" si="5"/>
        <v>0</v>
      </c>
      <c r="J18" s="7">
        <f t="shared" si="5"/>
        <v>0</v>
      </c>
      <c r="K18" s="7">
        <f t="shared" si="5"/>
        <v>0</v>
      </c>
      <c r="L18" s="7">
        <f t="shared" si="5"/>
        <v>0</v>
      </c>
      <c r="M18" s="7">
        <f t="shared" si="5"/>
        <v>0</v>
      </c>
      <c r="N18" s="7">
        <f t="shared" si="5"/>
        <v>0</v>
      </c>
      <c r="O18" s="7">
        <f t="shared" si="2"/>
        <v>375656.8187740372</v>
      </c>
      <c r="P18" s="8"/>
    </row>
    <row r="19" spans="1:16" ht="12.75">
      <c r="A19" s="2" t="s">
        <v>4</v>
      </c>
      <c r="B19" s="1"/>
      <c r="C19" s="7">
        <f t="shared" si="5"/>
        <v>1185.3272844</v>
      </c>
      <c r="D19" s="7">
        <f t="shared" si="5"/>
        <v>1370.5861260000001</v>
      </c>
      <c r="E19" s="7">
        <f t="shared" si="5"/>
        <v>1420.7249868000001</v>
      </c>
      <c r="F19" s="7">
        <f t="shared" si="5"/>
        <v>1789.391097</v>
      </c>
      <c r="G19" s="7">
        <f t="shared" si="5"/>
        <v>2152.1278334999997</v>
      </c>
      <c r="H19" s="7">
        <f t="shared" si="5"/>
        <v>0</v>
      </c>
      <c r="I19" s="7">
        <f t="shared" si="5"/>
        <v>0</v>
      </c>
      <c r="J19" s="7">
        <f t="shared" si="5"/>
        <v>0</v>
      </c>
      <c r="K19" s="7">
        <f t="shared" si="5"/>
        <v>0</v>
      </c>
      <c r="L19" s="7">
        <f t="shared" si="5"/>
        <v>0</v>
      </c>
      <c r="M19" s="7">
        <f t="shared" si="5"/>
        <v>0</v>
      </c>
      <c r="N19" s="7">
        <f t="shared" si="5"/>
        <v>0</v>
      </c>
      <c r="O19" s="7">
        <f t="shared" si="2"/>
        <v>7918.1573277</v>
      </c>
      <c r="P19" s="8"/>
    </row>
    <row r="20" spans="1:16" ht="12.75">
      <c r="A20" s="2" t="s">
        <v>5</v>
      </c>
      <c r="B20" s="1"/>
      <c r="C20" s="7">
        <f t="shared" si="5"/>
        <v>0</v>
      </c>
      <c r="D20" s="7">
        <f t="shared" si="5"/>
        <v>0</v>
      </c>
      <c r="E20" s="7">
        <f t="shared" si="5"/>
        <v>0</v>
      </c>
      <c r="F20" s="7">
        <f t="shared" si="5"/>
        <v>0</v>
      </c>
      <c r="G20" s="7">
        <f t="shared" si="5"/>
        <v>0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  <c r="O20" s="7">
        <f t="shared" si="2"/>
        <v>0</v>
      </c>
      <c r="P20" s="8"/>
    </row>
    <row r="21" spans="1:16" ht="12.75">
      <c r="A21" s="2" t="s">
        <v>6</v>
      </c>
      <c r="B21" s="1"/>
      <c r="C21" s="7">
        <f t="shared" si="5"/>
        <v>914.713690725</v>
      </c>
      <c r="D21" s="7">
        <f t="shared" si="5"/>
        <v>914.71230129</v>
      </c>
      <c r="E21" s="7">
        <f t="shared" si="5"/>
        <v>915.689074095</v>
      </c>
      <c r="F21" s="7">
        <f t="shared" si="5"/>
        <v>1648.7594941500001</v>
      </c>
      <c r="G21" s="7">
        <f t="shared" si="5"/>
        <v>0</v>
      </c>
      <c r="H21" s="7">
        <f t="shared" si="5"/>
        <v>0</v>
      </c>
      <c r="I21" s="7">
        <f t="shared" si="5"/>
        <v>0</v>
      </c>
      <c r="J21" s="7">
        <f t="shared" si="5"/>
        <v>0</v>
      </c>
      <c r="K21" s="7">
        <f t="shared" si="5"/>
        <v>0</v>
      </c>
      <c r="L21" s="7">
        <f t="shared" si="5"/>
        <v>0</v>
      </c>
      <c r="M21" s="7">
        <f t="shared" si="5"/>
        <v>0</v>
      </c>
      <c r="N21" s="7">
        <f t="shared" si="5"/>
        <v>0</v>
      </c>
      <c r="O21" s="7">
        <f t="shared" si="2"/>
        <v>4393.87456026</v>
      </c>
      <c r="P21" s="8"/>
    </row>
    <row r="22" spans="1:16" ht="12.75">
      <c r="A22" s="2" t="s">
        <v>7</v>
      </c>
      <c r="B22" s="1"/>
      <c r="C22" s="7">
        <f t="shared" si="5"/>
        <v>26.601235000000003</v>
      </c>
      <c r="D22" s="7">
        <f t="shared" si="5"/>
        <v>26.601235000000003</v>
      </c>
      <c r="E22" s="7">
        <f t="shared" si="5"/>
        <v>26.601235000000003</v>
      </c>
      <c r="F22" s="7">
        <f t="shared" si="5"/>
        <v>44.904695000000004</v>
      </c>
      <c r="G22" s="7">
        <f t="shared" si="5"/>
        <v>44.904695000000004</v>
      </c>
      <c r="H22" s="7">
        <f t="shared" si="5"/>
        <v>0</v>
      </c>
      <c r="I22" s="7">
        <f t="shared" si="5"/>
        <v>0</v>
      </c>
      <c r="J22" s="7">
        <f t="shared" si="5"/>
        <v>0</v>
      </c>
      <c r="K22" s="7">
        <f t="shared" si="5"/>
        <v>0</v>
      </c>
      <c r="L22" s="7">
        <f t="shared" si="5"/>
        <v>0</v>
      </c>
      <c r="M22" s="7">
        <f t="shared" si="5"/>
        <v>0</v>
      </c>
      <c r="N22" s="7">
        <f t="shared" si="5"/>
        <v>0</v>
      </c>
      <c r="O22" s="7">
        <f t="shared" si="2"/>
        <v>169.61309500000002</v>
      </c>
      <c r="P22" s="8"/>
    </row>
    <row r="23" spans="1:16" ht="12.75">
      <c r="A23" s="2" t="s">
        <v>29</v>
      </c>
      <c r="B23" s="1"/>
      <c r="C23" s="7">
        <f>SUM(C16:C22)</f>
        <v>275990.4416430167</v>
      </c>
      <c r="D23" s="7">
        <f aca="true" t="shared" si="6" ref="D23:O23">SUM(D16:D22)</f>
        <v>246758.90202254392</v>
      </c>
      <c r="E23" s="7">
        <f t="shared" si="6"/>
        <v>251240.25725342624</v>
      </c>
      <c r="F23" s="7">
        <f t="shared" si="6"/>
        <v>389863.2326983171</v>
      </c>
      <c r="G23" s="7">
        <f t="shared" si="6"/>
        <v>396369.60990096116</v>
      </c>
      <c r="H23" s="7">
        <f t="shared" si="6"/>
        <v>0</v>
      </c>
      <c r="I23" s="7">
        <f t="shared" si="6"/>
        <v>0</v>
      </c>
      <c r="J23" s="7">
        <f t="shared" si="6"/>
        <v>0</v>
      </c>
      <c r="K23" s="7">
        <f t="shared" si="6"/>
        <v>0</v>
      </c>
      <c r="L23" s="7">
        <f t="shared" si="6"/>
        <v>0</v>
      </c>
      <c r="M23" s="7">
        <f t="shared" si="6"/>
        <v>0</v>
      </c>
      <c r="N23" s="7">
        <f t="shared" si="6"/>
        <v>0</v>
      </c>
      <c r="O23" s="7">
        <f t="shared" si="6"/>
        <v>1560222.443518265</v>
      </c>
      <c r="P23" s="7">
        <f>SUM(C23:N23)</f>
        <v>1560222.4435182652</v>
      </c>
    </row>
    <row r="24" spans="1:16" ht="12.75">
      <c r="A24" s="5" t="s">
        <v>30</v>
      </c>
      <c r="B24" s="1"/>
      <c r="C24" s="12">
        <f>+C15+C23</f>
        <v>625745.4469430167</v>
      </c>
      <c r="D24" s="12">
        <f aca="true" t="shared" si="7" ref="D24:N24">+D15+D23</f>
        <v>597849.8661225439</v>
      </c>
      <c r="E24" s="12">
        <f t="shared" si="7"/>
        <v>603327.8481534263</v>
      </c>
      <c r="F24" s="12">
        <f t="shared" si="7"/>
        <v>389863.2326983171</v>
      </c>
      <c r="G24" s="12">
        <f t="shared" si="7"/>
        <v>396369.60990096116</v>
      </c>
      <c r="H24" s="12">
        <f t="shared" si="7"/>
        <v>0</v>
      </c>
      <c r="I24" s="12">
        <f t="shared" si="7"/>
        <v>0</v>
      </c>
      <c r="J24" s="12">
        <f t="shared" si="7"/>
        <v>0</v>
      </c>
      <c r="K24" s="12">
        <f t="shared" si="7"/>
        <v>0</v>
      </c>
      <c r="L24" s="12">
        <f t="shared" si="7"/>
        <v>0</v>
      </c>
      <c r="M24" s="12">
        <f t="shared" si="7"/>
        <v>0</v>
      </c>
      <c r="N24" s="12">
        <f t="shared" si="7"/>
        <v>0</v>
      </c>
      <c r="O24" s="12">
        <f>+O15+P23</f>
        <v>2613156.003818265</v>
      </c>
      <c r="P24" s="8">
        <f>SUM(C24:N24)</f>
        <v>2613156.003818265</v>
      </c>
    </row>
    <row r="25" spans="1:15" ht="12.7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ht="12.75">
      <c r="A26" s="4" t="s">
        <v>32</v>
      </c>
      <c r="B26" s="1"/>
      <c r="C26" s="3" t="s">
        <v>10</v>
      </c>
      <c r="D26" s="3" t="s">
        <v>11</v>
      </c>
      <c r="E26" s="3" t="s">
        <v>12</v>
      </c>
      <c r="F26" s="3" t="s">
        <v>13</v>
      </c>
      <c r="G26" s="3" t="s">
        <v>14</v>
      </c>
      <c r="H26" s="3" t="s">
        <v>15</v>
      </c>
      <c r="I26" s="3" t="s">
        <v>16</v>
      </c>
      <c r="J26" s="3" t="s">
        <v>17</v>
      </c>
      <c r="K26" s="3" t="s">
        <v>18</v>
      </c>
      <c r="L26" s="3" t="s">
        <v>19</v>
      </c>
      <c r="M26" s="3" t="s">
        <v>20</v>
      </c>
      <c r="N26" s="3" t="s">
        <v>21</v>
      </c>
      <c r="O26" s="13"/>
    </row>
    <row r="27" spans="1:15" ht="12.75">
      <c r="A27" s="4" t="s">
        <v>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4"/>
    </row>
    <row r="28" spans="1:15" ht="12.75">
      <c r="A28" s="2" t="s">
        <v>1</v>
      </c>
      <c r="B28" s="1"/>
      <c r="C28" s="10">
        <f aca="true" t="shared" si="8" ref="C28:D34">+C64+C82</f>
        <v>3.2413999999999996</v>
      </c>
      <c r="D28" s="10">
        <f t="shared" si="8"/>
        <v>3.2413999999999996</v>
      </c>
      <c r="E28" s="10">
        <f aca="true" t="shared" si="9" ref="E28:E34">+E64+E82</f>
        <v>3.2413999999999996</v>
      </c>
      <c r="F28" s="10">
        <f aca="true" t="shared" si="10" ref="F28:G42">+F100</f>
        <v>0</v>
      </c>
      <c r="G28" s="10">
        <f t="shared" si="10"/>
        <v>0</v>
      </c>
      <c r="H28" s="10"/>
      <c r="I28" s="10"/>
      <c r="J28" s="10"/>
      <c r="K28" s="10"/>
      <c r="L28" s="10"/>
      <c r="M28" s="10"/>
      <c r="N28" s="10"/>
      <c r="O28" s="15"/>
    </row>
    <row r="29" spans="1:15" ht="12.75">
      <c r="A29" s="2" t="s">
        <v>2</v>
      </c>
      <c r="B29" s="1"/>
      <c r="C29" s="10">
        <f t="shared" si="8"/>
        <v>8.3476</v>
      </c>
      <c r="D29" s="10">
        <f t="shared" si="8"/>
        <v>8.3476</v>
      </c>
      <c r="E29" s="10">
        <f t="shared" si="9"/>
        <v>8.3476</v>
      </c>
      <c r="F29" s="10">
        <f t="shared" si="10"/>
        <v>0</v>
      </c>
      <c r="G29" s="10">
        <f t="shared" si="10"/>
        <v>0</v>
      </c>
      <c r="H29" s="10"/>
      <c r="I29" s="10"/>
      <c r="J29" s="10"/>
      <c r="K29" s="10"/>
      <c r="L29" s="10"/>
      <c r="M29" s="10"/>
      <c r="N29" s="10"/>
      <c r="O29" s="15"/>
    </row>
    <row r="30" spans="1:15" ht="12.75">
      <c r="A30" s="2" t="s">
        <v>3</v>
      </c>
      <c r="B30" s="1"/>
      <c r="C30" s="10">
        <f t="shared" si="8"/>
        <v>86.27690000000001</v>
      </c>
      <c r="D30" s="10">
        <f t="shared" si="8"/>
        <v>86.27690000000001</v>
      </c>
      <c r="E30" s="10">
        <f t="shared" si="9"/>
        <v>86.27690000000001</v>
      </c>
      <c r="F30" s="10">
        <f t="shared" si="10"/>
        <v>0</v>
      </c>
      <c r="G30" s="10">
        <f t="shared" si="10"/>
        <v>0</v>
      </c>
      <c r="H30" s="10"/>
      <c r="I30" s="10"/>
      <c r="J30" s="10"/>
      <c r="K30" s="10"/>
      <c r="L30" s="10"/>
      <c r="M30" s="10"/>
      <c r="N30" s="10"/>
      <c r="O30" s="15"/>
    </row>
    <row r="31" spans="1:15" ht="12.75">
      <c r="A31" s="2" t="s">
        <v>4</v>
      </c>
      <c r="B31" s="1"/>
      <c r="C31" s="10">
        <f t="shared" si="8"/>
        <v>802.1288</v>
      </c>
      <c r="D31" s="10">
        <f t="shared" si="8"/>
        <v>802.1288</v>
      </c>
      <c r="E31" s="10">
        <f t="shared" si="9"/>
        <v>802.1288</v>
      </c>
      <c r="F31" s="10">
        <f t="shared" si="10"/>
        <v>0</v>
      </c>
      <c r="G31" s="10">
        <f t="shared" si="10"/>
        <v>0</v>
      </c>
      <c r="H31" s="10"/>
      <c r="I31" s="10"/>
      <c r="J31" s="10"/>
      <c r="K31" s="10"/>
      <c r="L31" s="10"/>
      <c r="M31" s="10"/>
      <c r="N31" s="10"/>
      <c r="O31" s="15"/>
    </row>
    <row r="32" spans="1:15" ht="12.75">
      <c r="A32" s="2" t="s">
        <v>5</v>
      </c>
      <c r="B32" s="1"/>
      <c r="C32" s="10">
        <f t="shared" si="8"/>
        <v>933.4264000000001</v>
      </c>
      <c r="D32" s="10">
        <f t="shared" si="8"/>
        <v>933.4264000000001</v>
      </c>
      <c r="E32" s="10">
        <f t="shared" si="9"/>
        <v>933.4264000000001</v>
      </c>
      <c r="F32" s="10">
        <f t="shared" si="10"/>
        <v>0</v>
      </c>
      <c r="G32" s="10">
        <f t="shared" si="10"/>
        <v>0</v>
      </c>
      <c r="H32" s="10"/>
      <c r="I32" s="10"/>
      <c r="J32" s="10"/>
      <c r="K32" s="10"/>
      <c r="L32" s="10"/>
      <c r="M32" s="10"/>
      <c r="N32" s="10"/>
      <c r="O32" s="15"/>
    </row>
    <row r="33" spans="1:15" ht="12.75">
      <c r="A33" s="2" t="s">
        <v>6</v>
      </c>
      <c r="B33" s="1"/>
      <c r="C33" s="10">
        <f t="shared" si="8"/>
        <v>0.0633</v>
      </c>
      <c r="D33" s="10">
        <f t="shared" si="8"/>
        <v>0.0633</v>
      </c>
      <c r="E33" s="10">
        <f t="shared" si="9"/>
        <v>0.0633</v>
      </c>
      <c r="F33" s="10">
        <f t="shared" si="10"/>
        <v>0</v>
      </c>
      <c r="G33" s="10">
        <f t="shared" si="10"/>
        <v>0</v>
      </c>
      <c r="H33" s="10"/>
      <c r="I33" s="10"/>
      <c r="J33" s="10"/>
      <c r="K33" s="10"/>
      <c r="L33" s="10"/>
      <c r="M33" s="10"/>
      <c r="N33" s="10"/>
      <c r="O33" s="15"/>
    </row>
    <row r="34" spans="1:15" ht="12.75">
      <c r="A34" s="2" t="s">
        <v>7</v>
      </c>
      <c r="B34" s="1"/>
      <c r="C34" s="10">
        <f t="shared" si="8"/>
        <v>0.1889</v>
      </c>
      <c r="D34" s="10">
        <f t="shared" si="8"/>
        <v>0.1889</v>
      </c>
      <c r="E34" s="10">
        <f t="shared" si="9"/>
        <v>0.1889</v>
      </c>
      <c r="F34" s="10">
        <f t="shared" si="10"/>
        <v>0</v>
      </c>
      <c r="G34" s="10">
        <f t="shared" si="10"/>
        <v>0</v>
      </c>
      <c r="H34" s="10"/>
      <c r="I34" s="10"/>
      <c r="J34" s="10"/>
      <c r="K34" s="10"/>
      <c r="L34" s="10"/>
      <c r="M34" s="10"/>
      <c r="N34" s="10"/>
      <c r="O34" s="15"/>
    </row>
    <row r="35" spans="1:15" ht="12.75">
      <c r="A35" s="4" t="s">
        <v>8</v>
      </c>
      <c r="B35" s="1"/>
      <c r="C35" s="10"/>
      <c r="D35" s="10"/>
      <c r="E35" s="10"/>
      <c r="F35" s="10">
        <f t="shared" si="10"/>
        <v>0</v>
      </c>
      <c r="G35" s="10">
        <f t="shared" si="10"/>
        <v>0</v>
      </c>
      <c r="H35" s="10"/>
      <c r="I35" s="10"/>
      <c r="J35" s="10"/>
      <c r="K35" s="10"/>
      <c r="L35" s="10"/>
      <c r="M35" s="10"/>
      <c r="N35" s="10"/>
      <c r="O35" s="15"/>
    </row>
    <row r="36" spans="1:15" ht="12.75">
      <c r="A36" s="2" t="s">
        <v>1</v>
      </c>
      <c r="B36" s="1" t="s">
        <v>26</v>
      </c>
      <c r="C36" s="16">
        <f aca="true" t="shared" si="11" ref="C36:E42">+C72+C90</f>
        <v>0.0025759999999999997</v>
      </c>
      <c r="D36" s="16">
        <f t="shared" si="11"/>
        <v>0.0025759999999999997</v>
      </c>
      <c r="E36" s="16">
        <f t="shared" si="11"/>
        <v>0.0025759999999999997</v>
      </c>
      <c r="F36" s="10">
        <f t="shared" si="10"/>
        <v>0.004386</v>
      </c>
      <c r="G36" s="10">
        <f t="shared" si="10"/>
        <v>0.004386</v>
      </c>
      <c r="H36" s="16"/>
      <c r="I36" s="16"/>
      <c r="J36" s="16"/>
      <c r="K36" s="16"/>
      <c r="L36" s="16"/>
      <c r="M36" s="16"/>
      <c r="N36" s="16"/>
      <c r="O36" s="15"/>
    </row>
    <row r="37" spans="1:15" ht="12.75">
      <c r="A37" s="2" t="s">
        <v>2</v>
      </c>
      <c r="B37" s="1" t="s">
        <v>26</v>
      </c>
      <c r="C37" s="16">
        <f t="shared" si="11"/>
        <v>0.001927</v>
      </c>
      <c r="D37" s="16">
        <f t="shared" si="11"/>
        <v>0.001927</v>
      </c>
      <c r="E37" s="16">
        <f t="shared" si="11"/>
        <v>0.001927</v>
      </c>
      <c r="F37" s="10">
        <f t="shared" si="10"/>
        <v>0.00321</v>
      </c>
      <c r="G37" s="10">
        <f t="shared" si="10"/>
        <v>0.00321</v>
      </c>
      <c r="H37" s="16"/>
      <c r="I37" s="16"/>
      <c r="J37" s="16"/>
      <c r="K37" s="16"/>
      <c r="L37" s="16"/>
      <c r="M37" s="16"/>
      <c r="N37" s="16"/>
      <c r="O37" s="15"/>
    </row>
    <row r="38" spans="1:15" ht="12.75">
      <c r="A38" s="2" t="s">
        <v>3</v>
      </c>
      <c r="B38" s="1" t="s">
        <v>27</v>
      </c>
      <c r="C38" s="16">
        <f t="shared" si="11"/>
        <v>0.26049</v>
      </c>
      <c r="D38" s="16">
        <f t="shared" si="11"/>
        <v>0.26049</v>
      </c>
      <c r="E38" s="16">
        <f t="shared" si="11"/>
        <v>0.26049</v>
      </c>
      <c r="F38" s="10">
        <f t="shared" si="10"/>
        <v>0.454793</v>
      </c>
      <c r="G38" s="10">
        <f t="shared" si="10"/>
        <v>0.454793</v>
      </c>
      <c r="H38" s="16"/>
      <c r="I38" s="16"/>
      <c r="J38" s="16"/>
      <c r="K38" s="16"/>
      <c r="L38" s="16"/>
      <c r="M38" s="16"/>
      <c r="N38" s="16"/>
      <c r="O38" s="15"/>
    </row>
    <row r="39" spans="1:15" ht="12.75">
      <c r="A39" s="2" t="s">
        <v>4</v>
      </c>
      <c r="B39" s="1" t="s">
        <v>27</v>
      </c>
      <c r="C39" s="16">
        <f t="shared" si="11"/>
        <v>0.265566</v>
      </c>
      <c r="D39" s="16">
        <f t="shared" si="11"/>
        <v>0.265566</v>
      </c>
      <c r="E39" s="16">
        <f t="shared" si="11"/>
        <v>0.265566</v>
      </c>
      <c r="F39" s="10">
        <f t="shared" si="10"/>
        <v>0.375465</v>
      </c>
      <c r="G39" s="10">
        <f t="shared" si="10"/>
        <v>0.375465</v>
      </c>
      <c r="H39" s="16"/>
      <c r="I39" s="16"/>
      <c r="J39" s="16"/>
      <c r="K39" s="16"/>
      <c r="L39" s="16"/>
      <c r="M39" s="16"/>
      <c r="N39" s="16"/>
      <c r="O39" s="15"/>
    </row>
    <row r="40" spans="1:15" ht="12.75">
      <c r="A40" s="2" t="s">
        <v>5</v>
      </c>
      <c r="B40" s="1" t="s">
        <v>27</v>
      </c>
      <c r="C40" s="16">
        <f t="shared" si="11"/>
        <v>0</v>
      </c>
      <c r="D40" s="16">
        <f t="shared" si="11"/>
        <v>0</v>
      </c>
      <c r="E40" s="16">
        <f t="shared" si="11"/>
        <v>0</v>
      </c>
      <c r="F40" s="10">
        <f t="shared" si="10"/>
        <v>0</v>
      </c>
      <c r="G40" s="10">
        <f t="shared" si="10"/>
        <v>0</v>
      </c>
      <c r="H40" s="16"/>
      <c r="I40" s="16"/>
      <c r="J40" s="16"/>
      <c r="K40" s="16"/>
      <c r="L40" s="16"/>
      <c r="M40" s="16"/>
      <c r="N40" s="16"/>
      <c r="O40" s="15"/>
    </row>
    <row r="41" spans="1:15" ht="12.75">
      <c r="A41" s="2" t="s">
        <v>6</v>
      </c>
      <c r="B41" s="1" t="s">
        <v>27</v>
      </c>
      <c r="C41" s="16">
        <f t="shared" si="11"/>
        <v>0.277887</v>
      </c>
      <c r="D41" s="16">
        <f t="shared" si="11"/>
        <v>0.277887</v>
      </c>
      <c r="E41" s="16">
        <f t="shared" si="11"/>
        <v>0.277887</v>
      </c>
      <c r="F41" s="10">
        <f t="shared" si="10"/>
        <v>0.49923</v>
      </c>
      <c r="G41" s="10">
        <f t="shared" si="10"/>
        <v>0.49923</v>
      </c>
      <c r="H41" s="16"/>
      <c r="I41" s="16"/>
      <c r="J41" s="16"/>
      <c r="K41" s="16"/>
      <c r="L41" s="16"/>
      <c r="M41" s="16"/>
      <c r="N41" s="16"/>
      <c r="O41" s="15"/>
    </row>
    <row r="42" spans="1:15" ht="12.75">
      <c r="A42" s="2" t="s">
        <v>7</v>
      </c>
      <c r="B42" s="1" t="s">
        <v>27</v>
      </c>
      <c r="C42" s="16">
        <f t="shared" si="11"/>
        <v>0.280013</v>
      </c>
      <c r="D42" s="16">
        <f t="shared" si="11"/>
        <v>0.280013</v>
      </c>
      <c r="E42" s="16">
        <f t="shared" si="11"/>
        <v>0.280013</v>
      </c>
      <c r="F42" s="10">
        <f t="shared" si="10"/>
        <v>0.472681</v>
      </c>
      <c r="G42" s="10">
        <f t="shared" si="10"/>
        <v>0.472681</v>
      </c>
      <c r="H42" s="16"/>
      <c r="I42" s="16"/>
      <c r="J42" s="16"/>
      <c r="K42" s="16"/>
      <c r="L42" s="16"/>
      <c r="M42" s="16"/>
      <c r="N42" s="16"/>
      <c r="O42" s="15"/>
    </row>
    <row r="44" spans="1:15" ht="12.75">
      <c r="A44" s="4" t="s">
        <v>23</v>
      </c>
      <c r="B44" s="1"/>
      <c r="C44" s="3" t="s">
        <v>10</v>
      </c>
      <c r="D44" s="3" t="s">
        <v>11</v>
      </c>
      <c r="E44" s="3" t="s">
        <v>12</v>
      </c>
      <c r="F44" s="3" t="s">
        <v>13</v>
      </c>
      <c r="G44" s="3" t="s">
        <v>14</v>
      </c>
      <c r="H44" s="3" t="s">
        <v>15</v>
      </c>
      <c r="I44" s="3" t="s">
        <v>16</v>
      </c>
      <c r="J44" s="3" t="s">
        <v>17</v>
      </c>
      <c r="K44" s="3" t="s">
        <v>18</v>
      </c>
      <c r="L44" s="3" t="s">
        <v>19</v>
      </c>
      <c r="M44" s="3" t="s">
        <v>20</v>
      </c>
      <c r="N44" s="3" t="s">
        <v>21</v>
      </c>
      <c r="O44" s="15"/>
    </row>
    <row r="45" spans="1:15" ht="12.75">
      <c r="A45" s="4" t="s">
        <v>24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5"/>
    </row>
    <row r="46" spans="1:15" ht="12.75">
      <c r="A46" s="2" t="s">
        <v>1</v>
      </c>
      <c r="B46" s="1"/>
      <c r="C46" s="24">
        <v>64114</v>
      </c>
      <c r="D46" s="24">
        <v>64351</v>
      </c>
      <c r="E46" s="24">
        <v>64597</v>
      </c>
      <c r="F46" s="24">
        <v>64819</v>
      </c>
      <c r="G46" s="24">
        <v>65018</v>
      </c>
      <c r="H46" s="24"/>
      <c r="I46" s="24"/>
      <c r="J46" s="24"/>
      <c r="K46" s="24"/>
      <c r="L46" s="24"/>
      <c r="M46" s="24"/>
      <c r="N46" s="24"/>
      <c r="O46" s="15"/>
    </row>
    <row r="47" spans="1:15" ht="12.75">
      <c r="A47" s="2" t="s">
        <v>2</v>
      </c>
      <c r="B47" s="1"/>
      <c r="C47" s="24">
        <v>7361</v>
      </c>
      <c r="D47" s="24">
        <v>7367</v>
      </c>
      <c r="E47" s="24">
        <v>7370</v>
      </c>
      <c r="F47" s="24">
        <v>7373</v>
      </c>
      <c r="G47" s="24">
        <v>7389</v>
      </c>
      <c r="H47" s="24"/>
      <c r="I47" s="24"/>
      <c r="J47" s="24"/>
      <c r="K47" s="24"/>
      <c r="L47" s="24"/>
      <c r="M47" s="24"/>
      <c r="N47" s="24"/>
      <c r="O47" s="15"/>
    </row>
    <row r="48" spans="1:15" ht="12.75">
      <c r="A48" s="2" t="s">
        <v>3</v>
      </c>
      <c r="B48" s="1"/>
      <c r="C48" s="24">
        <v>900</v>
      </c>
      <c r="D48" s="24">
        <v>906</v>
      </c>
      <c r="E48" s="24">
        <v>908</v>
      </c>
      <c r="F48" s="24">
        <v>911</v>
      </c>
      <c r="G48" s="24">
        <v>915</v>
      </c>
      <c r="H48" s="24"/>
      <c r="I48" s="24"/>
      <c r="J48" s="24"/>
      <c r="K48" s="24"/>
      <c r="L48" s="24"/>
      <c r="M48" s="24"/>
      <c r="N48" s="24"/>
      <c r="O48" s="15"/>
    </row>
    <row r="49" spans="1:15" ht="12.75">
      <c r="A49" s="2" t="s">
        <v>4</v>
      </c>
      <c r="B49" s="1"/>
      <c r="C49" s="24">
        <v>2</v>
      </c>
      <c r="D49" s="24">
        <v>2</v>
      </c>
      <c r="E49" s="24">
        <v>2</v>
      </c>
      <c r="F49" s="24">
        <v>2</v>
      </c>
      <c r="G49" s="24">
        <v>2</v>
      </c>
      <c r="H49" s="24"/>
      <c r="I49" s="24"/>
      <c r="J49" s="24"/>
      <c r="K49" s="24"/>
      <c r="L49" s="24"/>
      <c r="M49" s="24"/>
      <c r="N49" s="24"/>
      <c r="O49" s="15"/>
    </row>
    <row r="50" spans="1:15" ht="12.75">
      <c r="A50" s="2" t="s">
        <v>5</v>
      </c>
      <c r="B50" s="1"/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/>
      <c r="I50" s="24"/>
      <c r="J50" s="24"/>
      <c r="K50" s="24"/>
      <c r="L50" s="24"/>
      <c r="M50" s="24"/>
      <c r="N50" s="24"/>
      <c r="O50" s="15"/>
    </row>
    <row r="51" spans="1:15" ht="12.75">
      <c r="A51" s="2" t="s">
        <v>6</v>
      </c>
      <c r="B51" s="1"/>
      <c r="C51" s="24">
        <v>18931</v>
      </c>
      <c r="D51" s="24">
        <v>18931</v>
      </c>
      <c r="E51" s="24">
        <v>18957</v>
      </c>
      <c r="F51" s="24">
        <v>19012</v>
      </c>
      <c r="G51" s="24">
        <v>19012</v>
      </c>
      <c r="H51" s="24"/>
      <c r="I51" s="24"/>
      <c r="J51" s="24"/>
      <c r="K51" s="24"/>
      <c r="L51" s="24"/>
      <c r="M51" s="24"/>
      <c r="N51" s="24"/>
      <c r="O51" s="15"/>
    </row>
    <row r="52" spans="1:15" ht="12.75">
      <c r="A52" s="2" t="s">
        <v>7</v>
      </c>
      <c r="B52" s="1"/>
      <c r="C52" s="1">
        <v>198</v>
      </c>
      <c r="D52" s="1">
        <v>198</v>
      </c>
      <c r="E52" s="1">
        <v>198</v>
      </c>
      <c r="F52" s="1">
        <v>198</v>
      </c>
      <c r="G52" s="1">
        <v>198</v>
      </c>
      <c r="H52" s="24"/>
      <c r="I52" s="24"/>
      <c r="J52" s="24"/>
      <c r="K52" s="24"/>
      <c r="L52" s="24"/>
      <c r="M52" s="24"/>
      <c r="N52" s="24"/>
      <c r="O52" s="15"/>
    </row>
    <row r="53" spans="1:15" ht="12.75">
      <c r="A53" s="4" t="s">
        <v>25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 t="s">
        <v>22</v>
      </c>
    </row>
    <row r="54" spans="1:15" ht="12.75">
      <c r="A54" s="2" t="s">
        <v>1</v>
      </c>
      <c r="B54" s="1" t="s">
        <v>26</v>
      </c>
      <c r="C54" s="24">
        <v>60149865.818297565</v>
      </c>
      <c r="D54" s="24">
        <v>53687895.526629664</v>
      </c>
      <c r="E54" s="24">
        <v>54660672.33707189</v>
      </c>
      <c r="F54" s="24">
        <v>49744768.09936412</v>
      </c>
      <c r="G54" s="24">
        <v>50749274.56363555</v>
      </c>
      <c r="H54" s="24"/>
      <c r="I54" s="24"/>
      <c r="J54" s="24"/>
      <c r="K54" s="24"/>
      <c r="L54" s="24"/>
      <c r="M54" s="24"/>
      <c r="N54" s="24"/>
      <c r="O54" s="20">
        <f>SUM(C54:N54)</f>
        <v>268992476.3449988</v>
      </c>
    </row>
    <row r="55" spans="1:15" ht="12.75">
      <c r="A55" s="2" t="s">
        <v>2</v>
      </c>
      <c r="B55" s="1" t="s">
        <v>26</v>
      </c>
      <c r="C55" s="24">
        <v>27626887.67608826</v>
      </c>
      <c r="D55" s="24">
        <v>24657051.07206006</v>
      </c>
      <c r="E55" s="24">
        <v>25103392.06449045</v>
      </c>
      <c r="F55" s="24">
        <v>22843021.51407448</v>
      </c>
      <c r="G55" s="24">
        <v>23306435.495447904</v>
      </c>
      <c r="H55" s="24"/>
      <c r="I55" s="24"/>
      <c r="J55" s="24"/>
      <c r="K55" s="24"/>
      <c r="L55" s="24"/>
      <c r="M55" s="24"/>
      <c r="N55" s="24"/>
      <c r="O55" s="20">
        <f aca="true" t="shared" si="12" ref="O55:O60">SUM(C55:N55)</f>
        <v>123536787.82216115</v>
      </c>
    </row>
    <row r="56" spans="1:15" ht="12.75">
      <c r="A56" s="2" t="s">
        <v>3</v>
      </c>
      <c r="B56" s="1" t="s">
        <v>27</v>
      </c>
      <c r="C56" s="24">
        <v>252143.00945577602</v>
      </c>
      <c r="D56" s="24">
        <v>225086.74447309357</v>
      </c>
      <c r="E56" s="24">
        <v>229172.38093193976</v>
      </c>
      <c r="F56" s="24">
        <v>208608.14803257084</v>
      </c>
      <c r="G56" s="24">
        <v>212783.84055156514</v>
      </c>
      <c r="H56" s="24"/>
      <c r="I56" s="24"/>
      <c r="J56" s="24"/>
      <c r="K56" s="24"/>
      <c r="L56" s="24"/>
      <c r="M56" s="24"/>
      <c r="N56" s="24"/>
      <c r="O56" s="20">
        <f t="shared" si="12"/>
        <v>1127794.1234449453</v>
      </c>
    </row>
    <row r="57" spans="1:15" ht="12.75">
      <c r="A57" s="2" t="s">
        <v>4</v>
      </c>
      <c r="B57" s="1" t="s">
        <v>27</v>
      </c>
      <c r="C57" s="24">
        <v>4463.4</v>
      </c>
      <c r="D57" s="24">
        <v>5161</v>
      </c>
      <c r="E57" s="24">
        <v>5349.8</v>
      </c>
      <c r="F57" s="24">
        <v>4765.8</v>
      </c>
      <c r="G57" s="24">
        <v>5731.9</v>
      </c>
      <c r="H57" s="24"/>
      <c r="I57" s="24"/>
      <c r="J57" s="24"/>
      <c r="K57" s="24"/>
      <c r="L57" s="24"/>
      <c r="M57" s="24"/>
      <c r="N57" s="24"/>
      <c r="O57" s="20">
        <f t="shared" si="12"/>
        <v>25471.9</v>
      </c>
    </row>
    <row r="58" spans="1:15" ht="12.75">
      <c r="A58" s="2" t="s">
        <v>5</v>
      </c>
      <c r="B58" s="1" t="s">
        <v>27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/>
      <c r="I58" s="24"/>
      <c r="J58" s="24"/>
      <c r="K58" s="24"/>
      <c r="L58" s="24"/>
      <c r="M58" s="24"/>
      <c r="N58" s="24"/>
      <c r="O58" s="20">
        <f t="shared" si="12"/>
        <v>0</v>
      </c>
    </row>
    <row r="59" spans="1:15" ht="12.75">
      <c r="A59" s="2" t="s">
        <v>6</v>
      </c>
      <c r="B59" s="1" t="s">
        <v>27</v>
      </c>
      <c r="C59" s="24">
        <v>3291.675</v>
      </c>
      <c r="D59" s="24">
        <v>3291.67</v>
      </c>
      <c r="E59" s="24">
        <v>3295.185</v>
      </c>
      <c r="F59" s="24">
        <v>3302.605</v>
      </c>
      <c r="G59" s="24">
        <v>0</v>
      </c>
      <c r="H59" s="24"/>
      <c r="I59" s="24"/>
      <c r="J59" s="24"/>
      <c r="K59" s="24"/>
      <c r="L59" s="24"/>
      <c r="M59" s="24"/>
      <c r="N59" s="24"/>
      <c r="O59" s="20">
        <f t="shared" si="12"/>
        <v>13181.135</v>
      </c>
    </row>
    <row r="60" spans="1:15" ht="12.75">
      <c r="A60" s="2" t="s">
        <v>7</v>
      </c>
      <c r="B60" s="1" t="s">
        <v>27</v>
      </c>
      <c r="C60" s="24">
        <v>95</v>
      </c>
      <c r="D60" s="24">
        <v>95</v>
      </c>
      <c r="E60" s="24">
        <v>95</v>
      </c>
      <c r="F60" s="24">
        <v>95</v>
      </c>
      <c r="G60" s="24">
        <v>95</v>
      </c>
      <c r="H60" s="24"/>
      <c r="I60" s="24"/>
      <c r="J60" s="24"/>
      <c r="K60" s="24"/>
      <c r="L60" s="24"/>
      <c r="M60" s="24"/>
      <c r="N60" s="24"/>
      <c r="O60" s="20">
        <f t="shared" si="12"/>
        <v>475</v>
      </c>
    </row>
    <row r="62" spans="1:15" ht="12.75">
      <c r="A62" s="4" t="s">
        <v>33</v>
      </c>
      <c r="B62" s="1"/>
      <c r="C62" s="3" t="s">
        <v>10</v>
      </c>
      <c r="D62" s="3" t="s">
        <v>11</v>
      </c>
      <c r="E62" s="3" t="s">
        <v>12</v>
      </c>
      <c r="F62" s="3" t="s">
        <v>13</v>
      </c>
      <c r="G62" s="3" t="s">
        <v>14</v>
      </c>
      <c r="H62" s="3" t="s">
        <v>15</v>
      </c>
      <c r="I62" s="3" t="s">
        <v>16</v>
      </c>
      <c r="J62" s="3" t="s">
        <v>17</v>
      </c>
      <c r="K62" s="3" t="s">
        <v>18</v>
      </c>
      <c r="L62" s="3" t="s">
        <v>19</v>
      </c>
      <c r="M62" s="3" t="s">
        <v>20</v>
      </c>
      <c r="N62" s="3" t="s">
        <v>21</v>
      </c>
      <c r="O62" s="13"/>
    </row>
    <row r="63" spans="1:15" ht="12.75">
      <c r="A63" s="4" t="s">
        <v>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4"/>
    </row>
    <row r="64" spans="1:15" ht="12.75">
      <c r="A64" s="2" t="s">
        <v>1</v>
      </c>
      <c r="B64" s="1"/>
      <c r="C64" s="10">
        <v>0.7383</v>
      </c>
      <c r="D64" s="10">
        <v>0.7383</v>
      </c>
      <c r="E64" s="10">
        <v>0.7383</v>
      </c>
      <c r="F64" s="10"/>
      <c r="G64" s="10"/>
      <c r="H64" s="10"/>
      <c r="I64" s="10"/>
      <c r="J64" s="10"/>
      <c r="K64" s="10"/>
      <c r="L64" s="10"/>
      <c r="M64" s="10"/>
      <c r="N64" s="10"/>
      <c r="O64" s="15"/>
    </row>
    <row r="65" spans="1:15" ht="12.75">
      <c r="A65" s="2" t="s">
        <v>2</v>
      </c>
      <c r="B65" s="1"/>
      <c r="C65" s="10">
        <v>1.9013</v>
      </c>
      <c r="D65" s="10">
        <v>1.9013</v>
      </c>
      <c r="E65" s="10">
        <v>1.9013</v>
      </c>
      <c r="F65" s="10"/>
      <c r="G65" s="10"/>
      <c r="H65" s="10"/>
      <c r="I65" s="10"/>
      <c r="J65" s="10"/>
      <c r="K65" s="10"/>
      <c r="L65" s="10"/>
      <c r="M65" s="10"/>
      <c r="N65" s="10"/>
      <c r="O65" s="15"/>
    </row>
    <row r="66" spans="1:15" ht="12.75">
      <c r="A66" s="2" t="s">
        <v>3</v>
      </c>
      <c r="B66" s="1"/>
      <c r="C66" s="10">
        <v>19.6513</v>
      </c>
      <c r="D66" s="10">
        <v>19.6513</v>
      </c>
      <c r="E66" s="10">
        <v>19.6513</v>
      </c>
      <c r="F66" s="10"/>
      <c r="G66" s="10"/>
      <c r="H66" s="10"/>
      <c r="I66" s="10"/>
      <c r="J66" s="10"/>
      <c r="K66" s="10"/>
      <c r="L66" s="10"/>
      <c r="M66" s="10"/>
      <c r="N66" s="10"/>
      <c r="O66" s="15"/>
    </row>
    <row r="67" spans="1:15" ht="12.75">
      <c r="A67" s="2" t="s">
        <v>4</v>
      </c>
      <c r="B67" s="1"/>
      <c r="C67" s="10">
        <v>182.7011</v>
      </c>
      <c r="D67" s="10">
        <v>182.7011</v>
      </c>
      <c r="E67" s="10">
        <v>182.7011</v>
      </c>
      <c r="F67" s="10"/>
      <c r="G67" s="10"/>
      <c r="H67" s="10"/>
      <c r="I67" s="10"/>
      <c r="J67" s="10"/>
      <c r="K67" s="10"/>
      <c r="L67" s="10"/>
      <c r="M67" s="10"/>
      <c r="N67" s="10"/>
      <c r="O67" s="15"/>
    </row>
    <row r="68" spans="1:15" ht="12.75">
      <c r="A68" s="2" t="s">
        <v>5</v>
      </c>
      <c r="B68" s="1"/>
      <c r="C68" s="10">
        <v>212.6068</v>
      </c>
      <c r="D68" s="10">
        <v>212.6068</v>
      </c>
      <c r="E68" s="10">
        <v>212.6068</v>
      </c>
      <c r="F68" s="10"/>
      <c r="G68" s="10"/>
      <c r="H68" s="10"/>
      <c r="I68" s="10"/>
      <c r="J68" s="10"/>
      <c r="K68" s="10"/>
      <c r="L68" s="10"/>
      <c r="M68" s="10"/>
      <c r="N68" s="10"/>
      <c r="O68" s="15"/>
    </row>
    <row r="69" spans="1:15" ht="12.75">
      <c r="A69" s="2" t="s">
        <v>6</v>
      </c>
      <c r="B69" s="1"/>
      <c r="C69" s="10">
        <v>0.0144</v>
      </c>
      <c r="D69" s="10">
        <v>0.0144</v>
      </c>
      <c r="E69" s="10">
        <v>0.0144</v>
      </c>
      <c r="F69" s="10"/>
      <c r="G69" s="10"/>
      <c r="H69" s="10"/>
      <c r="I69" s="10"/>
      <c r="J69" s="10"/>
      <c r="K69" s="10"/>
      <c r="L69" s="10"/>
      <c r="M69" s="10"/>
      <c r="N69" s="10"/>
      <c r="O69" s="15"/>
    </row>
    <row r="70" spans="1:15" ht="12.75">
      <c r="A70" s="2" t="s">
        <v>7</v>
      </c>
      <c r="B70" s="1"/>
      <c r="C70" s="10">
        <v>0.043</v>
      </c>
      <c r="D70" s="10">
        <v>0.043</v>
      </c>
      <c r="E70" s="10">
        <v>0.043</v>
      </c>
      <c r="F70" s="10"/>
      <c r="G70" s="10"/>
      <c r="H70" s="10"/>
      <c r="I70" s="10"/>
      <c r="J70" s="10"/>
      <c r="K70" s="10"/>
      <c r="L70" s="10"/>
      <c r="M70" s="10"/>
      <c r="N70" s="10"/>
      <c r="O70" s="15"/>
    </row>
    <row r="71" spans="1:15" ht="12.75">
      <c r="A71" s="4" t="s">
        <v>8</v>
      </c>
      <c r="B71" s="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5"/>
    </row>
    <row r="72" spans="1:15" ht="12.75">
      <c r="A72" s="2" t="s">
        <v>1</v>
      </c>
      <c r="B72" s="1" t="s">
        <v>26</v>
      </c>
      <c r="C72" s="16">
        <v>0.000587</v>
      </c>
      <c r="D72" s="16">
        <v>0.000587</v>
      </c>
      <c r="E72" s="16">
        <v>0.000587</v>
      </c>
      <c r="F72" s="16"/>
      <c r="G72" s="16"/>
      <c r="H72" s="16"/>
      <c r="I72" s="16"/>
      <c r="J72" s="16"/>
      <c r="K72" s="16"/>
      <c r="L72" s="16"/>
      <c r="M72" s="16"/>
      <c r="N72" s="16"/>
      <c r="O72" s="15"/>
    </row>
    <row r="73" spans="1:15" ht="12.75">
      <c r="A73" s="2" t="s">
        <v>2</v>
      </c>
      <c r="B73" s="1" t="s">
        <v>26</v>
      </c>
      <c r="C73" s="16">
        <v>0.000439</v>
      </c>
      <c r="D73" s="16">
        <v>0.000439</v>
      </c>
      <c r="E73" s="16">
        <v>0.000439</v>
      </c>
      <c r="F73" s="16"/>
      <c r="G73" s="16"/>
      <c r="H73" s="16"/>
      <c r="I73" s="16"/>
      <c r="J73" s="16"/>
      <c r="K73" s="16"/>
      <c r="L73" s="16"/>
      <c r="M73" s="16"/>
      <c r="N73" s="16"/>
      <c r="O73" s="15"/>
    </row>
    <row r="74" spans="1:15" ht="12.75">
      <c r="A74" s="2" t="s">
        <v>3</v>
      </c>
      <c r="B74" s="1" t="s">
        <v>27</v>
      </c>
      <c r="C74" s="16">
        <v>0.059332</v>
      </c>
      <c r="D74" s="16">
        <v>0.059332</v>
      </c>
      <c r="E74" s="16">
        <v>0.059332</v>
      </c>
      <c r="F74" s="16"/>
      <c r="G74" s="16"/>
      <c r="H74" s="16"/>
      <c r="I74" s="16"/>
      <c r="J74" s="16"/>
      <c r="K74" s="16"/>
      <c r="L74" s="16"/>
      <c r="M74" s="16"/>
      <c r="N74" s="16"/>
      <c r="O74" s="15"/>
    </row>
    <row r="75" spans="1:15" ht="12.75">
      <c r="A75" s="2" t="s">
        <v>4</v>
      </c>
      <c r="B75" s="1" t="s">
        <v>27</v>
      </c>
      <c r="C75" s="16">
        <v>0.060488</v>
      </c>
      <c r="D75" s="16">
        <v>0.060488</v>
      </c>
      <c r="E75" s="16">
        <v>0.060488</v>
      </c>
      <c r="F75" s="16"/>
      <c r="G75" s="16"/>
      <c r="H75" s="16"/>
      <c r="I75" s="16"/>
      <c r="J75" s="16"/>
      <c r="K75" s="16"/>
      <c r="L75" s="16"/>
      <c r="M75" s="16"/>
      <c r="N75" s="16"/>
      <c r="O75" s="15"/>
    </row>
    <row r="76" spans="1:15" ht="12.75">
      <c r="A76" s="2" t="s">
        <v>5</v>
      </c>
      <c r="B76" s="1" t="s">
        <v>27</v>
      </c>
      <c r="C76" s="16">
        <v>0</v>
      </c>
      <c r="D76" s="16">
        <v>0</v>
      </c>
      <c r="E76" s="16">
        <v>0</v>
      </c>
      <c r="F76" s="16"/>
      <c r="G76" s="16"/>
      <c r="H76" s="16"/>
      <c r="I76" s="16"/>
      <c r="J76" s="16"/>
      <c r="K76" s="16"/>
      <c r="L76" s="16"/>
      <c r="M76" s="16"/>
      <c r="N76" s="16"/>
      <c r="O76" s="15"/>
    </row>
    <row r="77" spans="1:15" ht="12.75">
      <c r="A77" s="2" t="s">
        <v>6</v>
      </c>
      <c r="B77" s="1" t="s">
        <v>27</v>
      </c>
      <c r="C77" s="16">
        <v>0.063294</v>
      </c>
      <c r="D77" s="16">
        <v>0.063294</v>
      </c>
      <c r="E77" s="16">
        <v>0.063294</v>
      </c>
      <c r="F77" s="16"/>
      <c r="G77" s="16"/>
      <c r="H77" s="16"/>
      <c r="I77" s="16"/>
      <c r="J77" s="16"/>
      <c r="K77" s="16"/>
      <c r="L77" s="16"/>
      <c r="M77" s="16"/>
      <c r="N77" s="16"/>
      <c r="O77" s="15"/>
    </row>
    <row r="78" spans="1:15" ht="12.75">
      <c r="A78" s="2" t="s">
        <v>7</v>
      </c>
      <c r="B78" s="1" t="s">
        <v>27</v>
      </c>
      <c r="C78" s="16">
        <v>0.063779</v>
      </c>
      <c r="D78" s="16">
        <v>0.063779</v>
      </c>
      <c r="E78" s="16">
        <v>0.063779</v>
      </c>
      <c r="F78" s="16"/>
      <c r="G78" s="16"/>
      <c r="H78" s="16"/>
      <c r="I78" s="16"/>
      <c r="J78" s="16"/>
      <c r="K78" s="16"/>
      <c r="L78" s="16"/>
      <c r="M78" s="16"/>
      <c r="N78" s="16"/>
      <c r="O78" s="15"/>
    </row>
    <row r="80" spans="1:15" ht="12.75">
      <c r="A80" s="4" t="s">
        <v>34</v>
      </c>
      <c r="B80" s="1"/>
      <c r="C80" s="3" t="s">
        <v>10</v>
      </c>
      <c r="D80" s="3" t="s">
        <v>11</v>
      </c>
      <c r="E80" s="3" t="s">
        <v>12</v>
      </c>
      <c r="F80" s="3" t="s">
        <v>13</v>
      </c>
      <c r="G80" s="3" t="s">
        <v>14</v>
      </c>
      <c r="H80" s="3" t="s">
        <v>15</v>
      </c>
      <c r="I80" s="3" t="s">
        <v>16</v>
      </c>
      <c r="J80" s="3" t="s">
        <v>17</v>
      </c>
      <c r="K80" s="3" t="s">
        <v>18</v>
      </c>
      <c r="L80" s="3" t="s">
        <v>19</v>
      </c>
      <c r="M80" s="3" t="s">
        <v>20</v>
      </c>
      <c r="N80" s="3" t="s">
        <v>21</v>
      </c>
      <c r="O80" s="13"/>
    </row>
    <row r="81" spans="1:15" ht="12.75">
      <c r="A81" s="4" t="s">
        <v>9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4"/>
    </row>
    <row r="82" spans="1:15" ht="12.75">
      <c r="A82" s="2" t="s">
        <v>1</v>
      </c>
      <c r="B82" s="1"/>
      <c r="C82" s="10">
        <v>2.5031</v>
      </c>
      <c r="D82" s="10">
        <v>2.5031</v>
      </c>
      <c r="E82" s="10">
        <v>2.5031</v>
      </c>
      <c r="F82" s="10"/>
      <c r="G82" s="10"/>
      <c r="H82" s="10"/>
      <c r="I82" s="10"/>
      <c r="J82" s="10"/>
      <c r="K82" s="10"/>
      <c r="L82" s="10"/>
      <c r="M82" s="10"/>
      <c r="N82" s="10"/>
      <c r="O82" s="15"/>
    </row>
    <row r="83" spans="1:15" ht="12.75">
      <c r="A83" s="2" t="s">
        <v>2</v>
      </c>
      <c r="B83" s="1"/>
      <c r="C83" s="10">
        <v>6.4463</v>
      </c>
      <c r="D83" s="10">
        <v>6.4463</v>
      </c>
      <c r="E83" s="10">
        <v>6.4463</v>
      </c>
      <c r="F83" s="10"/>
      <c r="G83" s="10"/>
      <c r="H83" s="10"/>
      <c r="I83" s="10"/>
      <c r="J83" s="10"/>
      <c r="K83" s="10"/>
      <c r="L83" s="10"/>
      <c r="M83" s="10"/>
      <c r="N83" s="10"/>
      <c r="O83" s="15"/>
    </row>
    <row r="84" spans="1:15" ht="12.75">
      <c r="A84" s="2" t="s">
        <v>3</v>
      </c>
      <c r="B84" s="1"/>
      <c r="C84" s="10">
        <v>66.6256</v>
      </c>
      <c r="D84" s="10">
        <v>66.6256</v>
      </c>
      <c r="E84" s="10">
        <v>66.6256</v>
      </c>
      <c r="F84" s="10"/>
      <c r="G84" s="10"/>
      <c r="H84" s="10"/>
      <c r="I84" s="10"/>
      <c r="J84" s="10"/>
      <c r="K84" s="10"/>
      <c r="L84" s="10"/>
      <c r="M84" s="10"/>
      <c r="N84" s="10"/>
      <c r="O84" s="15"/>
    </row>
    <row r="85" spans="1:15" ht="12.75">
      <c r="A85" s="2" t="s">
        <v>4</v>
      </c>
      <c r="B85" s="1"/>
      <c r="C85" s="10">
        <v>619.4277</v>
      </c>
      <c r="D85" s="10">
        <v>619.4277</v>
      </c>
      <c r="E85" s="10">
        <v>619.4277</v>
      </c>
      <c r="F85" s="10"/>
      <c r="G85" s="10"/>
      <c r="H85" s="10"/>
      <c r="I85" s="10"/>
      <c r="J85" s="10"/>
      <c r="K85" s="10"/>
      <c r="L85" s="10"/>
      <c r="M85" s="10"/>
      <c r="N85" s="10"/>
      <c r="O85" s="15"/>
    </row>
    <row r="86" spans="1:15" ht="12.75">
      <c r="A86" s="2" t="s">
        <v>5</v>
      </c>
      <c r="B86" s="1"/>
      <c r="C86" s="10">
        <v>720.8196</v>
      </c>
      <c r="D86" s="10">
        <v>720.8196</v>
      </c>
      <c r="E86" s="10">
        <v>720.8196</v>
      </c>
      <c r="F86" s="10"/>
      <c r="G86" s="10"/>
      <c r="H86" s="10"/>
      <c r="I86" s="10"/>
      <c r="J86" s="10"/>
      <c r="K86" s="10"/>
      <c r="L86" s="10"/>
      <c r="M86" s="10"/>
      <c r="N86" s="10"/>
      <c r="O86" s="15"/>
    </row>
    <row r="87" spans="1:15" ht="12.75">
      <c r="A87" s="2" t="s">
        <v>6</v>
      </c>
      <c r="B87" s="1"/>
      <c r="C87" s="10">
        <v>0.0489</v>
      </c>
      <c r="D87" s="10">
        <v>0.0489</v>
      </c>
      <c r="E87" s="10">
        <v>0.0489</v>
      </c>
      <c r="F87" s="10"/>
      <c r="G87" s="10"/>
      <c r="H87" s="10"/>
      <c r="I87" s="10"/>
      <c r="J87" s="10"/>
      <c r="K87" s="10"/>
      <c r="L87" s="10"/>
      <c r="M87" s="10"/>
      <c r="N87" s="10"/>
      <c r="O87" s="15"/>
    </row>
    <row r="88" spans="1:15" ht="12.75">
      <c r="A88" s="2" t="s">
        <v>7</v>
      </c>
      <c r="B88" s="1"/>
      <c r="C88" s="10">
        <v>0.1459</v>
      </c>
      <c r="D88" s="10">
        <v>0.1459</v>
      </c>
      <c r="E88" s="10">
        <v>0.1459</v>
      </c>
      <c r="F88" s="10"/>
      <c r="G88" s="10"/>
      <c r="H88" s="10"/>
      <c r="I88" s="10"/>
      <c r="J88" s="10"/>
      <c r="K88" s="10"/>
      <c r="L88" s="10"/>
      <c r="M88" s="10"/>
      <c r="N88" s="10"/>
      <c r="O88" s="15"/>
    </row>
    <row r="89" spans="1:15" ht="12.75">
      <c r="A89" s="4" t="s">
        <v>8</v>
      </c>
      <c r="B89" s="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5"/>
    </row>
    <row r="90" spans="1:15" ht="12.75">
      <c r="A90" s="2" t="s">
        <v>1</v>
      </c>
      <c r="B90" s="1" t="s">
        <v>26</v>
      </c>
      <c r="C90" s="16">
        <v>0.001989</v>
      </c>
      <c r="D90" s="16">
        <v>0.001989</v>
      </c>
      <c r="E90" s="16">
        <v>0.001989</v>
      </c>
      <c r="F90" s="16"/>
      <c r="G90" s="16"/>
      <c r="H90" s="16"/>
      <c r="I90" s="16"/>
      <c r="J90" s="16"/>
      <c r="K90" s="16"/>
      <c r="L90" s="16"/>
      <c r="M90" s="16"/>
      <c r="N90" s="16"/>
      <c r="O90" s="15"/>
    </row>
    <row r="91" spans="1:15" ht="12.75">
      <c r="A91" s="2" t="s">
        <v>2</v>
      </c>
      <c r="B91" s="1" t="s">
        <v>26</v>
      </c>
      <c r="C91" s="16">
        <v>0.001488</v>
      </c>
      <c r="D91" s="16">
        <v>0.001488</v>
      </c>
      <c r="E91" s="16">
        <v>0.001488</v>
      </c>
      <c r="F91" s="16"/>
      <c r="G91" s="16"/>
      <c r="H91" s="16"/>
      <c r="I91" s="16"/>
      <c r="J91" s="16"/>
      <c r="K91" s="16"/>
      <c r="L91" s="16"/>
      <c r="M91" s="16"/>
      <c r="N91" s="16"/>
      <c r="O91" s="15"/>
    </row>
    <row r="92" spans="1:15" ht="12.75">
      <c r="A92" s="2" t="s">
        <v>3</v>
      </c>
      <c r="B92" s="1" t="s">
        <v>27</v>
      </c>
      <c r="C92" s="16">
        <v>0.201158</v>
      </c>
      <c r="D92" s="16">
        <v>0.201158</v>
      </c>
      <c r="E92" s="16">
        <v>0.201158</v>
      </c>
      <c r="F92" s="16"/>
      <c r="G92" s="16"/>
      <c r="H92" s="16"/>
      <c r="I92" s="16"/>
      <c r="J92" s="16"/>
      <c r="K92" s="16"/>
      <c r="L92" s="16"/>
      <c r="M92" s="16"/>
      <c r="N92" s="16"/>
      <c r="O92" s="15"/>
    </row>
    <row r="93" spans="1:15" ht="12.75">
      <c r="A93" s="2" t="s">
        <v>4</v>
      </c>
      <c r="B93" s="1" t="s">
        <v>27</v>
      </c>
      <c r="C93" s="16">
        <v>0.205078</v>
      </c>
      <c r="D93" s="16">
        <v>0.205078</v>
      </c>
      <c r="E93" s="16">
        <v>0.205078</v>
      </c>
      <c r="F93" s="16"/>
      <c r="G93" s="16"/>
      <c r="H93" s="16"/>
      <c r="I93" s="16"/>
      <c r="J93" s="16"/>
      <c r="K93" s="16"/>
      <c r="L93" s="16"/>
      <c r="M93" s="16"/>
      <c r="N93" s="16"/>
      <c r="O93" s="15"/>
    </row>
    <row r="94" spans="1:15" ht="12.75">
      <c r="A94" s="2" t="s">
        <v>5</v>
      </c>
      <c r="B94" s="1" t="s">
        <v>27</v>
      </c>
      <c r="C94" s="16">
        <v>0</v>
      </c>
      <c r="D94" s="16">
        <v>0</v>
      </c>
      <c r="E94" s="16">
        <v>0</v>
      </c>
      <c r="F94" s="16"/>
      <c r="G94" s="16"/>
      <c r="H94" s="16"/>
      <c r="I94" s="16"/>
      <c r="J94" s="16"/>
      <c r="K94" s="16"/>
      <c r="L94" s="16"/>
      <c r="M94" s="16"/>
      <c r="N94" s="16"/>
      <c r="O94" s="15"/>
    </row>
    <row r="95" spans="1:15" ht="12.75">
      <c r="A95" s="2" t="s">
        <v>6</v>
      </c>
      <c r="B95" s="1" t="s">
        <v>27</v>
      </c>
      <c r="C95" s="16">
        <v>0.214593</v>
      </c>
      <c r="D95" s="16">
        <v>0.214593</v>
      </c>
      <c r="E95" s="16">
        <v>0.214593</v>
      </c>
      <c r="F95" s="16"/>
      <c r="G95" s="16"/>
      <c r="H95" s="16"/>
      <c r="I95" s="16"/>
      <c r="J95" s="16"/>
      <c r="K95" s="16"/>
      <c r="L95" s="16"/>
      <c r="M95" s="16"/>
      <c r="N95" s="16"/>
      <c r="O95" s="15"/>
    </row>
    <row r="96" spans="1:15" ht="12.75">
      <c r="A96" s="2" t="s">
        <v>7</v>
      </c>
      <c r="B96" s="1" t="s">
        <v>27</v>
      </c>
      <c r="C96" s="16">
        <v>0.216234</v>
      </c>
      <c r="D96" s="16">
        <v>0.216234</v>
      </c>
      <c r="E96" s="16">
        <v>0.216234</v>
      </c>
      <c r="F96" s="16"/>
      <c r="G96" s="16"/>
      <c r="H96" s="16"/>
      <c r="I96" s="16"/>
      <c r="J96" s="16"/>
      <c r="K96" s="16"/>
      <c r="L96" s="16"/>
      <c r="M96" s="16"/>
      <c r="N96" s="16"/>
      <c r="O96" s="15"/>
    </row>
    <row r="98" spans="1:15" ht="12.75">
      <c r="A98" s="4" t="s">
        <v>52</v>
      </c>
      <c r="B98" s="1"/>
      <c r="C98" s="3" t="s">
        <v>10</v>
      </c>
      <c r="D98" s="3" t="s">
        <v>11</v>
      </c>
      <c r="E98" s="3" t="s">
        <v>12</v>
      </c>
      <c r="F98" s="3" t="s">
        <v>13</v>
      </c>
      <c r="G98" s="3" t="s">
        <v>14</v>
      </c>
      <c r="H98" s="3" t="s">
        <v>15</v>
      </c>
      <c r="I98" s="3" t="s">
        <v>16</v>
      </c>
      <c r="J98" s="3" t="s">
        <v>17</v>
      </c>
      <c r="K98" s="3" t="s">
        <v>18</v>
      </c>
      <c r="L98" s="3" t="s">
        <v>19</v>
      </c>
      <c r="M98" s="3" t="s">
        <v>20</v>
      </c>
      <c r="N98" s="3" t="s">
        <v>21</v>
      </c>
      <c r="O98" s="13"/>
    </row>
    <row r="99" spans="1:15" ht="12.75">
      <c r="A99" s="4" t="s">
        <v>9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4"/>
    </row>
    <row r="100" spans="1:15" ht="12.75">
      <c r="A100" s="2" t="s">
        <v>1</v>
      </c>
      <c r="B100" s="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5"/>
    </row>
    <row r="101" spans="1:15" ht="12.75">
      <c r="A101" s="2" t="s">
        <v>2</v>
      </c>
      <c r="B101" s="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5"/>
    </row>
    <row r="102" spans="1:15" ht="12.75">
      <c r="A102" s="2" t="s">
        <v>3</v>
      </c>
      <c r="B102" s="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5"/>
    </row>
    <row r="103" spans="1:15" ht="12.75">
      <c r="A103" s="2" t="s">
        <v>4</v>
      </c>
      <c r="B103" s="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5"/>
    </row>
    <row r="104" spans="1:15" ht="12.75">
      <c r="A104" s="2" t="s">
        <v>5</v>
      </c>
      <c r="B104" s="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5"/>
    </row>
    <row r="105" spans="1:15" ht="12.75">
      <c r="A105" s="2" t="s">
        <v>6</v>
      </c>
      <c r="B105" s="1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5"/>
    </row>
    <row r="106" spans="1:15" ht="12.75">
      <c r="A106" s="2" t="s">
        <v>7</v>
      </c>
      <c r="B106" s="1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5"/>
    </row>
    <row r="107" spans="1:15" ht="12.75">
      <c r="A107" s="4" t="s">
        <v>8</v>
      </c>
      <c r="B107" s="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5"/>
    </row>
    <row r="108" spans="1:15" ht="12.75">
      <c r="A108" s="2" t="s">
        <v>1</v>
      </c>
      <c r="B108" s="1" t="s">
        <v>26</v>
      </c>
      <c r="C108" s="16"/>
      <c r="D108" s="16"/>
      <c r="E108" s="16"/>
      <c r="F108" s="16">
        <v>0.004386</v>
      </c>
      <c r="G108" s="16">
        <v>0.004386</v>
      </c>
      <c r="H108" s="16"/>
      <c r="I108" s="16"/>
      <c r="J108" s="16"/>
      <c r="K108" s="16"/>
      <c r="L108" s="16"/>
      <c r="M108" s="16"/>
      <c r="N108" s="16"/>
      <c r="O108" s="15"/>
    </row>
    <row r="109" spans="1:15" ht="12.75">
      <c r="A109" s="2" t="s">
        <v>2</v>
      </c>
      <c r="B109" s="1" t="s">
        <v>26</v>
      </c>
      <c r="C109" s="16"/>
      <c r="D109" s="16"/>
      <c r="E109" s="16"/>
      <c r="F109" s="16">
        <v>0.00321</v>
      </c>
      <c r="G109" s="16">
        <v>0.00321</v>
      </c>
      <c r="H109" s="16"/>
      <c r="I109" s="16"/>
      <c r="J109" s="16"/>
      <c r="K109" s="16"/>
      <c r="L109" s="16"/>
      <c r="M109" s="16"/>
      <c r="N109" s="16"/>
      <c r="O109" s="15"/>
    </row>
    <row r="110" spans="1:15" ht="12.75">
      <c r="A110" s="2" t="s">
        <v>3</v>
      </c>
      <c r="B110" s="1" t="s">
        <v>27</v>
      </c>
      <c r="C110" s="16"/>
      <c r="D110" s="16"/>
      <c r="E110" s="16"/>
      <c r="F110" s="16">
        <v>0.454793</v>
      </c>
      <c r="G110" s="16">
        <v>0.454793</v>
      </c>
      <c r="H110" s="16"/>
      <c r="I110" s="16"/>
      <c r="J110" s="16"/>
      <c r="K110" s="16"/>
      <c r="L110" s="16"/>
      <c r="M110" s="16"/>
      <c r="N110" s="16"/>
      <c r="O110" s="15"/>
    </row>
    <row r="111" spans="1:15" ht="12.75">
      <c r="A111" s="2" t="s">
        <v>4</v>
      </c>
      <c r="B111" s="1" t="s">
        <v>27</v>
      </c>
      <c r="C111" s="16"/>
      <c r="D111" s="16"/>
      <c r="E111" s="16"/>
      <c r="F111" s="16">
        <v>0.375465</v>
      </c>
      <c r="G111" s="16">
        <v>0.375465</v>
      </c>
      <c r="H111" s="16"/>
      <c r="I111" s="16"/>
      <c r="J111" s="16"/>
      <c r="K111" s="16"/>
      <c r="L111" s="16"/>
      <c r="M111" s="16"/>
      <c r="N111" s="16"/>
      <c r="O111" s="15"/>
    </row>
    <row r="112" spans="1:15" ht="12.75">
      <c r="A112" s="2" t="s">
        <v>5</v>
      </c>
      <c r="B112" s="1" t="s">
        <v>27</v>
      </c>
      <c r="C112" s="16"/>
      <c r="D112" s="16"/>
      <c r="E112" s="16"/>
      <c r="F112" s="16">
        <v>0</v>
      </c>
      <c r="G112" s="16">
        <v>0</v>
      </c>
      <c r="H112" s="16"/>
      <c r="I112" s="16"/>
      <c r="J112" s="16"/>
      <c r="K112" s="16"/>
      <c r="L112" s="16"/>
      <c r="M112" s="16"/>
      <c r="N112" s="16"/>
      <c r="O112" s="15"/>
    </row>
    <row r="113" spans="1:15" ht="12.75">
      <c r="A113" s="2" t="s">
        <v>6</v>
      </c>
      <c r="B113" s="1" t="s">
        <v>27</v>
      </c>
      <c r="C113" s="16"/>
      <c r="D113" s="16"/>
      <c r="E113" s="16"/>
      <c r="F113" s="16">
        <v>0.49923</v>
      </c>
      <c r="G113" s="16">
        <v>0.49923</v>
      </c>
      <c r="H113" s="16"/>
      <c r="I113" s="16"/>
      <c r="J113" s="16"/>
      <c r="K113" s="16"/>
      <c r="L113" s="16"/>
      <c r="M113" s="16"/>
      <c r="N113" s="16"/>
      <c r="O113" s="15"/>
    </row>
    <row r="114" spans="1:15" ht="12.75">
      <c r="A114" s="2" t="s">
        <v>7</v>
      </c>
      <c r="B114" s="1" t="s">
        <v>27</v>
      </c>
      <c r="C114" s="16"/>
      <c r="D114" s="16"/>
      <c r="E114" s="16"/>
      <c r="F114" s="16">
        <v>0.472681</v>
      </c>
      <c r="G114" s="16">
        <v>0.472681</v>
      </c>
      <c r="H114" s="16"/>
      <c r="I114" s="16"/>
      <c r="J114" s="16"/>
      <c r="K114" s="16"/>
      <c r="L114" s="16"/>
      <c r="M114" s="16"/>
      <c r="N114" s="16"/>
      <c r="O114" s="15"/>
    </row>
  </sheetData>
  <printOptions/>
  <pageMargins left="0.5" right="0.5" top="1" bottom="0.5" header="0.5" footer="0.25"/>
  <pageSetup horizontalDpi="600" verticalDpi="600" orientation="landscape" scale="61" r:id="rId1"/>
  <headerFooter alignWithMargins="0">
    <oddFooter xml:space="preserve">&amp;L&amp;F&amp;R&amp;A </oddFooter>
  </headerFooter>
  <rowBreaks count="1" manualBreakCount="1"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PowerStream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tom.barrett</dc:creator>
  <cp:keywords/>
  <dc:description/>
  <cp:lastModifiedBy>tom.barrett</cp:lastModifiedBy>
  <cp:lastPrinted>2012-05-28T14:44:52Z</cp:lastPrinted>
  <dcterms:created xsi:type="dcterms:W3CDTF">2012-05-23T18:19:53Z</dcterms:created>
  <dcterms:modified xsi:type="dcterms:W3CDTF">2012-05-28T14:45:34Z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