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<sst xmlns="http://schemas.openxmlformats.org/spreadsheetml/2006/main" count="162" uniqueCount="101">
  <si>
    <t>File Number:</t>
  </si>
  <si>
    <t>Appendix 2-J</t>
  </si>
  <si>
    <t>OM&amp;A Variance Analysis</t>
  </si>
  <si>
    <t>(excluding Depreciation and Amortization)</t>
  </si>
  <si>
    <t>Account</t>
  </si>
  <si>
    <t>Description</t>
  </si>
  <si>
    <t>Last Board-approved Rebasing Year (2008 Actuals)</t>
  </si>
  <si>
    <t>Most Current Actual Year (2010)</t>
  </si>
  <si>
    <t>Test Year (2012)</t>
  </si>
  <si>
    <t>Test Year Versus Last Rebasing</t>
  </si>
  <si>
    <t>Test Year Versus Most Current Actuals</t>
  </si>
  <si>
    <t>Variance ($)</t>
  </si>
  <si>
    <t>Percentage Change (%)</t>
  </si>
  <si>
    <t>Operations</t>
  </si>
  <si>
    <t>Operation Supervision and Engineering</t>
  </si>
  <si>
    <t>Load Dispatching</t>
  </si>
  <si>
    <t>Station Buildings and Fixtures Expense</t>
  </si>
  <si>
    <t>Transformer Station Equipment - Operation Labour</t>
  </si>
  <si>
    <t>Transformer Station Equipment - Operation Supplies and Expenses</t>
  </si>
  <si>
    <t>Distribution Station Equipment - Operation Labour</t>
  </si>
  <si>
    <t>Distribution Station Equipment - Operation Supplies and Expenses</t>
  </si>
  <si>
    <t>Overhead Distribution Lines and Feeders - Operation Labour</t>
  </si>
  <si>
    <t>Overhead Distribution Lines and Feeders - Operation Supplies and Expenses</t>
  </si>
  <si>
    <t>Overhead Sub-transmission Feeders - Operation</t>
  </si>
  <si>
    <t>Overhead Distribution Transformers - Operation</t>
  </si>
  <si>
    <t>Underground Distribution Lines and Feeders - Operation Labour</t>
  </si>
  <si>
    <t>Underground Distribution Lines and Feeders - Operation Supplies and Expenses</t>
  </si>
  <si>
    <t>Underground Sub-transmission Feeders - Operation</t>
  </si>
  <si>
    <t>Underground Distribution Transformers - Operation</t>
  </si>
  <si>
    <t>Street Lighting and Signal System Expense</t>
  </si>
  <si>
    <t>Meter Expense</t>
  </si>
  <si>
    <t>Customer Premises - Operation Labour</t>
  </si>
  <si>
    <t>Customer Premises - Operation Materials and Expenses</t>
  </si>
  <si>
    <t>Miscellaneous Distribution Expenses</t>
  </si>
  <si>
    <t>Underground Distribution Lines and Feeders - Rental Paid</t>
  </si>
  <si>
    <t>Overhead Distribution Lines and Feeders - Rental Paid</t>
  </si>
  <si>
    <t>Other Rent</t>
  </si>
  <si>
    <t>Total - Operations</t>
  </si>
  <si>
    <t>Maintenance</t>
  </si>
  <si>
    <t>Maintenance Supervision and Engineering</t>
  </si>
  <si>
    <t>Maintenance of Buildings and Fixtures - Distribution Stations</t>
  </si>
  <si>
    <t>Maintenance of Transformer Station Equipment</t>
  </si>
  <si>
    <t>Maintenance of Distribution Station Equipment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</si>
  <si>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</si>
  <si>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</si>
  <si>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</si>
  <si>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</si>
  <si>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</si>
  <si>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</si>
  <si>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</si>
  <si>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</si>
  <si>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Street Lighting and Signal Systems</t>
  </si>
  <si>
    <t>Sentinel Lights - Labour</t>
  </si>
  <si>
    <t>Sentinel Lights - Materials and Expenses</t>
  </si>
  <si>
    <t>Maintenance of Meters</t>
  </si>
  <si>
    <t>Customer Installations Expenses - Leased Property</t>
  </si>
  <si>
    <t>Maintenance of Other Installations on Customer Premises</t>
  </si>
  <si>
    <t>Total - Maintenance</t>
  </si>
  <si>
    <t>Billing and Collecting</t>
  </si>
  <si>
    <t>Supervision</t>
  </si>
  <si>
    <t>Meter Reading Expense</t>
  </si>
  <si>
    <t>Customer Billing</t>
  </si>
  <si>
    <t>Collecting</t>
  </si>
  <si>
    <t>Collecting - Cash Over and Short</t>
  </si>
  <si>
    <t>Collection Charges</t>
  </si>
  <si>
    <t>Bad Debt Expense</t>
  </si>
  <si>
    <t>Miscellaneous Customer Accounts Expenses</t>
  </si>
  <si>
    <t>Total - Billing and Collecting</t>
  </si>
  <si>
    <t>Community Relations</t>
  </si>
  <si>
    <t>Community Relations - Sundry</t>
  </si>
  <si>
    <t>Energy Conservation</t>
  </si>
  <si>
    <t>Community Safety Program</t>
  </si>
  <si>
    <t>Miscellaneous Customer Service and Informational Expenses</t>
  </si>
  <si>
    <t>Demonstrating and Selling Expense</t>
  </si>
  <si>
    <t>Advertising Expenses</t>
  </si>
  <si>
    <t>Miscellaneous Sales Expense</t>
  </si>
  <si>
    <t>Total - Community Relations</t>
  </si>
  <si>
    <t>Administrative and General Expenses</t>
  </si>
  <si>
    <t>Executive Salaries and Expenses</t>
  </si>
  <si>
    <t>Management Salaries and Expenses</t>
  </si>
  <si>
    <t>General Administrative Salaries and Expenses</t>
  </si>
  <si>
    <t>Office Supplies and Expenses</t>
  </si>
  <si>
    <t>Administrative Expense Transferred - 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</si>
  <si>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</si>
  <si>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</si>
  <si>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</si>
  <si>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</si>
  <si>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</si>
  <si>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Expenses</t>
  </si>
  <si>
    <t>General Advertising Expenses</t>
  </si>
  <si>
    <t>Miscellaneous General Expenses</t>
  </si>
  <si>
    <t>Rent</t>
  </si>
  <si>
    <t>Maintenance of General Plant</t>
  </si>
  <si>
    <t>Electrical Safety Authority Fees</t>
  </si>
  <si>
    <t>Independent Electricity System Operator Fees and Penalties</t>
  </si>
  <si>
    <t>OM&amp;A Contra Account</t>
  </si>
  <si>
    <t>Donations (Charitable Contributions)</t>
  </si>
  <si>
    <t>Total - Administrative and General Expenses</t>
  </si>
  <si>
    <t>Total OM&amp;A</t>
  </si>
  <si>
    <t/>
  </si>
  <si>
    <t>EB-2012-0121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</si>
</sst>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mmmm\ d\,\ yyyy;@"/>
    <numFmt numFmtId="165" formatCode="_-&quot;$&quot;* #,##0.00_-;\-&quot;$&quot;* #,##0.00_-;_-&quot;$&quot;* &quot;-&quot;??_-;_-@_-"/>
    <numFmt numFmtId="166" formatCode="_-&quot;$&quot;* #,##0_-;\-&quot;$&quot;* #,##0_-;_-&quot;$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33" borderId="15" xfId="44" applyNumberFormat="1" applyFill="1" applyBorder="1" applyAlignment="1">
      <alignment/>
    </xf>
    <xf numFmtId="166" fontId="0" fillId="33" borderId="16" xfId="44" applyNumberFormat="1" applyFill="1" applyBorder="1" applyAlignment="1">
      <alignment/>
    </xf>
    <xf numFmtId="166" fontId="0" fillId="0" borderId="14" xfId="44" applyNumberFormat="1" applyFill="1" applyBorder="1" applyAlignment="1">
      <alignment/>
    </xf>
    <xf numFmtId="10" fontId="0" fillId="0" borderId="16" xfId="57" applyNumberFormat="1" applyFill="1" applyBorder="1" applyAlignment="1">
      <alignment/>
    </xf>
    <xf numFmtId="10" fontId="0" fillId="0" borderId="12" xfId="57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66" fontId="0" fillId="0" borderId="17" xfId="44" applyNumberFormat="1" applyFill="1" applyBorder="1" applyAlignment="1">
      <alignment/>
    </xf>
    <xf numFmtId="10" fontId="0" fillId="0" borderId="18" xfId="57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0" fillId="0" borderId="20" xfId="44" applyNumberFormat="1" applyFill="1" applyBorder="1" applyAlignment="1">
      <alignment/>
    </xf>
    <xf numFmtId="10" fontId="0" fillId="0" borderId="21" xfId="57" applyNumberFormat="1" applyFill="1" applyBorder="1" applyAlignment="1">
      <alignment/>
    </xf>
    <xf numFmtId="10" fontId="0" fillId="0" borderId="22" xfId="57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6" fontId="0" fillId="0" borderId="24" xfId="44" applyNumberFormat="1" applyFill="1" applyBorder="1" applyAlignment="1">
      <alignment/>
    </xf>
    <xf numFmtId="10" fontId="0" fillId="0" borderId="25" xfId="57" applyNumberFormat="1" applyFill="1" applyBorder="1" applyAlignment="1">
      <alignment/>
    </xf>
    <xf numFmtId="10" fontId="0" fillId="0" borderId="26" xfId="57" applyNumberFormat="1" applyFill="1" applyBorder="1" applyAlignment="1">
      <alignment/>
    </xf>
    <xf numFmtId="166" fontId="0" fillId="0" borderId="27" xfId="44" applyNumberFormat="1" applyBorder="1" applyAlignment="1">
      <alignment/>
    </xf>
    <xf numFmtId="166" fontId="0" fillId="0" borderId="28" xfId="44" applyNumberFormat="1" applyBorder="1" applyAlignment="1">
      <alignment/>
    </xf>
    <xf numFmtId="166" fontId="0" fillId="0" borderId="29" xfId="44" applyNumberFormat="1" applyBorder="1" applyAlignment="1">
      <alignment/>
    </xf>
    <xf numFmtId="166" fontId="0" fillId="0" borderId="30" xfId="44" applyNumberFormat="1" applyFill="1" applyBorder="1" applyAlignment="1">
      <alignment/>
    </xf>
    <xf numFmtId="10" fontId="0" fillId="0" borderId="29" xfId="57" applyNumberFormat="1" applyFill="1" applyBorder="1" applyAlignment="1">
      <alignment/>
    </xf>
    <xf numFmtId="10" fontId="0" fillId="0" borderId="31" xfId="57" applyNumberFormat="1" applyFill="1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10" fontId="0" fillId="0" borderId="27" xfId="57" applyNumberFormat="1" applyFill="1" applyBorder="1" applyAlignment="1">
      <alignment/>
    </xf>
    <xf numFmtId="10" fontId="0" fillId="0" borderId="34" xfId="57" applyNumberFormat="1" applyFill="1" applyBorder="1" applyAlignment="1">
      <alignment/>
    </xf>
    <xf numFmtId="10" fontId="0" fillId="0" borderId="35" xfId="57" applyNumberFormat="1" applyFill="1" applyBorder="1" applyAlignment="1">
      <alignment/>
    </xf>
    <xf numFmtId="0" fontId="2" fillId="0" borderId="36" xfId="0" applyFont="1" applyBorder="1" applyAlignment="1">
      <alignment/>
    </xf>
    <xf numFmtId="0" fontId="0" fillId="0" borderId="30" xfId="0" applyBorder="1" applyAlignment="1">
      <alignment/>
    </xf>
    <xf numFmtId="0" fontId="2" fillId="0" borderId="37" xfId="0" applyFont="1" applyBorder="1" applyAlignment="1">
      <alignment/>
    </xf>
    <xf numFmtId="166" fontId="0" fillId="0" borderId="38" xfId="44" applyNumberFormat="1" applyBorder="1" applyAlignment="1">
      <alignment/>
    </xf>
    <xf numFmtId="166" fontId="0" fillId="0" borderId="39" xfId="44" applyNumberFormat="1" applyBorder="1" applyAlignment="1">
      <alignment/>
    </xf>
    <xf numFmtId="166" fontId="0" fillId="0" borderId="40" xfId="44" applyNumberFormat="1" applyBorder="1" applyAlignment="1">
      <alignment/>
    </xf>
    <xf numFmtId="166" fontId="0" fillId="0" borderId="38" xfId="44" applyNumberFormat="1" applyFill="1" applyBorder="1" applyAlignment="1">
      <alignment/>
    </xf>
    <xf numFmtId="10" fontId="0" fillId="0" borderId="40" xfId="57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34" borderId="41" xfId="0" applyFont="1" applyFill="1" applyBorder="1" applyAlignment="1">
      <alignment horizontal="left"/>
    </xf>
    <xf numFmtId="0" fontId="2" fillId="34" borderId="42" xfId="0" applyFont="1" applyFill="1" applyBorder="1" applyAlignment="1">
      <alignment horizontal="left"/>
    </xf>
    <xf numFmtId="0" fontId="2" fillId="34" borderId="41" xfId="0" applyFont="1" applyFill="1" applyBorder="1" applyAlignment="1">
      <alignment horizontal="center" vertical="top" wrapText="1"/>
    </xf>
    <xf numFmtId="0" fontId="2" fillId="34" borderId="42" xfId="0" applyFont="1" applyFill="1" applyBorder="1" applyAlignment="1">
      <alignment horizontal="center" vertical="top" wrapText="1"/>
    </xf>
    <xf numFmtId="0" fontId="2" fillId="34" borderId="32" xfId="0" applyFont="1" applyFill="1" applyBorder="1" applyAlignment="1">
      <alignment horizontal="center" vertical="top" wrapText="1"/>
    </xf>
    <xf numFmtId="0" fontId="2" fillId="34" borderId="4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F_ETPL_2012COS_April%2013_EB-2012-0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8">
          <cell r="I58">
            <v>118209.32</v>
          </cell>
        </row>
        <row r="85">
          <cell r="I85">
            <v>225378.456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01"/>
  <sheetViews>
    <sheetView tabSelected="1" zoomScalePageLayoutView="0" workbookViewId="0" topLeftCell="A73">
      <selection activeCell="I102" sqref="I102"/>
    </sheetView>
  </sheetViews>
  <sheetFormatPr defaultColWidth="9.140625" defaultRowHeight="15"/>
  <cols>
    <col min="1" max="1" width="2.7109375" style="0" customWidth="1"/>
    <col min="3" max="3" width="67.140625" style="0" customWidth="1"/>
    <col min="4" max="10" width="12.7109375" style="0" customWidth="1"/>
  </cols>
  <sheetData>
    <row r="1" spans="9:10" ht="15">
      <c r="I1" s="1" t="s">
        <v>0</v>
      </c>
      <c r="J1" s="2" t="s">
        <v>100</v>
      </c>
    </row>
    <row r="3" spans="2:10" ht="18">
      <c r="B3" s="46" t="s">
        <v>1</v>
      </c>
      <c r="C3" s="46"/>
      <c r="D3" s="46"/>
      <c r="E3" s="46"/>
      <c r="F3" s="46"/>
      <c r="G3" s="46"/>
      <c r="H3" s="46"/>
      <c r="I3" s="46"/>
      <c r="J3" s="46"/>
    </row>
    <row r="4" spans="2:10" ht="18">
      <c r="B4" s="46" t="s">
        <v>2</v>
      </c>
      <c r="C4" s="46"/>
      <c r="D4" s="46"/>
      <c r="E4" s="46"/>
      <c r="F4" s="46"/>
      <c r="G4" s="46"/>
      <c r="H4" s="46"/>
      <c r="I4" s="46"/>
      <c r="J4" s="46"/>
    </row>
    <row r="5" spans="2:10" ht="15.75">
      <c r="B5" s="47" t="s">
        <v>3</v>
      </c>
      <c r="C5" s="47"/>
      <c r="D5" s="47"/>
      <c r="E5" s="47"/>
      <c r="F5" s="47"/>
      <c r="G5" s="47"/>
      <c r="H5" s="47"/>
      <c r="I5" s="47"/>
      <c r="J5" s="47"/>
    </row>
    <row r="7" ht="15.75" thickBot="1"/>
    <row r="8" spans="2:10" ht="53.25" customHeight="1">
      <c r="B8" s="48" t="s">
        <v>4</v>
      </c>
      <c r="C8" s="48" t="s">
        <v>5</v>
      </c>
      <c r="D8" s="50" t="s">
        <v>6</v>
      </c>
      <c r="E8" s="50" t="s">
        <v>7</v>
      </c>
      <c r="F8" s="50" t="s">
        <v>8</v>
      </c>
      <c r="G8" s="52" t="s">
        <v>9</v>
      </c>
      <c r="H8" s="53"/>
      <c r="I8" s="52" t="s">
        <v>10</v>
      </c>
      <c r="J8" s="53"/>
    </row>
    <row r="9" spans="2:10" ht="12.75" customHeight="1" thickBot="1">
      <c r="B9" s="49"/>
      <c r="C9" s="49"/>
      <c r="D9" s="51"/>
      <c r="E9" s="51"/>
      <c r="F9" s="51"/>
      <c r="G9" s="3" t="s">
        <v>11</v>
      </c>
      <c r="H9" s="3" t="s">
        <v>12</v>
      </c>
      <c r="I9" s="4" t="s">
        <v>11</v>
      </c>
      <c r="J9" s="5" t="s">
        <v>12</v>
      </c>
    </row>
    <row r="10" spans="2:10" ht="15">
      <c r="B10" s="54" t="s">
        <v>13</v>
      </c>
      <c r="C10" s="55"/>
      <c r="D10" s="55"/>
      <c r="E10" s="55"/>
      <c r="F10" s="55"/>
      <c r="G10" s="56"/>
      <c r="H10" s="56"/>
      <c r="I10" s="56"/>
      <c r="J10" s="57"/>
    </row>
    <row r="11" spans="2:10" ht="15">
      <c r="B11" s="6">
        <v>5005</v>
      </c>
      <c r="C11" s="7" t="s">
        <v>14</v>
      </c>
      <c r="D11" s="8">
        <v>44233.5</v>
      </c>
      <c r="E11" s="8">
        <v>185439.22</v>
      </c>
      <c r="F11" s="9">
        <v>193035.69</v>
      </c>
      <c r="G11" s="10">
        <v>148802.19</v>
      </c>
      <c r="H11" s="11">
        <v>3.364015734680729</v>
      </c>
      <c r="I11" s="10">
        <v>7596.470000000001</v>
      </c>
      <c r="J11" s="12">
        <v>0.04096474305705122</v>
      </c>
    </row>
    <row r="12" spans="2:10" ht="15">
      <c r="B12" s="13">
        <v>5010</v>
      </c>
      <c r="C12" s="14" t="s">
        <v>15</v>
      </c>
      <c r="D12" s="8">
        <v>0</v>
      </c>
      <c r="E12" s="8">
        <v>837.2</v>
      </c>
      <c r="F12" s="9">
        <v>0</v>
      </c>
      <c r="G12" s="15">
        <v>0</v>
      </c>
      <c r="H12" s="11" t="s">
        <v>99</v>
      </c>
      <c r="I12" s="15">
        <v>-837.2</v>
      </c>
      <c r="J12" s="16">
        <v>-1</v>
      </c>
    </row>
    <row r="13" spans="2:10" ht="15">
      <c r="B13" s="17">
        <v>5012</v>
      </c>
      <c r="C13" s="18" t="s">
        <v>16</v>
      </c>
      <c r="D13" s="8">
        <v>36.03</v>
      </c>
      <c r="E13" s="8">
        <v>0</v>
      </c>
      <c r="F13" s="9">
        <v>0</v>
      </c>
      <c r="G13" s="19">
        <v>-36.03</v>
      </c>
      <c r="H13" s="20">
        <v>-1</v>
      </c>
      <c r="I13" s="19">
        <v>0</v>
      </c>
      <c r="J13" s="21" t="s">
        <v>99</v>
      </c>
    </row>
    <row r="14" spans="2:10" ht="15">
      <c r="B14" s="13">
        <v>5014</v>
      </c>
      <c r="C14" s="14" t="s">
        <v>17</v>
      </c>
      <c r="D14" s="8">
        <v>0</v>
      </c>
      <c r="E14" s="8">
        <v>0</v>
      </c>
      <c r="F14" s="9">
        <v>0</v>
      </c>
      <c r="G14" s="15">
        <v>0</v>
      </c>
      <c r="H14" s="11" t="s">
        <v>99</v>
      </c>
      <c r="I14" s="15">
        <v>0</v>
      </c>
      <c r="J14" s="16" t="s">
        <v>99</v>
      </c>
    </row>
    <row r="15" spans="2:10" ht="15">
      <c r="B15" s="13">
        <v>5015</v>
      </c>
      <c r="C15" s="14" t="s">
        <v>18</v>
      </c>
      <c r="D15" s="8">
        <v>620.24</v>
      </c>
      <c r="E15" s="8">
        <v>0</v>
      </c>
      <c r="F15" s="9">
        <v>0</v>
      </c>
      <c r="G15" s="15">
        <v>-620.24</v>
      </c>
      <c r="H15" s="11">
        <v>-1</v>
      </c>
      <c r="I15" s="15">
        <v>0</v>
      </c>
      <c r="J15" s="16" t="s">
        <v>99</v>
      </c>
    </row>
    <row r="16" spans="2:10" ht="15">
      <c r="B16" s="13">
        <v>5016</v>
      </c>
      <c r="C16" s="14" t="s">
        <v>19</v>
      </c>
      <c r="D16" s="8">
        <v>0</v>
      </c>
      <c r="E16" s="8">
        <v>0</v>
      </c>
      <c r="F16" s="9">
        <v>0</v>
      </c>
      <c r="G16" s="15">
        <v>0</v>
      </c>
      <c r="H16" s="11" t="s">
        <v>99</v>
      </c>
      <c r="I16" s="15">
        <v>0</v>
      </c>
      <c r="J16" s="16" t="s">
        <v>99</v>
      </c>
    </row>
    <row r="17" spans="2:10" ht="15">
      <c r="B17" s="13">
        <v>5017</v>
      </c>
      <c r="C17" s="14" t="s">
        <v>20</v>
      </c>
      <c r="D17" s="8">
        <v>39666.09</v>
      </c>
      <c r="E17" s="8">
        <v>28246.940000000002</v>
      </c>
      <c r="F17" s="9">
        <v>3518.76</v>
      </c>
      <c r="G17" s="15">
        <v>-36147.329999999994</v>
      </c>
      <c r="H17" s="11">
        <v>-0.9112904750632089</v>
      </c>
      <c r="I17" s="15">
        <v>-24728.18</v>
      </c>
      <c r="J17" s="16">
        <v>-0.8754286304994452</v>
      </c>
    </row>
    <row r="18" spans="2:10" ht="15">
      <c r="B18" s="13">
        <v>5020</v>
      </c>
      <c r="C18" s="14" t="s">
        <v>21</v>
      </c>
      <c r="D18" s="8">
        <v>6703.41</v>
      </c>
      <c r="E18" s="8">
        <v>17774.239999999998</v>
      </c>
      <c r="F18" s="9">
        <v>3683.39</v>
      </c>
      <c r="G18" s="15">
        <v>-3020.02</v>
      </c>
      <c r="H18" s="11">
        <v>-0.4505199592446233</v>
      </c>
      <c r="I18" s="15">
        <v>-14090.849999999999</v>
      </c>
      <c r="J18" s="16">
        <v>-0.7927680733465959</v>
      </c>
    </row>
    <row r="19" spans="2:10" ht="15">
      <c r="B19" s="13">
        <v>5025</v>
      </c>
      <c r="C19" s="14" t="s">
        <v>22</v>
      </c>
      <c r="D19" s="8">
        <v>2194.49</v>
      </c>
      <c r="E19" s="8">
        <v>2385.01</v>
      </c>
      <c r="F19" s="9">
        <v>1440.8</v>
      </c>
      <c r="G19" s="15">
        <v>-753.6899999999998</v>
      </c>
      <c r="H19" s="11">
        <v>-0.34344654110977946</v>
      </c>
      <c r="I19" s="15">
        <v>-944.2100000000003</v>
      </c>
      <c r="J19" s="16">
        <v>-0.3958935182661709</v>
      </c>
    </row>
    <row r="20" spans="2:10" ht="15">
      <c r="B20" s="13">
        <v>5030</v>
      </c>
      <c r="C20" s="14" t="s">
        <v>23</v>
      </c>
      <c r="D20" s="8">
        <v>0</v>
      </c>
      <c r="E20" s="8">
        <v>0</v>
      </c>
      <c r="F20" s="9">
        <v>0</v>
      </c>
      <c r="G20" s="15">
        <v>0</v>
      </c>
      <c r="H20" s="11" t="s">
        <v>99</v>
      </c>
      <c r="I20" s="15">
        <v>0</v>
      </c>
      <c r="J20" s="16" t="s">
        <v>99</v>
      </c>
    </row>
    <row r="21" spans="2:10" ht="15">
      <c r="B21" s="13">
        <v>5035</v>
      </c>
      <c r="C21" s="14" t="s">
        <v>24</v>
      </c>
      <c r="D21" s="8">
        <v>253.67</v>
      </c>
      <c r="E21" s="8">
        <v>1022.0400000000001</v>
      </c>
      <c r="F21" s="9">
        <v>0</v>
      </c>
      <c r="G21" s="15">
        <v>-253.67</v>
      </c>
      <c r="H21" s="11">
        <v>-1</v>
      </c>
      <c r="I21" s="15">
        <v>-1022.0400000000001</v>
      </c>
      <c r="J21" s="16">
        <v>-1</v>
      </c>
    </row>
    <row r="22" spans="2:10" ht="15">
      <c r="B22" s="13">
        <v>5040</v>
      </c>
      <c r="C22" s="14" t="s">
        <v>25</v>
      </c>
      <c r="D22" s="8">
        <v>964.41</v>
      </c>
      <c r="E22" s="8">
        <v>2519.9</v>
      </c>
      <c r="F22" s="9">
        <v>383.81</v>
      </c>
      <c r="G22" s="15">
        <v>-580.5999999999999</v>
      </c>
      <c r="H22" s="11">
        <v>-0.6020261092274033</v>
      </c>
      <c r="I22" s="15">
        <v>-2136.09</v>
      </c>
      <c r="J22" s="16">
        <v>-0.8476884003333466</v>
      </c>
    </row>
    <row r="23" spans="2:10" ht="15">
      <c r="B23" s="13">
        <v>5045</v>
      </c>
      <c r="C23" s="14" t="s">
        <v>26</v>
      </c>
      <c r="D23" s="8">
        <v>501.98</v>
      </c>
      <c r="E23" s="8">
        <v>7.88</v>
      </c>
      <c r="F23" s="9">
        <v>27.88</v>
      </c>
      <c r="G23" s="15">
        <v>-474.1</v>
      </c>
      <c r="H23" s="11">
        <v>-0.9444599386429738</v>
      </c>
      <c r="I23" s="15">
        <v>20</v>
      </c>
      <c r="J23" s="16">
        <v>2.5380710659898478</v>
      </c>
    </row>
    <row r="24" spans="2:10" ht="15">
      <c r="B24" s="13">
        <v>5050</v>
      </c>
      <c r="C24" s="14" t="s">
        <v>27</v>
      </c>
      <c r="D24" s="8">
        <v>0</v>
      </c>
      <c r="E24" s="8">
        <v>0</v>
      </c>
      <c r="F24" s="9">
        <v>0</v>
      </c>
      <c r="G24" s="15">
        <v>0</v>
      </c>
      <c r="H24" s="11" t="s">
        <v>99</v>
      </c>
      <c r="I24" s="15">
        <v>0</v>
      </c>
      <c r="J24" s="16" t="s">
        <v>99</v>
      </c>
    </row>
    <row r="25" spans="2:10" ht="15">
      <c r="B25" s="13">
        <v>5055</v>
      </c>
      <c r="C25" s="14" t="s">
        <v>28</v>
      </c>
      <c r="D25" s="8">
        <v>742.11</v>
      </c>
      <c r="E25" s="8">
        <v>100.32</v>
      </c>
      <c r="F25" s="9">
        <v>0</v>
      </c>
      <c r="G25" s="15">
        <v>-742.11</v>
      </c>
      <c r="H25" s="11">
        <v>-1</v>
      </c>
      <c r="I25" s="15">
        <v>-100.32</v>
      </c>
      <c r="J25" s="16">
        <v>-1</v>
      </c>
    </row>
    <row r="26" spans="2:10" ht="15">
      <c r="B26" s="13">
        <v>5060</v>
      </c>
      <c r="C26" s="14" t="s">
        <v>29</v>
      </c>
      <c r="D26" s="8">
        <v>1204.16</v>
      </c>
      <c r="E26" s="8">
        <v>0</v>
      </c>
      <c r="F26" s="9">
        <v>0</v>
      </c>
      <c r="G26" s="15">
        <v>-1204.16</v>
      </c>
      <c r="H26" s="11">
        <v>-1</v>
      </c>
      <c r="I26" s="15">
        <v>0</v>
      </c>
      <c r="J26" s="16" t="s">
        <v>99</v>
      </c>
    </row>
    <row r="27" spans="2:10" ht="15">
      <c r="B27" s="17">
        <v>5065</v>
      </c>
      <c r="C27" s="18" t="s">
        <v>30</v>
      </c>
      <c r="D27" s="8">
        <v>-6328.599999999999</v>
      </c>
      <c r="E27" s="8">
        <v>-14781.690000000002</v>
      </c>
      <c r="F27" s="9">
        <v>6149.65</v>
      </c>
      <c r="G27" s="19">
        <v>12478.25</v>
      </c>
      <c r="H27" s="20">
        <v>-1.9717236039566413</v>
      </c>
      <c r="I27" s="19">
        <v>20931.340000000004</v>
      </c>
      <c r="J27" s="21">
        <v>-1.4160315904338407</v>
      </c>
    </row>
    <row r="28" spans="2:10" ht="15">
      <c r="B28" s="13">
        <v>5070</v>
      </c>
      <c r="C28" s="14" t="s">
        <v>31</v>
      </c>
      <c r="D28" s="8">
        <v>0</v>
      </c>
      <c r="E28" s="8">
        <v>0</v>
      </c>
      <c r="F28" s="9">
        <v>195.83</v>
      </c>
      <c r="G28" s="15">
        <v>195.83</v>
      </c>
      <c r="H28" s="11" t="s">
        <v>99</v>
      </c>
      <c r="I28" s="15">
        <v>195.83</v>
      </c>
      <c r="J28" s="16" t="s">
        <v>99</v>
      </c>
    </row>
    <row r="29" spans="2:10" ht="15">
      <c r="B29" s="17">
        <v>5075</v>
      </c>
      <c r="C29" s="18" t="s">
        <v>32</v>
      </c>
      <c r="D29" s="8">
        <v>0</v>
      </c>
      <c r="E29" s="8">
        <v>4104.34</v>
      </c>
      <c r="F29" s="9">
        <v>8.86</v>
      </c>
      <c r="G29" s="19">
        <v>8.86</v>
      </c>
      <c r="H29" s="20" t="s">
        <v>99</v>
      </c>
      <c r="I29" s="19">
        <v>-4095.48</v>
      </c>
      <c r="J29" s="21">
        <v>-0.9978413094431748</v>
      </c>
    </row>
    <row r="30" spans="2:10" ht="15">
      <c r="B30" s="13">
        <v>5085</v>
      </c>
      <c r="C30" s="14" t="s">
        <v>33</v>
      </c>
      <c r="D30" s="8">
        <v>135788.55</v>
      </c>
      <c r="E30" s="8">
        <v>56835.67</v>
      </c>
      <c r="F30" s="9">
        <v>73769.84</v>
      </c>
      <c r="G30" s="15">
        <v>-62018.70999999999</v>
      </c>
      <c r="H30" s="11">
        <v>-0.4567300409349684</v>
      </c>
      <c r="I30" s="15">
        <v>16934.17</v>
      </c>
      <c r="J30" s="16">
        <v>0.29794968547040956</v>
      </c>
    </row>
    <row r="31" spans="2:10" ht="15">
      <c r="B31" s="17">
        <v>5090</v>
      </c>
      <c r="C31" s="18" t="s">
        <v>34</v>
      </c>
      <c r="D31" s="8">
        <v>1049.99</v>
      </c>
      <c r="E31" s="8">
        <v>0</v>
      </c>
      <c r="F31" s="9">
        <v>0</v>
      </c>
      <c r="G31" s="19">
        <v>-1049.99</v>
      </c>
      <c r="H31" s="20">
        <v>-1</v>
      </c>
      <c r="I31" s="19">
        <v>0</v>
      </c>
      <c r="J31" s="21" t="s">
        <v>99</v>
      </c>
    </row>
    <row r="32" spans="2:10" ht="15">
      <c r="B32" s="13">
        <v>5095</v>
      </c>
      <c r="C32" s="14" t="s">
        <v>35</v>
      </c>
      <c r="D32" s="8">
        <v>3028.5</v>
      </c>
      <c r="E32" s="8">
        <v>0</v>
      </c>
      <c r="F32" s="9">
        <v>0</v>
      </c>
      <c r="G32" s="15">
        <v>-3028.5</v>
      </c>
      <c r="H32" s="11">
        <v>-1</v>
      </c>
      <c r="I32" s="15">
        <v>0</v>
      </c>
      <c r="J32" s="16" t="s">
        <v>99</v>
      </c>
    </row>
    <row r="33" spans="2:10" ht="15.75" thickBot="1">
      <c r="B33" s="22">
        <v>5096</v>
      </c>
      <c r="C33" s="23" t="s">
        <v>36</v>
      </c>
      <c r="D33" s="8">
        <v>45205.88</v>
      </c>
      <c r="E33" s="8">
        <v>347.08</v>
      </c>
      <c r="F33" s="9">
        <v>0</v>
      </c>
      <c r="G33" s="24">
        <v>-45205.88</v>
      </c>
      <c r="H33" s="25">
        <v>-1</v>
      </c>
      <c r="I33" s="24">
        <v>-347.08</v>
      </c>
      <c r="J33" s="26">
        <v>-1</v>
      </c>
    </row>
    <row r="34" spans="2:10" ht="16.5" thickBot="1" thickTop="1">
      <c r="B34" s="58" t="s">
        <v>37</v>
      </c>
      <c r="C34" s="59"/>
      <c r="D34" s="27">
        <v>275864.41</v>
      </c>
      <c r="E34" s="28">
        <v>284838.15</v>
      </c>
      <c r="F34" s="29">
        <v>282214.51</v>
      </c>
      <c r="G34" s="30">
        <v>6350.100000000035</v>
      </c>
      <c r="H34" s="31">
        <v>0.02301891715571447</v>
      </c>
      <c r="I34" s="30">
        <v>-2623.640000000014</v>
      </c>
      <c r="J34" s="32">
        <v>-0.009210985256012938</v>
      </c>
    </row>
    <row r="35" spans="2:10" ht="13.5" customHeight="1">
      <c r="B35" s="33" t="s">
        <v>4</v>
      </c>
      <c r="C35" s="60" t="s">
        <v>5</v>
      </c>
      <c r="D35" s="60"/>
      <c r="E35" s="60"/>
      <c r="F35" s="60"/>
      <c r="G35" s="60"/>
      <c r="H35" s="60"/>
      <c r="I35" s="60"/>
      <c r="J35" s="61"/>
    </row>
    <row r="36" spans="2:10" ht="15">
      <c r="B36" s="62" t="s">
        <v>38</v>
      </c>
      <c r="C36" s="56"/>
      <c r="D36" s="56"/>
      <c r="E36" s="56"/>
      <c r="F36" s="56"/>
      <c r="G36" s="56"/>
      <c r="H36" s="56"/>
      <c r="I36" s="56"/>
      <c r="J36" s="57"/>
    </row>
    <row r="37" spans="2:10" ht="15">
      <c r="B37" s="6">
        <v>5105</v>
      </c>
      <c r="C37" s="7" t="s">
        <v>39</v>
      </c>
      <c r="D37" s="8">
        <v>0</v>
      </c>
      <c r="E37" s="8">
        <v>636.41</v>
      </c>
      <c r="F37" s="9">
        <v>0</v>
      </c>
      <c r="G37" s="10">
        <v>0</v>
      </c>
      <c r="H37" s="11" t="s">
        <v>99</v>
      </c>
      <c r="I37" s="10">
        <v>-636.41</v>
      </c>
      <c r="J37" s="12">
        <v>-1</v>
      </c>
    </row>
    <row r="38" spans="2:10" ht="15">
      <c r="B38" s="6">
        <v>5110</v>
      </c>
      <c r="C38" s="7" t="s">
        <v>40</v>
      </c>
      <c r="D38" s="8">
        <v>1402006.53</v>
      </c>
      <c r="E38" s="8">
        <v>117200.84</v>
      </c>
      <c r="F38" s="9">
        <v>95940.72</v>
      </c>
      <c r="G38" s="15">
        <v>-1306065.81</v>
      </c>
      <c r="H38" s="11">
        <v>-0.9315689920502724</v>
      </c>
      <c r="I38" s="15">
        <v>-21260.119999999995</v>
      </c>
      <c r="J38" s="16">
        <v>-0.18139904116728167</v>
      </c>
    </row>
    <row r="39" spans="2:10" ht="15">
      <c r="B39" s="6">
        <v>5112</v>
      </c>
      <c r="C39" s="7" t="s">
        <v>41</v>
      </c>
      <c r="D39" s="8">
        <v>0</v>
      </c>
      <c r="E39" s="8">
        <v>89.15</v>
      </c>
      <c r="F39" s="9">
        <v>0</v>
      </c>
      <c r="G39" s="19">
        <v>0</v>
      </c>
      <c r="H39" s="20" t="s">
        <v>99</v>
      </c>
      <c r="I39" s="19">
        <v>-89.15</v>
      </c>
      <c r="J39" s="21">
        <v>-1</v>
      </c>
    </row>
    <row r="40" spans="2:10" ht="15">
      <c r="B40" s="6">
        <v>5114</v>
      </c>
      <c r="C40" s="7" t="s">
        <v>42</v>
      </c>
      <c r="D40" s="8">
        <v>32579.11</v>
      </c>
      <c r="E40" s="8">
        <v>13741.8</v>
      </c>
      <c r="F40" s="9">
        <v>3385.53</v>
      </c>
      <c r="G40" s="15">
        <v>-29193.58</v>
      </c>
      <c r="H40" s="11">
        <v>-0.8960827966141494</v>
      </c>
      <c r="I40" s="15">
        <v>-10356.269999999999</v>
      </c>
      <c r="J40" s="16">
        <v>-0.7536327118718071</v>
      </c>
    </row>
    <row r="41" spans="2:10" ht="15">
      <c r="B41" s="6">
        <v>5120</v>
      </c>
      <c r="C41" s="7" t="s">
        <v>43</v>
      </c>
      <c r="D41" s="8">
        <v>129504.18</v>
      </c>
      <c r="E41" s="8">
        <v>44471</v>
      </c>
      <c r="F41" s="9">
        <v>39790.48</v>
      </c>
      <c r="G41" s="15">
        <v>-89713.69999999998</v>
      </c>
      <c r="H41" s="11">
        <v>-0.6927475236706645</v>
      </c>
      <c r="I41" s="15">
        <v>-4680.519999999997</v>
      </c>
      <c r="J41" s="16">
        <v>-0.1052488138337343</v>
      </c>
    </row>
    <row r="42" spans="2:10" ht="15">
      <c r="B42" s="6">
        <v>5125</v>
      </c>
      <c r="C42" s="7" t="s">
        <v>44</v>
      </c>
      <c r="D42" s="8">
        <v>31685.27</v>
      </c>
      <c r="E42" s="8">
        <v>9225.279999999999</v>
      </c>
      <c r="F42" s="9">
        <v>5845.91</v>
      </c>
      <c r="G42" s="15">
        <v>-25839.36</v>
      </c>
      <c r="H42" s="11">
        <v>-0.8155007042704702</v>
      </c>
      <c r="I42" s="15">
        <v>-3379.369999999999</v>
      </c>
      <c r="J42" s="16">
        <v>-0.3663162527316244</v>
      </c>
    </row>
    <row r="43" spans="2:10" ht="15">
      <c r="B43" s="6">
        <v>5130</v>
      </c>
      <c r="C43" s="7" t="s">
        <v>45</v>
      </c>
      <c r="D43" s="8">
        <v>48481.44</v>
      </c>
      <c r="E43" s="8">
        <v>97358.49</v>
      </c>
      <c r="F43" s="9">
        <v>76063.9</v>
      </c>
      <c r="G43" s="15">
        <v>27582.459999999992</v>
      </c>
      <c r="H43" s="11">
        <v>0.5689282331547907</v>
      </c>
      <c r="I43" s="15">
        <v>-21294.59000000001</v>
      </c>
      <c r="J43" s="16">
        <v>-0.21872350320963285</v>
      </c>
    </row>
    <row r="44" spans="2:10" ht="15">
      <c r="B44" s="6">
        <v>5135</v>
      </c>
      <c r="C44" s="7" t="s">
        <v>46</v>
      </c>
      <c r="D44" s="8">
        <v>39535.69</v>
      </c>
      <c r="E44" s="8">
        <v>74467.36</v>
      </c>
      <c r="F44" s="9">
        <v>114915.18</v>
      </c>
      <c r="G44" s="15">
        <v>75379.48999999999</v>
      </c>
      <c r="H44" s="11">
        <v>1.906618804427088</v>
      </c>
      <c r="I44" s="15">
        <v>40447.81999999999</v>
      </c>
      <c r="J44" s="16">
        <v>0.5431617288433481</v>
      </c>
    </row>
    <row r="45" spans="2:10" ht="15">
      <c r="B45" s="6">
        <v>5145</v>
      </c>
      <c r="C45" s="7" t="s">
        <v>47</v>
      </c>
      <c r="D45" s="8">
        <v>228.99</v>
      </c>
      <c r="E45" s="8">
        <v>150430.97</v>
      </c>
      <c r="F45" s="9">
        <v>145052.901</v>
      </c>
      <c r="G45" s="15">
        <v>144823.91100000002</v>
      </c>
      <c r="H45" s="11">
        <v>632.4464430761169</v>
      </c>
      <c r="I45" s="15">
        <v>-5378.068999999989</v>
      </c>
      <c r="J45" s="16">
        <v>-0.03575107572596248</v>
      </c>
    </row>
    <row r="46" spans="2:10" ht="15">
      <c r="B46" s="6">
        <v>5150</v>
      </c>
      <c r="C46" s="7" t="s">
        <v>48</v>
      </c>
      <c r="D46" s="8">
        <v>32933.36</v>
      </c>
      <c r="E46" s="8">
        <v>71584.22</v>
      </c>
      <c r="F46" s="9">
        <v>54472.09</v>
      </c>
      <c r="G46" s="15">
        <v>21538.729999999996</v>
      </c>
      <c r="H46" s="11">
        <v>0.6540094906805742</v>
      </c>
      <c r="I46" s="15">
        <v>-17112.130000000005</v>
      </c>
      <c r="J46" s="16">
        <v>-0.23904891329401934</v>
      </c>
    </row>
    <row r="47" spans="2:10" ht="15">
      <c r="B47" s="6">
        <v>5155</v>
      </c>
      <c r="C47" s="7" t="s">
        <v>49</v>
      </c>
      <c r="D47" s="8">
        <v>63438.45999999999</v>
      </c>
      <c r="E47" s="8">
        <v>52231</v>
      </c>
      <c r="F47" s="9">
        <v>55162.07</v>
      </c>
      <c r="G47" s="15">
        <v>-8276.389999999992</v>
      </c>
      <c r="H47" s="11">
        <v>-0.13046328678218222</v>
      </c>
      <c r="I47" s="15">
        <v>2931.0699999999997</v>
      </c>
      <c r="J47" s="16">
        <v>0.05611743983458095</v>
      </c>
    </row>
    <row r="48" spans="2:10" ht="15">
      <c r="B48" s="6">
        <v>5160</v>
      </c>
      <c r="C48" s="7" t="s">
        <v>50</v>
      </c>
      <c r="D48" s="8">
        <v>89285.86000000002</v>
      </c>
      <c r="E48" s="8">
        <v>65975.22</v>
      </c>
      <c r="F48" s="9">
        <v>103104.7</v>
      </c>
      <c r="G48" s="15">
        <v>13818.839999999982</v>
      </c>
      <c r="H48" s="11">
        <v>0.15477075541412688</v>
      </c>
      <c r="I48" s="15">
        <v>37129.479999999996</v>
      </c>
      <c r="J48" s="16">
        <v>0.5627791767878909</v>
      </c>
    </row>
    <row r="49" spans="2:10" ht="15">
      <c r="B49" s="6">
        <v>5165</v>
      </c>
      <c r="C49" s="7" t="s">
        <v>51</v>
      </c>
      <c r="D49" s="8">
        <v>17.82</v>
      </c>
      <c r="E49" s="8">
        <v>0</v>
      </c>
      <c r="F49" s="9">
        <v>0</v>
      </c>
      <c r="G49" s="15">
        <v>-17.82</v>
      </c>
      <c r="H49" s="11">
        <v>-1</v>
      </c>
      <c r="I49" s="15">
        <v>0</v>
      </c>
      <c r="J49" s="16" t="s">
        <v>99</v>
      </c>
    </row>
    <row r="50" spans="2:10" ht="15">
      <c r="B50" s="6">
        <v>5170</v>
      </c>
      <c r="C50" s="7" t="s">
        <v>52</v>
      </c>
      <c r="D50" s="8">
        <v>0</v>
      </c>
      <c r="E50" s="8">
        <v>0</v>
      </c>
      <c r="F50" s="9">
        <v>0</v>
      </c>
      <c r="G50" s="15">
        <v>0</v>
      </c>
      <c r="H50" s="11" t="s">
        <v>99</v>
      </c>
      <c r="I50" s="15">
        <v>0</v>
      </c>
      <c r="J50" s="16" t="s">
        <v>99</v>
      </c>
    </row>
    <row r="51" spans="2:10" ht="15">
      <c r="B51" s="6">
        <v>5172</v>
      </c>
      <c r="C51" s="7" t="s">
        <v>53</v>
      </c>
      <c r="D51" s="8">
        <v>7.26</v>
      </c>
      <c r="E51" s="8">
        <v>0</v>
      </c>
      <c r="F51" s="9">
        <v>0</v>
      </c>
      <c r="G51" s="15">
        <v>-7.26</v>
      </c>
      <c r="H51" s="11">
        <v>-1</v>
      </c>
      <c r="I51" s="15">
        <v>0</v>
      </c>
      <c r="J51" s="16" t="s">
        <v>99</v>
      </c>
    </row>
    <row r="52" spans="2:10" ht="15">
      <c r="B52" s="6">
        <v>5175</v>
      </c>
      <c r="C52" s="7" t="s">
        <v>54</v>
      </c>
      <c r="D52" s="8">
        <v>81702.3</v>
      </c>
      <c r="E52" s="8">
        <v>71135.92</v>
      </c>
      <c r="F52" s="9">
        <v>30615.660000000003</v>
      </c>
      <c r="G52" s="15">
        <v>-51086.64</v>
      </c>
      <c r="H52" s="11">
        <v>-0.625277868554496</v>
      </c>
      <c r="I52" s="15">
        <v>-40520.259999999995</v>
      </c>
      <c r="J52" s="16">
        <v>-0.5696174309687707</v>
      </c>
    </row>
    <row r="53" spans="2:10" ht="15">
      <c r="B53" s="6">
        <v>5178</v>
      </c>
      <c r="C53" s="7" t="s">
        <v>55</v>
      </c>
      <c r="D53" s="8">
        <v>0</v>
      </c>
      <c r="E53" s="8">
        <v>0</v>
      </c>
      <c r="F53" s="9">
        <v>0</v>
      </c>
      <c r="G53" s="19">
        <v>0</v>
      </c>
      <c r="H53" s="20" t="s">
        <v>99</v>
      </c>
      <c r="I53" s="19">
        <v>0</v>
      </c>
      <c r="J53" s="21" t="s">
        <v>99</v>
      </c>
    </row>
    <row r="54" spans="2:10" ht="15.75" thickBot="1">
      <c r="B54" s="34">
        <v>5195</v>
      </c>
      <c r="C54" s="7" t="s">
        <v>56</v>
      </c>
      <c r="D54" s="8">
        <v>0</v>
      </c>
      <c r="E54" s="8">
        <v>0</v>
      </c>
      <c r="F54" s="9">
        <v>0</v>
      </c>
      <c r="G54" s="15">
        <v>0</v>
      </c>
      <c r="H54" s="11" t="s">
        <v>99</v>
      </c>
      <c r="I54" s="15">
        <v>0</v>
      </c>
      <c r="J54" s="16" t="s">
        <v>99</v>
      </c>
    </row>
    <row r="55" spans="2:10" ht="16.5" thickBot="1" thickTop="1">
      <c r="B55" s="58" t="s">
        <v>57</v>
      </c>
      <c r="C55" s="59"/>
      <c r="D55" s="27">
        <v>1951406.2700000003</v>
      </c>
      <c r="E55" s="27">
        <v>768547.6599999999</v>
      </c>
      <c r="F55" s="29">
        <v>724349.141</v>
      </c>
      <c r="G55" s="30">
        <v>-1227057.1290000002</v>
      </c>
      <c r="H55" s="31">
        <v>-0.6288065934112224</v>
      </c>
      <c r="I55" s="30">
        <v>-44198.51899999997</v>
      </c>
      <c r="J55" s="35">
        <v>-0.057509145236353976</v>
      </c>
    </row>
    <row r="56" spans="2:10" ht="13.5" customHeight="1">
      <c r="B56" s="33" t="s">
        <v>4</v>
      </c>
      <c r="C56" s="60" t="s">
        <v>5</v>
      </c>
      <c r="D56" s="60"/>
      <c r="E56" s="60"/>
      <c r="F56" s="60"/>
      <c r="G56" s="60"/>
      <c r="H56" s="60"/>
      <c r="I56" s="60"/>
      <c r="J56" s="61"/>
    </row>
    <row r="57" spans="2:10" ht="15">
      <c r="B57" s="62" t="s">
        <v>58</v>
      </c>
      <c r="C57" s="56"/>
      <c r="D57" s="56"/>
      <c r="E57" s="56"/>
      <c r="F57" s="56"/>
      <c r="G57" s="56"/>
      <c r="H57" s="56"/>
      <c r="I57" s="56"/>
      <c r="J57" s="57"/>
    </row>
    <row r="58" spans="2:10" ht="15">
      <c r="B58" s="6">
        <v>5305</v>
      </c>
      <c r="C58" s="7" t="s">
        <v>59</v>
      </c>
      <c r="D58" s="8">
        <v>802</v>
      </c>
      <c r="E58" s="8">
        <v>0</v>
      </c>
      <c r="F58" s="9">
        <v>18630.88</v>
      </c>
      <c r="G58" s="10">
        <v>17828.88</v>
      </c>
      <c r="H58" s="11">
        <v>22.23052369077307</v>
      </c>
      <c r="I58" s="10">
        <v>18630.88</v>
      </c>
      <c r="J58" s="16"/>
    </row>
    <row r="59" spans="2:10" ht="15">
      <c r="B59" s="6">
        <v>5310</v>
      </c>
      <c r="C59" s="7" t="s">
        <v>60</v>
      </c>
      <c r="D59" s="8">
        <v>63178.25</v>
      </c>
      <c r="E59" s="8">
        <v>111444.19</v>
      </c>
      <c r="F59" s="9">
        <f>'[1]Sheet1'!$I$58</f>
        <v>118209.32</v>
      </c>
      <c r="G59" s="15">
        <f>F59-D59</f>
        <v>55031.07000000001</v>
      </c>
      <c r="H59" s="11">
        <f>G59/D59</f>
        <v>0.8710445446019794</v>
      </c>
      <c r="I59" s="15">
        <f>F59-E59</f>
        <v>6765.130000000005</v>
      </c>
      <c r="J59" s="16">
        <f>I59/E59</f>
        <v>0.06070419642333983</v>
      </c>
    </row>
    <row r="60" spans="2:10" ht="15">
      <c r="B60" s="6">
        <v>5315</v>
      </c>
      <c r="C60" s="7" t="s">
        <v>61</v>
      </c>
      <c r="D60" s="8">
        <v>750077.1900000001</v>
      </c>
      <c r="E60" s="8">
        <v>835310.3300000001</v>
      </c>
      <c r="F60" s="9">
        <v>906125.39</v>
      </c>
      <c r="G60" s="19">
        <v>156048.19999999995</v>
      </c>
      <c r="H60" s="20">
        <v>0.20804285489604069</v>
      </c>
      <c r="I60" s="19">
        <v>70815.05999999994</v>
      </c>
      <c r="J60" s="21">
        <v>0.0847769475088378</v>
      </c>
    </row>
    <row r="61" spans="2:10" ht="15">
      <c r="B61" s="6">
        <v>5320</v>
      </c>
      <c r="C61" s="7" t="s">
        <v>62</v>
      </c>
      <c r="D61" s="8">
        <v>83881.44</v>
      </c>
      <c r="E61" s="8">
        <v>30175.350000000002</v>
      </c>
      <c r="F61" s="9">
        <v>21822.59</v>
      </c>
      <c r="G61" s="15">
        <v>-62058.850000000006</v>
      </c>
      <c r="H61" s="11">
        <v>-0.7398400647389936</v>
      </c>
      <c r="I61" s="15">
        <v>-8352.760000000002</v>
      </c>
      <c r="J61" s="16">
        <v>-0.27680739411473276</v>
      </c>
    </row>
    <row r="62" spans="2:10" ht="15">
      <c r="B62" s="6">
        <v>5325</v>
      </c>
      <c r="C62" s="7" t="s">
        <v>63</v>
      </c>
      <c r="D62" s="8">
        <v>-100.06</v>
      </c>
      <c r="E62" s="8">
        <v>-11160</v>
      </c>
      <c r="F62" s="9">
        <v>0</v>
      </c>
      <c r="G62" s="15">
        <v>100.06</v>
      </c>
      <c r="H62" s="11">
        <v>-1</v>
      </c>
      <c r="I62" s="15">
        <v>11160</v>
      </c>
      <c r="J62" s="16">
        <v>-1</v>
      </c>
    </row>
    <row r="63" spans="2:10" ht="15">
      <c r="B63" s="6">
        <v>5330</v>
      </c>
      <c r="C63" s="7" t="s">
        <v>64</v>
      </c>
      <c r="D63" s="8">
        <v>-17988.01</v>
      </c>
      <c r="E63" s="8">
        <v>184211.57</v>
      </c>
      <c r="F63" s="9">
        <v>118316.37</v>
      </c>
      <c r="G63" s="15">
        <v>136304.38</v>
      </c>
      <c r="H63" s="11">
        <v>-7.577513021173549</v>
      </c>
      <c r="I63" s="15">
        <v>-65895.20000000001</v>
      </c>
      <c r="J63" s="16">
        <v>-0.35771477329029877</v>
      </c>
    </row>
    <row r="64" spans="2:10" ht="15">
      <c r="B64" s="6">
        <v>5335</v>
      </c>
      <c r="C64" s="7" t="s">
        <v>65</v>
      </c>
      <c r="D64" s="8">
        <v>15892.269999999999</v>
      </c>
      <c r="E64" s="8">
        <v>20635.010000000002</v>
      </c>
      <c r="F64" s="9">
        <v>0</v>
      </c>
      <c r="G64" s="15">
        <v>-15892.269999999999</v>
      </c>
      <c r="H64" s="11">
        <v>-1</v>
      </c>
      <c r="I64" s="15">
        <v>-20635.010000000002</v>
      </c>
      <c r="J64" s="16">
        <v>-1</v>
      </c>
    </row>
    <row r="65" spans="2:10" ht="15.75" thickBot="1">
      <c r="B65" s="34">
        <v>5340</v>
      </c>
      <c r="C65" s="7" t="s">
        <v>66</v>
      </c>
      <c r="D65" s="8">
        <v>27649.72</v>
      </c>
      <c r="E65" s="8">
        <v>1822.81</v>
      </c>
      <c r="F65" s="9">
        <v>26.75</v>
      </c>
      <c r="G65" s="15">
        <v>-27622.97</v>
      </c>
      <c r="H65" s="11">
        <v>-0.9990325399316883</v>
      </c>
      <c r="I65" s="15">
        <v>-1796.06</v>
      </c>
      <c r="J65" s="36">
        <v>-0.9853248555801208</v>
      </c>
    </row>
    <row r="66" spans="2:10" ht="16.5" thickBot="1" thickTop="1">
      <c r="B66" s="58" t="s">
        <v>67</v>
      </c>
      <c r="C66" s="59"/>
      <c r="D66" s="27">
        <v>923392.8</v>
      </c>
      <c r="E66" s="27">
        <f>SUM(E58:E65)</f>
        <v>1172439.26</v>
      </c>
      <c r="F66" s="29">
        <f>SUM(F58:F65)</f>
        <v>1183131.3000000003</v>
      </c>
      <c r="G66" s="30">
        <f>SUM(G58:G65)</f>
        <v>259738.49999999997</v>
      </c>
      <c r="H66" s="31">
        <f>G66/D66</f>
        <v>0.28128711854803284</v>
      </c>
      <c r="I66" s="30">
        <f>SUM(I58:I65)</f>
        <v>10692.039999999926</v>
      </c>
      <c r="J66" s="31">
        <f>I66/E66</f>
        <v>0.009119483085204709</v>
      </c>
    </row>
    <row r="67" spans="2:10" ht="13.5" customHeight="1">
      <c r="B67" s="33" t="s">
        <v>4</v>
      </c>
      <c r="C67" s="60" t="s">
        <v>5</v>
      </c>
      <c r="D67" s="60"/>
      <c r="E67" s="60"/>
      <c r="F67" s="60"/>
      <c r="G67" s="60"/>
      <c r="H67" s="60"/>
      <c r="I67" s="60"/>
      <c r="J67" s="61"/>
    </row>
    <row r="68" spans="2:10" ht="15">
      <c r="B68" s="62" t="s">
        <v>68</v>
      </c>
      <c r="C68" s="56"/>
      <c r="D68" s="56"/>
      <c r="E68" s="56"/>
      <c r="F68" s="56"/>
      <c r="G68" s="56"/>
      <c r="H68" s="56"/>
      <c r="I68" s="56"/>
      <c r="J68" s="57"/>
    </row>
    <row r="69" spans="2:10" ht="15">
      <c r="B69" s="6">
        <v>5405</v>
      </c>
      <c r="C69" s="7" t="s">
        <v>59</v>
      </c>
      <c r="D69" s="8">
        <v>38658.82</v>
      </c>
      <c r="E69" s="8">
        <v>38165.93</v>
      </c>
      <c r="F69" s="9">
        <v>2159.96</v>
      </c>
      <c r="G69" s="10">
        <v>-36498.86</v>
      </c>
      <c r="H69" s="11">
        <v>-0.944127627278846</v>
      </c>
      <c r="I69" s="10">
        <v>-36005.97</v>
      </c>
      <c r="J69" s="12">
        <v>-0.9434060692350481</v>
      </c>
    </row>
    <row r="70" spans="2:10" ht="15">
      <c r="B70" s="6">
        <v>5410</v>
      </c>
      <c r="C70" s="7" t="s">
        <v>69</v>
      </c>
      <c r="D70" s="8">
        <v>413.72</v>
      </c>
      <c r="E70" s="8">
        <v>21781.79</v>
      </c>
      <c r="F70" s="9">
        <v>19178.79</v>
      </c>
      <c r="G70" s="15">
        <v>18765.07</v>
      </c>
      <c r="H70" s="11">
        <v>45.356932224693026</v>
      </c>
      <c r="I70" s="15">
        <v>-2603</v>
      </c>
      <c r="J70" s="16">
        <v>-0.11950349351453671</v>
      </c>
    </row>
    <row r="71" spans="2:10" ht="15">
      <c r="B71" s="6">
        <v>5415</v>
      </c>
      <c r="C71" s="7" t="s">
        <v>70</v>
      </c>
      <c r="D71" s="8">
        <v>0</v>
      </c>
      <c r="E71" s="8">
        <v>0</v>
      </c>
      <c r="F71" s="9">
        <v>0</v>
      </c>
      <c r="G71" s="19">
        <v>0</v>
      </c>
      <c r="H71" s="20" t="s">
        <v>99</v>
      </c>
      <c r="I71" s="19">
        <v>0</v>
      </c>
      <c r="J71" s="21" t="s">
        <v>99</v>
      </c>
    </row>
    <row r="72" spans="2:10" ht="15">
      <c r="B72" s="6">
        <v>5420</v>
      </c>
      <c r="C72" s="7" t="s">
        <v>71</v>
      </c>
      <c r="D72" s="8">
        <v>0</v>
      </c>
      <c r="E72" s="8">
        <v>0</v>
      </c>
      <c r="F72" s="9">
        <v>0</v>
      </c>
      <c r="G72" s="15">
        <v>0</v>
      </c>
      <c r="H72" s="11" t="s">
        <v>99</v>
      </c>
      <c r="I72" s="15">
        <v>0</v>
      </c>
      <c r="J72" s="16" t="s">
        <v>99</v>
      </c>
    </row>
    <row r="73" spans="2:10" ht="15">
      <c r="B73" s="6">
        <v>5425</v>
      </c>
      <c r="C73" s="7" t="s">
        <v>72</v>
      </c>
      <c r="D73" s="8">
        <v>0</v>
      </c>
      <c r="E73" s="8">
        <v>112725.5</v>
      </c>
      <c r="F73" s="9">
        <v>120028.9</v>
      </c>
      <c r="G73" s="15">
        <v>120028.9</v>
      </c>
      <c r="H73" s="11" t="s">
        <v>99</v>
      </c>
      <c r="I73" s="15">
        <v>7303.399999999994</v>
      </c>
      <c r="J73" s="16">
        <v>0.06478924466957348</v>
      </c>
    </row>
    <row r="74" spans="2:10" ht="15">
      <c r="B74" s="6">
        <v>5505</v>
      </c>
      <c r="C74" s="7" t="s">
        <v>59</v>
      </c>
      <c r="D74" s="8">
        <v>0</v>
      </c>
      <c r="E74" s="8">
        <v>0</v>
      </c>
      <c r="F74" s="9">
        <v>0</v>
      </c>
      <c r="G74" s="15">
        <v>0</v>
      </c>
      <c r="H74" s="11" t="s">
        <v>99</v>
      </c>
      <c r="I74" s="15">
        <v>0</v>
      </c>
      <c r="J74" s="16" t="s">
        <v>99</v>
      </c>
    </row>
    <row r="75" spans="2:10" ht="15">
      <c r="B75" s="6">
        <v>5510</v>
      </c>
      <c r="C75" s="7" t="s">
        <v>73</v>
      </c>
      <c r="D75" s="8">
        <v>0</v>
      </c>
      <c r="E75" s="8">
        <v>0</v>
      </c>
      <c r="F75" s="9">
        <v>0</v>
      </c>
      <c r="G75" s="15">
        <v>0</v>
      </c>
      <c r="H75" s="11" t="s">
        <v>99</v>
      </c>
      <c r="I75" s="15">
        <v>0</v>
      </c>
      <c r="J75" s="16" t="s">
        <v>99</v>
      </c>
    </row>
    <row r="76" spans="2:10" ht="15">
      <c r="B76" s="6">
        <v>5515</v>
      </c>
      <c r="C76" s="7" t="s">
        <v>74</v>
      </c>
      <c r="D76" s="8">
        <v>8984.900000000001</v>
      </c>
      <c r="E76" s="8">
        <v>11183.16</v>
      </c>
      <c r="F76" s="9">
        <v>7415.09</v>
      </c>
      <c r="G76" s="15">
        <v>-1569.8100000000013</v>
      </c>
      <c r="H76" s="11">
        <v>-0.17471646874200053</v>
      </c>
      <c r="I76" s="15">
        <v>-3768.0699999999997</v>
      </c>
      <c r="J76" s="16">
        <v>-0.33694143694626566</v>
      </c>
    </row>
    <row r="77" spans="2:10" ht="15.75" thickBot="1">
      <c r="B77" s="17">
        <v>5520</v>
      </c>
      <c r="C77" s="7" t="s">
        <v>75</v>
      </c>
      <c r="D77" s="8">
        <v>0</v>
      </c>
      <c r="E77" s="8">
        <v>0</v>
      </c>
      <c r="F77" s="9">
        <v>0</v>
      </c>
      <c r="G77" s="15">
        <v>0</v>
      </c>
      <c r="H77" s="11" t="s">
        <v>99</v>
      </c>
      <c r="I77" s="15">
        <v>0</v>
      </c>
      <c r="J77" s="37" t="s">
        <v>99</v>
      </c>
    </row>
    <row r="78" spans="2:10" ht="16.5" thickBot="1" thickTop="1">
      <c r="B78" s="38" t="s">
        <v>76</v>
      </c>
      <c r="C78" s="39"/>
      <c r="D78" s="27">
        <v>48057.44</v>
      </c>
      <c r="E78" s="27">
        <v>183856.38</v>
      </c>
      <c r="F78" s="29">
        <v>148782.74</v>
      </c>
      <c r="G78" s="30">
        <v>100725.29999999999</v>
      </c>
      <c r="H78" s="31">
        <v>2.0959356137155867</v>
      </c>
      <c r="I78" s="30">
        <v>-35073.640000000014</v>
      </c>
      <c r="J78" s="32">
        <v>-0.19076651025109936</v>
      </c>
    </row>
    <row r="79" spans="2:10" ht="13.5" customHeight="1">
      <c r="B79" s="33" t="s">
        <v>4</v>
      </c>
      <c r="C79" s="60" t="s">
        <v>5</v>
      </c>
      <c r="D79" s="60"/>
      <c r="E79" s="60"/>
      <c r="F79" s="60"/>
      <c r="G79" s="60"/>
      <c r="H79" s="60"/>
      <c r="I79" s="60"/>
      <c r="J79" s="61"/>
    </row>
    <row r="80" spans="2:10" ht="15">
      <c r="B80" s="62" t="s">
        <v>77</v>
      </c>
      <c r="C80" s="56"/>
      <c r="D80" s="56"/>
      <c r="E80" s="56"/>
      <c r="F80" s="56"/>
      <c r="G80" s="56"/>
      <c r="H80" s="56"/>
      <c r="I80" s="56"/>
      <c r="J80" s="57"/>
    </row>
    <row r="81" spans="2:10" ht="15">
      <c r="B81" s="6">
        <v>5605</v>
      </c>
      <c r="C81" s="7" t="s">
        <v>78</v>
      </c>
      <c r="D81" s="8">
        <v>237336.93</v>
      </c>
      <c r="E81" s="8">
        <v>804878.29</v>
      </c>
      <c r="F81" s="9">
        <v>218390.34</v>
      </c>
      <c r="G81" s="10">
        <v>-18946.589999999997</v>
      </c>
      <c r="H81" s="11">
        <v>-0.07982992785825616</v>
      </c>
      <c r="I81" s="10">
        <v>-586487.9500000001</v>
      </c>
      <c r="J81" s="12">
        <v>-0.7286666285905165</v>
      </c>
    </row>
    <row r="82" spans="2:10" ht="15">
      <c r="B82" s="6">
        <v>5610</v>
      </c>
      <c r="C82" s="7" t="s">
        <v>79</v>
      </c>
      <c r="D82" s="8">
        <v>971561.91</v>
      </c>
      <c r="E82" s="8">
        <v>698031.8</v>
      </c>
      <c r="F82" s="9">
        <v>1194775.86</v>
      </c>
      <c r="G82" s="15">
        <v>223213.95000000007</v>
      </c>
      <c r="H82" s="11">
        <v>0.22974753096279787</v>
      </c>
      <c r="I82" s="15">
        <v>496744.06000000006</v>
      </c>
      <c r="J82" s="16">
        <v>0.711635286529926</v>
      </c>
    </row>
    <row r="83" spans="2:10" ht="15">
      <c r="B83" s="6">
        <v>5615</v>
      </c>
      <c r="C83" s="7" t="s">
        <v>80</v>
      </c>
      <c r="D83" s="8">
        <v>459385.88</v>
      </c>
      <c r="E83" s="8">
        <v>249762.37</v>
      </c>
      <c r="F83" s="9">
        <v>361626.25</v>
      </c>
      <c r="G83" s="19">
        <v>-97759.63</v>
      </c>
      <c r="H83" s="20">
        <v>-0.2128050387617486</v>
      </c>
      <c r="I83" s="19">
        <v>111863.88</v>
      </c>
      <c r="J83" s="21">
        <v>0.44788124007631747</v>
      </c>
    </row>
    <row r="84" spans="2:10" ht="15">
      <c r="B84" s="6">
        <v>5620</v>
      </c>
      <c r="C84" s="7" t="s">
        <v>81</v>
      </c>
      <c r="D84" s="8">
        <v>150618.86000000002</v>
      </c>
      <c r="E84" s="8">
        <v>207523.99</v>
      </c>
      <c r="F84" s="9">
        <v>143722.31</v>
      </c>
      <c r="G84" s="15">
        <v>-6896.5500000000175</v>
      </c>
      <c r="H84" s="11">
        <v>-0.04578809054855426</v>
      </c>
      <c r="I84" s="15">
        <v>-63801.67999999999</v>
      </c>
      <c r="J84" s="16">
        <v>-0.3074424311136269</v>
      </c>
    </row>
    <row r="85" spans="2:10" ht="15">
      <c r="B85" s="6">
        <v>5625</v>
      </c>
      <c r="C85" s="7" t="s">
        <v>82</v>
      </c>
      <c r="D85" s="8">
        <v>0</v>
      </c>
      <c r="E85" s="8">
        <v>0</v>
      </c>
      <c r="F85" s="9">
        <v>0</v>
      </c>
      <c r="G85" s="15">
        <v>0</v>
      </c>
      <c r="H85" s="11" t="s">
        <v>99</v>
      </c>
      <c r="I85" s="15">
        <v>0</v>
      </c>
      <c r="J85" s="16" t="s">
        <v>99</v>
      </c>
    </row>
    <row r="86" spans="2:10" ht="15">
      <c r="B86" s="6">
        <v>5630</v>
      </c>
      <c r="C86" s="7" t="s">
        <v>83</v>
      </c>
      <c r="D86" s="8">
        <v>336183.79000000004</v>
      </c>
      <c r="E86" s="8">
        <v>423980.44</v>
      </c>
      <c r="F86" s="9">
        <f>'[1]Sheet1'!$I$85</f>
        <v>225378.456</v>
      </c>
      <c r="G86" s="15">
        <f>F86-D86</f>
        <v>-110805.33400000003</v>
      </c>
      <c r="H86" s="11">
        <f>G86/D86</f>
        <v>-0.3295974918957277</v>
      </c>
      <c r="I86" s="15">
        <f>F86-E86</f>
        <v>-198601.984</v>
      </c>
      <c r="J86" s="16">
        <f>I86/E86</f>
        <v>-0.46842251496319026</v>
      </c>
    </row>
    <row r="87" spans="2:10" ht="15">
      <c r="B87" s="6">
        <v>5635</v>
      </c>
      <c r="C87" s="7" t="s">
        <v>84</v>
      </c>
      <c r="D87" s="8">
        <v>75834.3</v>
      </c>
      <c r="E87" s="8">
        <v>51089.18</v>
      </c>
      <c r="F87" s="9">
        <v>0</v>
      </c>
      <c r="G87" s="15">
        <v>-75834.3</v>
      </c>
      <c r="H87" s="11">
        <v>-1</v>
      </c>
      <c r="I87" s="15">
        <v>-51089.18</v>
      </c>
      <c r="J87" s="16">
        <v>-1</v>
      </c>
    </row>
    <row r="88" spans="2:10" ht="15">
      <c r="B88" s="6">
        <v>5640</v>
      </c>
      <c r="C88" s="7" t="s">
        <v>85</v>
      </c>
      <c r="D88" s="8">
        <v>0</v>
      </c>
      <c r="E88" s="8">
        <v>0</v>
      </c>
      <c r="F88" s="9">
        <v>13438.08</v>
      </c>
      <c r="G88" s="15">
        <v>13438.08</v>
      </c>
      <c r="H88" s="11" t="s">
        <v>99</v>
      </c>
      <c r="I88" s="15">
        <v>13438.08</v>
      </c>
      <c r="J88" s="16" t="s">
        <v>99</v>
      </c>
    </row>
    <row r="89" spans="2:10" ht="15">
      <c r="B89" s="6">
        <v>5645</v>
      </c>
      <c r="C89" s="7" t="s">
        <v>86</v>
      </c>
      <c r="D89" s="8">
        <v>12610.68</v>
      </c>
      <c r="E89" s="8">
        <v>271144.62</v>
      </c>
      <c r="F89" s="9">
        <v>413501.8</v>
      </c>
      <c r="G89" s="15">
        <v>400891.12</v>
      </c>
      <c r="H89" s="11">
        <v>31.78980990715806</v>
      </c>
      <c r="I89" s="15">
        <v>142357.18</v>
      </c>
      <c r="J89" s="16">
        <v>0.5250230670260025</v>
      </c>
    </row>
    <row r="90" spans="2:10" ht="15">
      <c r="B90" s="6">
        <v>5650</v>
      </c>
      <c r="C90" s="7" t="s">
        <v>87</v>
      </c>
      <c r="D90" s="8">
        <v>0</v>
      </c>
      <c r="E90" s="8">
        <v>0</v>
      </c>
      <c r="F90" s="9">
        <v>0</v>
      </c>
      <c r="G90" s="15">
        <v>0</v>
      </c>
      <c r="H90" s="11" t="s">
        <v>99</v>
      </c>
      <c r="I90" s="15">
        <v>0</v>
      </c>
      <c r="J90" s="16" t="s">
        <v>99</v>
      </c>
    </row>
    <row r="91" spans="2:10" ht="15">
      <c r="B91" s="6">
        <v>5655</v>
      </c>
      <c r="C91" s="7" t="s">
        <v>88</v>
      </c>
      <c r="D91" s="8">
        <v>158966.57</v>
      </c>
      <c r="E91" s="8">
        <v>157539.54</v>
      </c>
      <c r="F91" s="9">
        <v>115000</v>
      </c>
      <c r="G91" s="15">
        <v>-43966.57000000001</v>
      </c>
      <c r="H91" s="11">
        <v>-0.27657745902173014</v>
      </c>
      <c r="I91" s="15">
        <v>-42539.54000000001</v>
      </c>
      <c r="J91" s="16">
        <v>-0.27002452844536684</v>
      </c>
    </row>
    <row r="92" spans="2:10" ht="15">
      <c r="B92" s="6">
        <v>5660</v>
      </c>
      <c r="C92" s="7" t="s">
        <v>89</v>
      </c>
      <c r="D92" s="8">
        <v>0</v>
      </c>
      <c r="E92" s="8">
        <v>2167.21</v>
      </c>
      <c r="F92" s="9">
        <v>0</v>
      </c>
      <c r="G92" s="15">
        <v>0</v>
      </c>
      <c r="H92" s="11" t="s">
        <v>99</v>
      </c>
      <c r="I92" s="15">
        <v>-2167.21</v>
      </c>
      <c r="J92" s="16">
        <v>-1</v>
      </c>
    </row>
    <row r="93" spans="2:10" ht="15">
      <c r="B93" s="6">
        <v>5665</v>
      </c>
      <c r="C93" s="7" t="s">
        <v>90</v>
      </c>
      <c r="D93" s="8">
        <v>110448.51</v>
      </c>
      <c r="E93" s="8">
        <v>290173.66</v>
      </c>
      <c r="F93" s="9">
        <v>295455.82</v>
      </c>
      <c r="G93" s="15">
        <v>185007.31</v>
      </c>
      <c r="H93" s="11">
        <v>1.6750548287161142</v>
      </c>
      <c r="I93" s="15">
        <v>5282.160000000033</v>
      </c>
      <c r="J93" s="16">
        <v>0.01820344410309338</v>
      </c>
    </row>
    <row r="94" spans="2:10" ht="15">
      <c r="B94" s="6">
        <v>5670</v>
      </c>
      <c r="C94" s="7" t="s">
        <v>91</v>
      </c>
      <c r="D94" s="8">
        <v>99009.4</v>
      </c>
      <c r="E94" s="8">
        <v>282922.71</v>
      </c>
      <c r="F94" s="9">
        <v>322400.9</v>
      </c>
      <c r="G94" s="15">
        <v>223391.50000000003</v>
      </c>
      <c r="H94" s="11">
        <v>2.256265566703768</v>
      </c>
      <c r="I94" s="15">
        <v>39478.19</v>
      </c>
      <c r="J94" s="16">
        <v>0.13953701348329361</v>
      </c>
    </row>
    <row r="95" spans="2:10" ht="15">
      <c r="B95" s="6">
        <v>5675</v>
      </c>
      <c r="C95" s="7" t="s">
        <v>92</v>
      </c>
      <c r="D95" s="8">
        <v>67934.52</v>
      </c>
      <c r="E95" s="8">
        <v>15759.34</v>
      </c>
      <c r="F95" s="9">
        <v>80204.49</v>
      </c>
      <c r="G95" s="15">
        <v>12269.970000000001</v>
      </c>
      <c r="H95" s="11">
        <v>0.18061465658401654</v>
      </c>
      <c r="I95" s="15">
        <v>64445.15000000001</v>
      </c>
      <c r="J95" s="16">
        <v>4.089330517648582</v>
      </c>
    </row>
    <row r="96" spans="2:10" ht="15">
      <c r="B96" s="6">
        <v>5680</v>
      </c>
      <c r="C96" s="7" t="s">
        <v>93</v>
      </c>
      <c r="D96" s="8">
        <v>2678.57</v>
      </c>
      <c r="E96" s="8">
        <v>317.24</v>
      </c>
      <c r="F96" s="9">
        <v>7865.06</v>
      </c>
      <c r="G96" s="15">
        <v>5186.49</v>
      </c>
      <c r="H96" s="11">
        <v>1.9362906326883373</v>
      </c>
      <c r="I96" s="15">
        <v>7547.820000000001</v>
      </c>
      <c r="J96" s="16">
        <v>23.792144748455428</v>
      </c>
    </row>
    <row r="97" spans="2:10" ht="15">
      <c r="B97" s="6">
        <v>5685</v>
      </c>
      <c r="C97" s="7" t="s">
        <v>94</v>
      </c>
      <c r="D97" s="8">
        <v>0</v>
      </c>
      <c r="E97" s="8">
        <v>102370.18</v>
      </c>
      <c r="F97" s="9">
        <v>0</v>
      </c>
      <c r="G97" s="19">
        <v>0</v>
      </c>
      <c r="H97" s="20" t="s">
        <v>99</v>
      </c>
      <c r="I97" s="19">
        <v>-102370.18</v>
      </c>
      <c r="J97" s="21">
        <v>-1</v>
      </c>
    </row>
    <row r="98" spans="2:10" ht="15">
      <c r="B98" s="6">
        <v>5695</v>
      </c>
      <c r="C98" s="7" t="s">
        <v>95</v>
      </c>
      <c r="D98" s="8">
        <v>0</v>
      </c>
      <c r="E98" s="8">
        <v>0</v>
      </c>
      <c r="F98" s="9">
        <v>0</v>
      </c>
      <c r="G98" s="15">
        <v>0</v>
      </c>
      <c r="H98" s="11" t="s">
        <v>99</v>
      </c>
      <c r="I98" s="15">
        <v>0</v>
      </c>
      <c r="J98" s="16" t="s">
        <v>99</v>
      </c>
    </row>
    <row r="99" spans="2:10" ht="15.75" thickBot="1">
      <c r="B99" s="34">
        <v>6205</v>
      </c>
      <c r="C99" s="7" t="s">
        <v>96</v>
      </c>
      <c r="D99" s="8">
        <v>0</v>
      </c>
      <c r="E99" s="8">
        <v>0</v>
      </c>
      <c r="F99" s="9">
        <v>0</v>
      </c>
      <c r="G99" s="19">
        <v>0</v>
      </c>
      <c r="H99" s="20" t="s">
        <v>99</v>
      </c>
      <c r="I99" s="19">
        <v>0</v>
      </c>
      <c r="J99" s="21" t="s">
        <v>99</v>
      </c>
    </row>
    <row r="100" spans="2:10" ht="16.5" thickBot="1" thickTop="1">
      <c r="B100" s="40" t="s">
        <v>97</v>
      </c>
      <c r="C100" s="39"/>
      <c r="D100" s="27">
        <v>2682569.9199999995</v>
      </c>
      <c r="E100" s="27">
        <v>3557660.5700000008</v>
      </c>
      <c r="F100" s="29">
        <f>SUM(F81:F99)</f>
        <v>3391759.366</v>
      </c>
      <c r="G100" s="30">
        <f>SUM(G81:G99)</f>
        <v>709189.446</v>
      </c>
      <c r="H100" s="31">
        <f>G100/D100</f>
        <v>0.26436941707003114</v>
      </c>
      <c r="I100" s="30">
        <f>SUM(I81:I99)</f>
        <v>-165901.20399999994</v>
      </c>
      <c r="J100" s="31">
        <f>I100/E100</f>
        <v>-0.0466321057716869</v>
      </c>
    </row>
    <row r="101" spans="2:10" ht="15.75" thickBot="1">
      <c r="B101" s="63" t="s">
        <v>98</v>
      </c>
      <c r="C101" s="64"/>
      <c r="D101" s="41">
        <v>5881290.84</v>
      </c>
      <c r="E101" s="42">
        <v>5967342.020000001</v>
      </c>
      <c r="F101" s="43">
        <f>F100+F78+F66+F55+F34</f>
        <v>5730237.056999999</v>
      </c>
      <c r="G101" s="44">
        <f>F101-D101</f>
        <v>-151053.78300000075</v>
      </c>
      <c r="H101" s="45">
        <f>G101/D101</f>
        <v>-0.025683780501492892</v>
      </c>
      <c r="I101" s="44">
        <f>F101-E101</f>
        <v>-237104.96300000232</v>
      </c>
      <c r="J101" s="45">
        <f>I101/E101</f>
        <v>-0.03973376458150496</v>
      </c>
    </row>
  </sheetData>
  <sheetProtection/>
  <mergeCells count="23">
    <mergeCell ref="B101:C101"/>
    <mergeCell ref="B57:J57"/>
    <mergeCell ref="B66:C66"/>
    <mergeCell ref="C67:J67"/>
    <mergeCell ref="B68:J68"/>
    <mergeCell ref="C79:J79"/>
    <mergeCell ref="B80:J80"/>
    <mergeCell ref="B10:J10"/>
    <mergeCell ref="B34:C34"/>
    <mergeCell ref="C35:J35"/>
    <mergeCell ref="B36:J36"/>
    <mergeCell ref="B55:C55"/>
    <mergeCell ref="C56:J56"/>
    <mergeCell ref="B3:J3"/>
    <mergeCell ref="B4:J4"/>
    <mergeCell ref="B5:J5"/>
    <mergeCell ref="B8:B9"/>
    <mergeCell ref="C8:C9"/>
    <mergeCell ref="D8:D9"/>
    <mergeCell ref="E8:E9"/>
    <mergeCell ref="F8:F9"/>
    <mergeCell ref="G8:H8"/>
    <mergeCell ref="I8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ERTH Crop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Graig P</dc:creator>
  <cp:keywords/>
  <dc:description/>
  <cp:lastModifiedBy>Graig P</cp:lastModifiedBy>
  <dcterms:created xsi:type="dcterms:W3CDTF">2012-04-12T13:43:25Z</dcterms:created>
  <dcterms:modified xsi:type="dcterms:W3CDTF">2012-05-30T17:51:46Z</dcterms:modified>
  <cp:category/>
  <cp:version/>
  <cp:contentType/>
  <cp:contentStatus/>
</cp:coreProperties>
</file>