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36" windowHeight="7452" tabRatio="901" activeTab="0"/>
  </bookViews>
  <sheets>
    <sheet name="PILs 1562 Calculation" sheetId="1" r:id="rId1"/>
  </sheets>
  <externalReferences>
    <externalReference r:id="rId4"/>
    <externalReference r:id="rId5"/>
    <externalReference r:id="rId6"/>
  </externalReferences>
  <definedNames>
    <definedName name="DaysInPreviousYear">'[1]Rates'!$B$22</definedName>
    <definedName name="DaysInYear">'[1]Rates'!$B$21</definedName>
    <definedName name="hello">#REF!</definedName>
    <definedName name="MofF">#REF!</definedName>
    <definedName name="_xlnm.Print_Area" localSheetId="0">'PILs 1562 Calculation'!$A$1:$O$77</definedName>
    <definedName name="Ratebase">#REF!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K13" authorId="0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2005 PILs Proxy $199,648
</t>
        </r>
      </text>
    </comment>
  </commentList>
</comments>
</file>

<file path=xl/sharedStrings.xml><?xml version="1.0" encoding="utf-8"?>
<sst xmlns="http://schemas.openxmlformats.org/spreadsheetml/2006/main" count="66" uniqueCount="58">
  <si>
    <t>Year start:</t>
  </si>
  <si>
    <t>Year end:</t>
  </si>
  <si>
    <t xml:space="preserve"> </t>
  </si>
  <si>
    <t>Total</t>
  </si>
  <si>
    <t>Opening balance:</t>
  </si>
  <si>
    <t>-</t>
  </si>
  <si>
    <t>=</t>
  </si>
  <si>
    <t>+/-</t>
  </si>
  <si>
    <t>Sign Convention: + for increase;  - for decrease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</si>
  <si>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</si>
  <si>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</si>
  <si>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</si>
  <si>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</si>
  <si>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</si>
  <si>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</si>
  <si>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</si>
  <si>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</si>
  <si>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</si>
  <si>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</si>
  <si>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</si>
  <si>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</si>
  <si>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</si>
  <si>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</si>
  <si>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</si>
  <si>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</si>
  <si>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</si>
  <si>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</si>
  <si>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</si>
  <si>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</si>
  <si>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</si>
  <si>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</si>
  <si>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</si>
  <si>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</si>
  <si>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</si>
  <si>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</si>
  <si>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</si>
  <si>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</si>
  <si>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</si>
  <si>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</si>
  <si>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</si>
  <si>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</si>
  <si>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</si>
  <si>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</si>
  <si>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</si>
  <si>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</si>
  <si>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</si>
  <si>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</si>
  <si>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</si>
  <si>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</si>
  <si>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</si>
  <si>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</si>
  <si>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PILs proxy from April 1, 2005 - input 9/12 of amount</t>
  </si>
  <si>
    <t xml:space="preserve">Analysis of PILs Tax Account 1562: </t>
  </si>
  <si>
    <t>(9) Any interim PILs recovery from Board Decisions will be recorded in APH Account # 1590.  Final reconciliation of PILs proxy taxes</t>
  </si>
  <si>
    <t>PILs billed to (collected from) customers             (8)</t>
  </si>
  <si>
    <t>PILs Taxes EB-2008-381</t>
  </si>
  <si>
    <t>Utility Name: Centre Wellington Hydro Ltd.</t>
  </si>
  <si>
    <t>Reporting Period: 2001 to Apr 30, 2006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</si>
</sst>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8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9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3" fontId="0" fillId="0" borderId="0" xfId="0" applyNumberFormat="1" applyFill="1" applyAlignment="1">
      <alignment/>
    </xf>
    <xf numFmtId="0" fontId="0" fillId="33" borderId="0" xfId="0" applyFill="1" applyAlignment="1">
      <alignment vertical="top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9" xfId="0" applyBorder="1" applyAlignment="1">
      <alignment horizontal="right" vertical="top"/>
    </xf>
    <xf numFmtId="3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10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6" fillId="0" borderId="0" xfId="0" applyFont="1" applyAlignment="1">
      <alignment horizontal="center" vertical="top"/>
    </xf>
    <xf numFmtId="0" fontId="7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0" fontId="0" fillId="34" borderId="0" xfId="0" applyFill="1" applyAlignment="1">
      <alignment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0" fillId="34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6" borderId="0" xfId="0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6" borderId="0" xfId="0" applyNumberFormat="1" applyFill="1" applyBorder="1" applyAlignment="1">
      <alignment/>
    </xf>
    <xf numFmtId="3" fontId="0" fillId="36" borderId="0" xfId="0" applyNumberFormat="1" applyFill="1" applyBorder="1" applyAlignment="1" applyProtection="1">
      <alignment/>
      <protection/>
    </xf>
    <xf numFmtId="37" fontId="0" fillId="36" borderId="0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0" xfId="0" applyFill="1" applyBorder="1" applyAlignment="1">
      <alignment vertical="top"/>
    </xf>
    <xf numFmtId="37" fontId="0" fillId="36" borderId="0" xfId="0" applyNumberFormat="1" applyFill="1" applyBorder="1" applyAlignment="1">
      <alignment vertical="top"/>
    </xf>
    <xf numFmtId="3" fontId="0" fillId="35" borderId="11" xfId="0" applyNumberFormat="1" applyFill="1" applyBorder="1" applyAlignment="1" applyProtection="1">
      <alignment/>
      <protection/>
    </xf>
    <xf numFmtId="10" fontId="0" fillId="0" borderId="0" xfId="63" applyFont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uellette\AppData\Local\Microsoft\Windows\Temporary%20Internet%20Files\Content.Outlook\OZMITOC9\CWH_SUBrevised_2001_PILs_Model_SIMPIL-Sept%2027%20LegRateMa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uellette\AppData\Local\Microsoft\Windows\Temporary%20Internet%20Files\Content.Outlook\OZMITOC9\2001-2012%20PILs%20Int%20Cal-Sept%20%2027%20LegRateM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  <sheetDataSet>
      <sheetData sheetId="1">
        <row r="183">
          <cell r="E18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'ville"/>
      <sheetName val="PILs Continuity Schedule"/>
      <sheetName val="Pils 2010-2011"/>
      <sheetName val="Blank"/>
    </sheetNames>
    <sheetDataSet>
      <sheetData sheetId="1">
        <row r="10">
          <cell r="H10">
            <v>486.45924200913237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Layout" workbookViewId="0" topLeftCell="A1">
      <selection activeCell="G3" sqref="G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52" t="s">
        <v>55</v>
      </c>
    </row>
    <row r="2" spans="1:2" ht="12.75">
      <c r="A2" s="1" t="s">
        <v>52</v>
      </c>
      <c r="B2" s="1"/>
    </row>
    <row r="3" spans="1:15" ht="12.75">
      <c r="A3" s="1" t="s">
        <v>56</v>
      </c>
      <c r="O3" s="22"/>
    </row>
    <row r="4" spans="1:15" ht="12.75">
      <c r="A4" s="1" t="s">
        <v>57</v>
      </c>
      <c r="E4" s="23" t="s">
        <v>8</v>
      </c>
      <c r="F4" s="21"/>
      <c r="G4" s="21"/>
      <c r="H4" s="21"/>
      <c r="I4" s="21"/>
      <c r="O4" s="22"/>
    </row>
    <row r="5" spans="4:7" ht="12.75">
      <c r="D5" s="4"/>
      <c r="E5" s="4"/>
      <c r="F5" s="4"/>
      <c r="G5" s="4"/>
    </row>
    <row r="6" spans="1:15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13.5" thickTop="1"/>
    <row r="8" spans="1:13" ht="12.75">
      <c r="A8" s="1" t="s">
        <v>0</v>
      </c>
      <c r="C8" s="6">
        <v>37165</v>
      </c>
      <c r="E8" s="6">
        <v>37257</v>
      </c>
      <c r="G8" s="6">
        <v>37622</v>
      </c>
      <c r="I8" s="6">
        <v>37987</v>
      </c>
      <c r="K8" s="6">
        <v>38353</v>
      </c>
      <c r="M8" s="6">
        <v>38718</v>
      </c>
    </row>
    <row r="9" spans="1:15" ht="12.75">
      <c r="A9" s="1" t="s">
        <v>1</v>
      </c>
      <c r="C9" s="7">
        <v>37256</v>
      </c>
      <c r="E9" s="7">
        <v>37621</v>
      </c>
      <c r="G9" s="7">
        <v>37986</v>
      </c>
      <c r="I9" s="7">
        <v>38352</v>
      </c>
      <c r="K9" s="7">
        <v>38717</v>
      </c>
      <c r="M9" s="7">
        <v>38837</v>
      </c>
      <c r="O9" s="16" t="s">
        <v>3</v>
      </c>
    </row>
    <row r="10" spans="1:8" ht="12.75">
      <c r="A10" s="1"/>
      <c r="F10" s="4"/>
      <c r="H10" s="4"/>
    </row>
    <row r="11" spans="1:15" ht="20.25" customHeight="1">
      <c r="A11" s="11" t="s">
        <v>4</v>
      </c>
      <c r="B11" s="2" t="s">
        <v>6</v>
      </c>
      <c r="C11" s="17">
        <v>0</v>
      </c>
      <c r="D11" s="14"/>
      <c r="E11" s="19">
        <f>C22</f>
        <v>80347.45924200914</v>
      </c>
      <c r="F11" s="25"/>
      <c r="G11" s="19">
        <f>E22</f>
        <v>15845.639242009143</v>
      </c>
      <c r="H11" s="25"/>
      <c r="I11" s="19">
        <f>G22</f>
        <v>-2511.0407579908497</v>
      </c>
      <c r="J11" s="14"/>
      <c r="K11" s="19">
        <f>I22</f>
        <v>-43736.28075799084</v>
      </c>
      <c r="L11" s="14"/>
      <c r="M11" s="19">
        <f>K22</f>
        <v>-148456.84075799084</v>
      </c>
      <c r="N11" s="14"/>
      <c r="O11" s="19">
        <f>C11</f>
        <v>0</v>
      </c>
    </row>
    <row r="12" spans="1:17" ht="27" customHeight="1">
      <c r="A12" s="11" t="s">
        <v>17</v>
      </c>
      <c r="B12" s="9" t="s">
        <v>7</v>
      </c>
      <c r="C12" s="18">
        <v>79861</v>
      </c>
      <c r="D12" s="15"/>
      <c r="E12" s="18">
        <v>269036</v>
      </c>
      <c r="F12" s="12"/>
      <c r="G12" s="24">
        <f>C12+E12</f>
        <v>348897</v>
      </c>
      <c r="H12" s="12"/>
      <c r="I12" s="24">
        <f>(E12/12*9)+(G12/12*3)</f>
        <v>289001.25</v>
      </c>
      <c r="J12" s="15"/>
      <c r="K12" s="24">
        <f>E12/12*3</f>
        <v>67259</v>
      </c>
      <c r="L12" s="15"/>
      <c r="M12" s="24">
        <f>199648/12*4</f>
        <v>66549.33333333333</v>
      </c>
      <c r="N12" s="15"/>
      <c r="O12" s="19">
        <f aca="true" t="shared" si="0" ref="O12:O20">SUM(C12:N12)</f>
        <v>1120603.5833333333</v>
      </c>
      <c r="Q12" s="3"/>
    </row>
    <row r="13" spans="1:15" ht="27" customHeight="1">
      <c r="A13" s="11" t="s">
        <v>51</v>
      </c>
      <c r="B13" s="9"/>
      <c r="C13" s="18"/>
      <c r="D13" s="12"/>
      <c r="E13" s="18"/>
      <c r="F13" s="12"/>
      <c r="G13" s="18"/>
      <c r="H13" s="12"/>
      <c r="I13" s="18"/>
      <c r="J13" s="15"/>
      <c r="K13" s="18">
        <f>199648/12*9</f>
        <v>149736</v>
      </c>
      <c r="L13" s="15"/>
      <c r="M13" s="18"/>
      <c r="N13" s="15"/>
      <c r="O13" s="19">
        <f t="shared" si="0"/>
        <v>149736</v>
      </c>
    </row>
    <row r="14" spans="1:15" ht="38.25">
      <c r="A14" s="11" t="s">
        <v>18</v>
      </c>
      <c r="B14" s="9" t="s">
        <v>7</v>
      </c>
      <c r="C14" s="18"/>
      <c r="D14" s="15"/>
      <c r="E14" s="18">
        <f>'[2]TAXCALC'!$E$183</f>
        <v>0</v>
      </c>
      <c r="F14" s="12"/>
      <c r="G14" s="18">
        <v>0</v>
      </c>
      <c r="H14" s="12"/>
      <c r="I14" s="27"/>
      <c r="J14" s="15"/>
      <c r="K14" s="18"/>
      <c r="L14" s="15"/>
      <c r="M14" s="18"/>
      <c r="N14" s="15"/>
      <c r="O14" s="19">
        <f t="shared" si="0"/>
        <v>0</v>
      </c>
    </row>
    <row r="15" spans="1:15" ht="27" customHeight="1">
      <c r="A15" s="11" t="s">
        <v>19</v>
      </c>
      <c r="B15" s="9" t="s">
        <v>7</v>
      </c>
      <c r="C15" s="18"/>
      <c r="D15" s="15"/>
      <c r="E15" s="18">
        <v>0</v>
      </c>
      <c r="F15" s="12"/>
      <c r="G15" s="18">
        <v>0</v>
      </c>
      <c r="H15" s="12"/>
      <c r="I15" s="18">
        <v>-14011</v>
      </c>
      <c r="J15" s="15"/>
      <c r="K15" s="18">
        <v>-20284</v>
      </c>
      <c r="L15" s="15"/>
      <c r="M15" s="18">
        <v>6847</v>
      </c>
      <c r="N15" s="15"/>
      <c r="O15" s="19">
        <f t="shared" si="0"/>
        <v>-27448</v>
      </c>
    </row>
    <row r="16" spans="1:15" ht="27" customHeight="1">
      <c r="A16" s="11" t="s">
        <v>20</v>
      </c>
      <c r="B16" s="9"/>
      <c r="C16" s="18"/>
      <c r="D16" s="15"/>
      <c r="E16" s="18">
        <v>-4277</v>
      </c>
      <c r="F16" s="12"/>
      <c r="G16" s="18"/>
      <c r="H16" s="12"/>
      <c r="I16" s="18"/>
      <c r="J16" s="15"/>
      <c r="K16" s="18"/>
      <c r="L16" s="15"/>
      <c r="M16" s="18"/>
      <c r="N16" s="15"/>
      <c r="O16" s="19">
        <f t="shared" si="0"/>
        <v>-4277</v>
      </c>
    </row>
    <row r="17" spans="1:15" ht="27.75" customHeight="1">
      <c r="A17" s="11" t="s">
        <v>21</v>
      </c>
      <c r="B17" s="9" t="s">
        <v>7</v>
      </c>
      <c r="C17" s="18"/>
      <c r="D17" s="15"/>
      <c r="E17" s="18">
        <v>0</v>
      </c>
      <c r="F17" s="12"/>
      <c r="G17" s="18">
        <v>-38227</v>
      </c>
      <c r="H17" s="12"/>
      <c r="I17" s="18">
        <v>-60290</v>
      </c>
      <c r="J17" s="15"/>
      <c r="K17" s="18">
        <v>-62124</v>
      </c>
      <c r="L17" s="15"/>
      <c r="M17" s="18">
        <v>-17473</v>
      </c>
      <c r="N17" s="15"/>
      <c r="O17" s="19">
        <f t="shared" si="0"/>
        <v>-178114</v>
      </c>
    </row>
    <row r="18" spans="1:15" ht="26.25">
      <c r="A18" s="11" t="s">
        <v>22</v>
      </c>
      <c r="B18" s="9" t="s">
        <v>7</v>
      </c>
      <c r="C18" s="18"/>
      <c r="D18" s="15"/>
      <c r="E18" s="18"/>
      <c r="F18" s="12"/>
      <c r="G18" s="18"/>
      <c r="H18" s="12"/>
      <c r="I18" s="18"/>
      <c r="J18" s="15"/>
      <c r="K18" s="18"/>
      <c r="L18" s="15"/>
      <c r="M18" s="18"/>
      <c r="N18" s="15"/>
      <c r="O18" s="19">
        <f t="shared" si="0"/>
        <v>0</v>
      </c>
    </row>
    <row r="19" spans="1:17" ht="24" customHeight="1">
      <c r="A19" s="28" t="s">
        <v>23</v>
      </c>
      <c r="B19" s="9" t="s">
        <v>7</v>
      </c>
      <c r="C19" s="18">
        <f>'[3]PILs Continuity Schedule'!$H$10</f>
        <v>486.45924200913237</v>
      </c>
      <c r="D19" s="15"/>
      <c r="E19" s="18">
        <v>5461</v>
      </c>
      <c r="F19" s="12"/>
      <c r="G19" s="18">
        <v>1607</v>
      </c>
      <c r="H19" s="12"/>
      <c r="I19" s="18">
        <v>-1736</v>
      </c>
      <c r="J19" s="15"/>
      <c r="K19" s="18">
        <v>-7740</v>
      </c>
      <c r="L19" s="15"/>
      <c r="M19" s="18">
        <v>-3219</v>
      </c>
      <c r="N19" s="15"/>
      <c r="O19" s="19">
        <f t="shared" si="0"/>
        <v>-5140.540757990868</v>
      </c>
      <c r="Q19" s="3"/>
    </row>
    <row r="20" spans="1:17" ht="24.75" customHeight="1">
      <c r="A20" s="11" t="s">
        <v>54</v>
      </c>
      <c r="B20" s="9" t="s">
        <v>5</v>
      </c>
      <c r="C20" s="18">
        <v>0</v>
      </c>
      <c r="D20" s="15"/>
      <c r="E20" s="18">
        <v>-334721.82</v>
      </c>
      <c r="F20" s="12"/>
      <c r="G20" s="18">
        <v>-330633.68</v>
      </c>
      <c r="H20" s="12"/>
      <c r="I20" s="18">
        <v>-254189.49</v>
      </c>
      <c r="J20" s="15"/>
      <c r="K20" s="18">
        <v>-231567.56</v>
      </c>
      <c r="L20" s="15"/>
      <c r="M20" s="18">
        <v>-91014.83</v>
      </c>
      <c r="N20" s="15"/>
      <c r="O20" s="19">
        <f t="shared" si="0"/>
        <v>-1242127.3800000001</v>
      </c>
      <c r="Q20" s="51"/>
    </row>
    <row r="21" spans="1:15" ht="12.75">
      <c r="A21" s="8"/>
      <c r="C21" s="15"/>
      <c r="D21" s="12"/>
      <c r="E21" s="15"/>
      <c r="F21" s="12"/>
      <c r="G21" s="15"/>
      <c r="H21" s="12"/>
      <c r="I21" s="15"/>
      <c r="J21" s="15"/>
      <c r="K21" s="15"/>
      <c r="L21" s="15"/>
      <c r="M21" s="15"/>
      <c r="N21" s="15"/>
      <c r="O21" s="25"/>
    </row>
    <row r="22" spans="1:19" ht="13.5" thickBot="1">
      <c r="A22" s="11" t="s">
        <v>12</v>
      </c>
      <c r="B22" s="4"/>
      <c r="C22" s="20">
        <f>SUM(C11:C20)</f>
        <v>80347.45924200914</v>
      </c>
      <c r="D22" s="25"/>
      <c r="E22" s="20">
        <f>SUM(E11:E20)</f>
        <v>15845.639242009143</v>
      </c>
      <c r="F22" s="25"/>
      <c r="G22" s="20">
        <f>SUM(G11:G20)</f>
        <v>-2511.0407579908497</v>
      </c>
      <c r="H22" s="25"/>
      <c r="I22" s="20">
        <f>SUM(I11:I20)</f>
        <v>-43736.28075799084</v>
      </c>
      <c r="J22" s="14"/>
      <c r="K22" s="20">
        <f>SUM(K11:K20)</f>
        <v>-148456.84075799084</v>
      </c>
      <c r="L22" s="14"/>
      <c r="M22" s="20">
        <f>SUM(M11:M21)</f>
        <v>-186767.3374246575</v>
      </c>
      <c r="N22" s="14"/>
      <c r="O22" s="50">
        <f>SUM(O11:O20)</f>
        <v>-186767.33742465777</v>
      </c>
      <c r="S22" s="3"/>
    </row>
    <row r="23" spans="1:15" ht="13.5" thickTop="1">
      <c r="A23" s="29"/>
      <c r="B23" s="30"/>
      <c r="C23" s="36"/>
      <c r="D23" s="37"/>
      <c r="E23" s="36"/>
      <c r="F23" s="37"/>
      <c r="G23" s="36"/>
      <c r="H23" s="37"/>
      <c r="I23" s="36"/>
      <c r="J23" s="30"/>
      <c r="K23" s="36"/>
      <c r="L23" s="13"/>
      <c r="M23" s="38"/>
      <c r="N23" s="13"/>
      <c r="O23" s="38"/>
    </row>
    <row r="24" spans="1:15" ht="12.75">
      <c r="A24" s="4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</row>
    <row r="25" spans="1:15" ht="12.75">
      <c r="A25" s="29"/>
      <c r="B25" s="30"/>
      <c r="C25" s="46"/>
      <c r="D25" s="46"/>
      <c r="E25" s="46"/>
      <c r="F25" s="46"/>
      <c r="G25" s="46"/>
      <c r="H25" s="46"/>
      <c r="I25" s="46"/>
      <c r="J25" s="47"/>
      <c r="K25" s="46"/>
      <c r="L25" s="48"/>
      <c r="M25" s="49"/>
      <c r="N25" s="48"/>
      <c r="O25" s="49"/>
    </row>
    <row r="26" spans="1:15" ht="12.75">
      <c r="A26" s="29" t="s">
        <v>24</v>
      </c>
      <c r="B26" s="30"/>
      <c r="C26" s="46"/>
      <c r="D26" s="46"/>
      <c r="E26" s="46"/>
      <c r="F26" s="46"/>
      <c r="G26" s="46"/>
      <c r="H26" s="46"/>
      <c r="I26" s="46"/>
      <c r="J26" s="47"/>
      <c r="K26" s="46"/>
      <c r="L26" s="48"/>
      <c r="M26" s="49"/>
      <c r="N26" s="48"/>
      <c r="O26" s="49"/>
    </row>
    <row r="27" spans="1:15" ht="9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13"/>
      <c r="M27" s="13"/>
      <c r="N27" s="13"/>
      <c r="O27" s="13"/>
    </row>
    <row r="28" spans="1:15" ht="12.75">
      <c r="A28" s="29" t="s">
        <v>25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13"/>
      <c r="M28" s="13"/>
      <c r="N28" s="13"/>
      <c r="O28" s="13"/>
    </row>
    <row r="29" spans="1:15" ht="12.75">
      <c r="A29" s="32" t="s">
        <v>26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3"/>
      <c r="M29" s="13"/>
      <c r="N29" s="13"/>
      <c r="O29" s="13"/>
    </row>
    <row r="30" spans="1:15" ht="9" customHeight="1">
      <c r="A30" s="1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13"/>
      <c r="M30" s="13"/>
      <c r="N30" s="13"/>
      <c r="O30" s="13"/>
    </row>
    <row r="31" spans="1:15" ht="12.75">
      <c r="A31" s="40" t="s">
        <v>27</v>
      </c>
      <c r="B31" s="10"/>
      <c r="C31" s="10"/>
      <c r="D31" s="10"/>
      <c r="E31" s="10"/>
      <c r="F31" s="10"/>
      <c r="G31" s="10"/>
      <c r="H31" s="10"/>
      <c r="I31" s="39"/>
      <c r="J31" s="39"/>
      <c r="K31" s="39"/>
      <c r="L31" s="39"/>
      <c r="M31" s="39"/>
      <c r="N31" s="39"/>
      <c r="O31" s="39"/>
    </row>
    <row r="32" spans="1:15" ht="9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9" ht="12.75">
      <c r="A33" s="54" t="s">
        <v>28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26"/>
      <c r="Q33" s="26"/>
      <c r="R33" s="26"/>
      <c r="S33" s="26"/>
    </row>
    <row r="34" spans="1:19" ht="12.75">
      <c r="A34" s="53" t="s">
        <v>29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26"/>
      <c r="Q34" s="26"/>
      <c r="R34" s="26"/>
      <c r="S34" s="26"/>
    </row>
    <row r="35" spans="1:19" ht="12.75">
      <c r="A35" s="53" t="s">
        <v>50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26"/>
      <c r="Q35" s="26"/>
      <c r="R35" s="26"/>
      <c r="S35" s="26"/>
    </row>
    <row r="36" spans="1:19" ht="12.75">
      <c r="A36" s="53" t="s">
        <v>30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26"/>
      <c r="Q36" s="26"/>
      <c r="R36" s="26"/>
      <c r="S36" s="26"/>
    </row>
    <row r="37" spans="1:19" ht="12.75">
      <c r="A37" s="33" t="s">
        <v>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6"/>
      <c r="Q37" s="26"/>
      <c r="R37" s="26"/>
      <c r="S37" s="26"/>
    </row>
    <row r="38" spans="1:19" ht="12.75">
      <c r="A38" s="33" t="s">
        <v>10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26"/>
      <c r="Q38" s="26"/>
      <c r="R38" s="26"/>
      <c r="S38" s="26"/>
    </row>
    <row r="39" spans="1:19" ht="12.75">
      <c r="A39" s="33" t="s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6"/>
      <c r="Q39" s="26"/>
      <c r="R39" s="26"/>
      <c r="S39" s="26"/>
    </row>
    <row r="40" spans="1:19" ht="12.75">
      <c r="A40" s="33" t="s">
        <v>32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</row>
    <row r="41" spans="2:19" ht="9" customHeight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</row>
    <row r="42" spans="1:15" ht="12.75">
      <c r="A42" s="35" t="s">
        <v>33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13"/>
      <c r="M42" s="13"/>
      <c r="N42" s="13"/>
      <c r="O42" s="13"/>
    </row>
    <row r="43" spans="1:15" ht="12.75">
      <c r="A43" s="30" t="s">
        <v>34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13"/>
      <c r="M43" s="13"/>
      <c r="N43" s="13"/>
      <c r="O43" s="13"/>
    </row>
    <row r="44" spans="1:15" ht="9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3"/>
      <c r="M44" s="13"/>
      <c r="N44" s="13"/>
      <c r="O44" s="13"/>
    </row>
    <row r="45" spans="1:15" ht="12.75">
      <c r="A45" s="35" t="s">
        <v>35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13"/>
      <c r="M45" s="13"/>
      <c r="N45" s="13"/>
      <c r="O45" s="13"/>
    </row>
    <row r="46" spans="1:15" ht="12.75">
      <c r="A46" s="30" t="s">
        <v>36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13"/>
      <c r="M46" s="13"/>
      <c r="N46" s="13"/>
      <c r="O46" s="13"/>
    </row>
    <row r="47" spans="1:15" ht="9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13"/>
      <c r="M47" s="13"/>
      <c r="N47" s="13"/>
      <c r="O47" s="13"/>
    </row>
    <row r="48" spans="1:15" ht="12.75">
      <c r="A48" s="35" t="s">
        <v>37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13"/>
      <c r="M48" s="13"/>
      <c r="N48" s="13"/>
      <c r="O48" s="13"/>
    </row>
    <row r="49" spans="1:15" ht="12.75">
      <c r="A49" s="30" t="s">
        <v>38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13"/>
      <c r="M49" s="13"/>
      <c r="N49" s="13"/>
      <c r="O49" s="13"/>
    </row>
    <row r="50" spans="1:15" ht="9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13"/>
      <c r="M50" s="13"/>
      <c r="N50" s="13"/>
      <c r="O50" s="13"/>
    </row>
    <row r="51" spans="1:15" ht="12.75">
      <c r="A51" s="35" t="s">
        <v>39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13"/>
      <c r="M51" s="13"/>
      <c r="N51" s="13"/>
      <c r="O51" s="13"/>
    </row>
    <row r="52" spans="1:15" ht="12.75">
      <c r="A52" s="30" t="s">
        <v>36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3"/>
      <c r="M52" s="13"/>
      <c r="N52" s="13"/>
      <c r="O52" s="13"/>
    </row>
    <row r="53" spans="1:15" ht="9" customHeight="1">
      <c r="A53" s="35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13"/>
      <c r="M53" s="13"/>
      <c r="N53" s="13"/>
      <c r="O53" s="13"/>
    </row>
    <row r="54" spans="1:15" ht="12.75">
      <c r="A54" s="30" t="s">
        <v>40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13"/>
      <c r="M54" s="13"/>
      <c r="N54" s="13"/>
      <c r="O54" s="13"/>
    </row>
    <row r="55" spans="1:15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13"/>
      <c r="M55" s="13"/>
      <c r="N55" s="13"/>
      <c r="O55" s="13"/>
    </row>
    <row r="56" spans="1:15" ht="12.75" customHeight="1">
      <c r="A56" s="35" t="s">
        <v>41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13"/>
      <c r="M56" s="13"/>
      <c r="N56" s="13"/>
      <c r="O56" s="13"/>
    </row>
    <row r="57" spans="1:15" ht="9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13"/>
      <c r="M57" s="13"/>
      <c r="N57" s="13"/>
      <c r="O57" s="13"/>
    </row>
    <row r="58" spans="1:15" ht="12.75">
      <c r="A58" s="30" t="s">
        <v>42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13"/>
      <c r="M58" s="13"/>
      <c r="N58" s="13"/>
      <c r="O58" s="13"/>
    </row>
    <row r="59" spans="1:15" ht="12.75">
      <c r="A59" s="30" t="s">
        <v>43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13"/>
      <c r="M59" s="13"/>
      <c r="N59" s="13"/>
      <c r="O59" s="13"/>
    </row>
    <row r="60" spans="1:15" ht="12.75">
      <c r="A60" s="30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13"/>
      <c r="M60" s="13"/>
      <c r="N60" s="13"/>
      <c r="O60" s="13"/>
    </row>
    <row r="61" spans="1:15" ht="12.75">
      <c r="A61" s="30" t="s">
        <v>13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13"/>
      <c r="M61" s="13"/>
      <c r="N61" s="13"/>
      <c r="O61" s="13"/>
    </row>
    <row r="62" spans="1:15" ht="9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13"/>
      <c r="M62" s="13"/>
      <c r="N62" s="13"/>
      <c r="O62" s="13"/>
    </row>
    <row r="63" spans="1:15" ht="12.75">
      <c r="A63" s="30" t="s">
        <v>45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13"/>
      <c r="M63" s="13"/>
      <c r="N63" s="13"/>
      <c r="O63" s="13"/>
    </row>
    <row r="64" spans="1:15" ht="12.75">
      <c r="A64" s="30" t="s">
        <v>46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13"/>
      <c r="M64" s="13"/>
      <c r="N64" s="13"/>
      <c r="O64" s="13"/>
    </row>
    <row r="65" spans="1:15" ht="12.75">
      <c r="A65" s="30" t="s">
        <v>15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13"/>
      <c r="M65" s="13"/>
      <c r="N65" s="13"/>
      <c r="O65" s="13"/>
    </row>
    <row r="66" spans="1:15" ht="3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13"/>
      <c r="M66" s="13"/>
      <c r="N66" s="13"/>
      <c r="O66" s="13"/>
    </row>
    <row r="67" spans="1:15" ht="12.75">
      <c r="A67" s="30" t="s">
        <v>14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13"/>
      <c r="M67" s="13"/>
      <c r="N67" s="13"/>
      <c r="O67" s="13"/>
    </row>
    <row r="68" spans="1:15" ht="12.75">
      <c r="A68" s="30" t="s">
        <v>16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13"/>
      <c r="M68" s="13"/>
      <c r="N68" s="13"/>
      <c r="O68" s="13"/>
    </row>
    <row r="69" spans="1:15" ht="3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13"/>
      <c r="M69" s="13"/>
      <c r="N69" s="13"/>
      <c r="O69" s="13"/>
    </row>
    <row r="70" spans="1:15" ht="12.75">
      <c r="A70" s="30" t="s">
        <v>47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13"/>
      <c r="M70" s="13"/>
      <c r="N70" s="13"/>
      <c r="O70" s="13"/>
    </row>
    <row r="71" spans="1:15" ht="12.75">
      <c r="A71" s="30" t="s">
        <v>48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13"/>
      <c r="M71" s="13"/>
      <c r="N71" s="13"/>
      <c r="O71" s="13"/>
    </row>
    <row r="72" spans="1:15" ht="12.75">
      <c r="A72" s="30" t="s">
        <v>49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13"/>
      <c r="M72" s="13"/>
      <c r="N72" s="13"/>
      <c r="O72" s="13"/>
    </row>
    <row r="73" spans="1:15" ht="9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13"/>
      <c r="M73" s="13"/>
      <c r="N73" s="13"/>
      <c r="O73" s="13"/>
    </row>
    <row r="74" spans="1:15" ht="12.75" customHeight="1">
      <c r="A74" s="53" t="s">
        <v>53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75" spans="1:15" ht="12.75">
      <c r="A75" s="30" t="s">
        <v>11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3"/>
      <c r="M75" s="13"/>
      <c r="N75" s="13"/>
      <c r="O75" s="13"/>
    </row>
    <row r="76" spans="1:15" ht="12.75">
      <c r="A76" s="13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3"/>
      <c r="M76" s="13"/>
      <c r="N76" s="13"/>
      <c r="O76" s="13"/>
    </row>
    <row r="77" spans="1:15" ht="12.75">
      <c r="A77" s="13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13"/>
      <c r="M77" s="13"/>
      <c r="N77" s="13"/>
      <c r="O77" s="13"/>
    </row>
    <row r="78" spans="1:17" ht="12.75">
      <c r="A78" s="13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13"/>
      <c r="O78" s="13"/>
      <c r="P78" s="13"/>
      <c r="Q78" s="13"/>
    </row>
    <row r="79" spans="1:17" ht="12.75">
      <c r="A79" s="13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13"/>
      <c r="O79" s="13"/>
      <c r="P79" s="13"/>
      <c r="Q79" s="13"/>
    </row>
    <row r="80" spans="1:17" ht="12.75">
      <c r="A80" s="13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13"/>
      <c r="O80" s="13"/>
      <c r="P80" s="13"/>
      <c r="Q80" s="13"/>
    </row>
    <row r="81" spans="1:1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13"/>
      <c r="O81" s="13"/>
      <c r="P81" s="13"/>
      <c r="Q81" s="13"/>
    </row>
    <row r="82" spans="1:17" ht="12.75">
      <c r="A82" s="13"/>
      <c r="B82" s="13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13"/>
      <c r="O82" s="13"/>
      <c r="P82" s="13"/>
      <c r="Q82" s="13"/>
    </row>
    <row r="83" spans="1:17" ht="12.75">
      <c r="A83" s="13"/>
      <c r="B83" s="13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13"/>
      <c r="O83" s="13"/>
      <c r="P83" s="13"/>
      <c r="Q83" s="13"/>
    </row>
    <row r="84" spans="1:1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13"/>
      <c r="O84" s="13"/>
      <c r="P84" s="13"/>
      <c r="Q84" s="13"/>
    </row>
    <row r="85" spans="1:17" ht="12.75">
      <c r="A85" s="13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13"/>
      <c r="O85" s="13"/>
      <c r="P85" s="13"/>
      <c r="Q85" s="13"/>
    </row>
    <row r="86" spans="1:17" ht="12.75">
      <c r="A86" s="13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13"/>
      <c r="O86" s="13"/>
      <c r="P86" s="13"/>
      <c r="Q86" s="13"/>
    </row>
    <row r="87" spans="1:17" ht="12.75">
      <c r="A87" s="13"/>
      <c r="B87" s="13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13"/>
      <c r="O87" s="13"/>
      <c r="P87" s="13"/>
      <c r="Q87" s="13"/>
    </row>
    <row r="88" spans="1:17" ht="12.75">
      <c r="A88" s="13"/>
      <c r="B88" s="13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3"/>
      <c r="O88" s="13"/>
      <c r="P88" s="13"/>
      <c r="Q88" s="13"/>
    </row>
    <row r="89" spans="1:17" ht="12.75">
      <c r="A89" s="13"/>
      <c r="B89" s="13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13"/>
      <c r="O89" s="13"/>
      <c r="P89" s="13"/>
      <c r="Q89" s="13"/>
    </row>
    <row r="90" spans="1:17" ht="12.75">
      <c r="A90" s="13"/>
      <c r="B90" s="13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13"/>
      <c r="O90" s="13"/>
      <c r="P90" s="13"/>
      <c r="Q90" s="13"/>
    </row>
    <row r="91" spans="1:17" ht="12.75">
      <c r="A91" s="13"/>
      <c r="B91" s="13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13"/>
      <c r="O91" s="13"/>
      <c r="P91" s="13"/>
      <c r="Q91" s="13"/>
    </row>
    <row r="92" spans="1:17" ht="12.75">
      <c r="A92" s="13"/>
      <c r="B92" s="1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 ht="12.75">
      <c r="A93" s="13"/>
      <c r="B93" s="13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13"/>
      <c r="O93" s="13"/>
      <c r="P93" s="13"/>
      <c r="Q93" s="13"/>
    </row>
    <row r="94" spans="1:15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2.75">
      <c r="A99" s="13"/>
      <c r="B99" s="13"/>
      <c r="C99" s="13"/>
      <c r="D99" s="13"/>
      <c r="E99" s="13" t="s">
        <v>2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2.75">
      <c r="A100" s="13"/>
      <c r="B100" s="13"/>
      <c r="C100" s="13"/>
      <c r="D100" s="13"/>
      <c r="E100" s="13" t="s">
        <v>2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2.75">
      <c r="A101" s="13"/>
      <c r="B101" s="13"/>
      <c r="C101" s="13"/>
      <c r="D101" s="13"/>
      <c r="E101" s="13" t="s">
        <v>2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3"/>
  <headerFooter alignWithMargins="0">
    <oddHeader>&amp;R&amp;9Centre Wellington Hydro Ltd.
EB-2011-0160
Account 1562 Deferred PILs
&amp;"Arial,Bold"Scenario C</oddHeader>
    <oddFooter>&amp;L&amp;8July 07, 2011
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2011-09-28T15:24:55Z</cp:lastPrinted>
  <dcterms:created xsi:type="dcterms:W3CDTF">2001-11-07T16:15:53Z</dcterms:created>
  <dcterms:modified xsi:type="dcterms:W3CDTF">2012-06-18T14:51:02Z</dcterms:modified>
  <cp:category/>
  <cp:version/>
  <cp:contentType/>
  <cp:contentStatus/>
</cp:coreProperties>
</file>