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130" activeTab="0"/>
  </bookViews>
  <sheets>
    <sheet name="App.2-EA_PP&amp;E Deferral Account" sheetId="1" r:id="rId1"/>
  </sheets>
  <externalReferences>
    <externalReference r:id="rId4"/>
    <externalReference r:id="rId5"/>
  </externalReferences>
  <definedNames>
    <definedName name="LDC_LIST">'[1]lists'!$AM$1:$AM$80</definedName>
    <definedName name="LDCLIST">'[2]LDC Info'!$AA$3:$AA$80</definedName>
  </definedNames>
  <calcPr fullCalcOnLoad="1"/>
</workbook>
</file>

<file path=xl/sharedStrings.xml><?xml version="1.0" encoding="utf-8"?>
<sst xmlns="http://schemas.openxmlformats.org/spreadsheetml/2006/main" count="60" uniqueCount="48">
  <si>
    <t>Appendix 2-EA</t>
  </si>
  <si>
    <t>IFRS-CGAAP Transitional PP&amp;E Amounts</t>
  </si>
  <si>
    <t>2012 Adopters of IFRS for Financial Reporting Purposes</t>
  </si>
  <si>
    <r>
      <t xml:space="preserve">For applicants that adopt IFRS on </t>
    </r>
    <r>
      <rPr>
        <b/>
        <sz val="10"/>
        <color indexed="10"/>
        <rFont val="Arial"/>
        <family val="2"/>
      </rPr>
      <t>January 1, 2012</t>
    </r>
    <r>
      <rPr>
        <b/>
        <sz val="10"/>
        <color indexed="8"/>
        <rFont val="Arial"/>
        <family val="2"/>
      </rPr>
      <t xml:space="preserve"> for financial reporting purposes</t>
    </r>
  </si>
  <si>
    <t xml:space="preserve">Note: this sheet should be filled out if the applicant adopts IFRS for its financial reporting purpose as of January 1, 2012. </t>
  </si>
  <si>
    <t>2009 Rebasing Year</t>
  </si>
  <si>
    <t>2013 Rebasing Year</t>
  </si>
  <si>
    <t>Reporting Basis</t>
  </si>
  <si>
    <t>CGAAP</t>
  </si>
  <si>
    <t>IRM</t>
  </si>
  <si>
    <t>MIFRS</t>
  </si>
  <si>
    <t>Forecast vs. Actual Used in Rebasing Year</t>
  </si>
  <si>
    <t>Forecast</t>
  </si>
  <si>
    <t>Actual</t>
  </si>
  <si>
    <t>$</t>
  </si>
  <si>
    <t>PP&amp;E Values under CGAAP</t>
  </si>
  <si>
    <t xml:space="preserve">            Opening net PP&amp;E - Note 1</t>
  </si>
  <si>
    <t xml:space="preserve">            Depreciation (amounts should be negative)</t>
  </si>
  <si>
    <t xml:space="preserve">            Closing net PP&amp;E (1)</t>
  </si>
  <si>
    <t>PP&amp;E Values under MIFRS (Starts from 2011, the transition year)</t>
  </si>
  <si>
    <t xml:space="preserve">            Closing net PP&amp;E (2)</t>
  </si>
  <si>
    <t>Difference in Closing net PP&amp;E, CGAAP vs. MIFRS (Shown as adjustment to rate base on rebasing)</t>
  </si>
  <si>
    <t>Account 1575 - IFRS-CGAAP Transitional PP&amp;E Amounts</t>
  </si>
  <si>
    <t xml:space="preserve">Opening balance </t>
  </si>
  <si>
    <t>Amounts added in the year</t>
  </si>
  <si>
    <t>Sub-total</t>
  </si>
  <si>
    <t>Amount of amortization, included in  depreciation expense  - Note 2</t>
  </si>
  <si>
    <t xml:space="preserve">          Closing balance in deferral account</t>
  </si>
  <si>
    <t>Effect on Revenue Requirement</t>
  </si>
  <si>
    <t>Amortization of deferred balance as above - Note 2</t>
  </si>
  <si>
    <t>WACC</t>
  </si>
  <si>
    <t xml:space="preserve">Return on Rate Base Associated with deferred PP&amp;E balance at WACC  - Note 3 </t>
  </si>
  <si>
    <t>Disposition Period - Note 4</t>
  </si>
  <si>
    <t>Years</t>
  </si>
  <si>
    <t>Notes:</t>
  </si>
  <si>
    <t xml:space="preserve">1  For an applicant that adopts IFRS on January 1, 2012, the PP&amp;E values as of January 1, 2011 under both CGAAP and MIFRS should be the same. </t>
  </si>
  <si>
    <t xml:space="preserve">2  Amortization of the deferred balance in Account 1575 will start from the rebasing year. </t>
  </si>
  <si>
    <t xml:space="preserve">    Assume the utility requests for a certain disposition period, the amortization that should be included in the depreciation expense is calculated as:</t>
  </si>
  <si>
    <t xml:space="preserve">   the opening balance of Account 1575 / the approved disposition period</t>
  </si>
  <si>
    <t>3  Return on rate base associated with deferred balance is calculated as:</t>
  </si>
  <si>
    <t xml:space="preserve">     the deferred account opening balance as of 2013 rebasing year x WACC</t>
  </si>
  <si>
    <t xml:space="preserve">     * Please note that the calculation should be adjusted once WACC is updated and finalized in the rate application.</t>
  </si>
  <si>
    <t>4  Consistent with the 4 year normal rate cycle, the model is using a 4 year amortization period as a default selection to "clear" the PP&amp;E deferral account through a one-time adjustment to ratebase to capture and remove the impact of the accounting policy changes as caused by the transition from CGAAP to MIFRS.</t>
  </si>
  <si>
    <t>PILS</t>
  </si>
  <si>
    <t xml:space="preserve">     Amount included in Revenue Requirement on rebasing (excluding PILS)</t>
  </si>
  <si>
    <t xml:space="preserve">     Amount included in Revenue Requirement on rebasing (including PILS)</t>
  </si>
  <si>
    <t>Note: All Balances shown in the table exclude CWIP balances</t>
  </si>
  <si>
    <t xml:space="preserve">            Additions ( including disposals/retirements)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</si>
</sst>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bgColor indexed="55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91">
      <alignment/>
      <protection/>
    </xf>
    <xf numFmtId="0" fontId="2" fillId="0" borderId="0" xfId="91" applyFill="1">
      <alignment/>
      <protection/>
    </xf>
    <xf numFmtId="0" fontId="3" fillId="0" borderId="0" xfId="91" applyFont="1">
      <alignment/>
      <protection/>
    </xf>
    <xf numFmtId="0" fontId="4" fillId="0" borderId="0" xfId="91" applyFont="1" applyAlignment="1">
      <alignment horizontal="right" vertical="top"/>
      <protection/>
    </xf>
    <xf numFmtId="0" fontId="1" fillId="0" borderId="0" xfId="93">
      <alignment/>
      <protection/>
    </xf>
    <xf numFmtId="0" fontId="8" fillId="0" borderId="0" xfId="93" applyFont="1">
      <alignment/>
      <protection/>
    </xf>
    <xf numFmtId="0" fontId="9" fillId="0" borderId="0" xfId="93" applyFont="1">
      <alignment/>
      <protection/>
    </xf>
    <xf numFmtId="0" fontId="10" fillId="0" borderId="0" xfId="93" applyFont="1">
      <alignment/>
      <protection/>
    </xf>
    <xf numFmtId="0" fontId="11" fillId="0" borderId="0" xfId="93" applyFont="1">
      <alignment/>
      <protection/>
    </xf>
    <xf numFmtId="0" fontId="6" fillId="0" borderId="10" xfId="93" applyFont="1" applyBorder="1" applyAlignment="1">
      <alignment horizontal="center" wrapText="1"/>
      <protection/>
    </xf>
    <xf numFmtId="0" fontId="6" fillId="0" borderId="0" xfId="93" applyFont="1">
      <alignment/>
      <protection/>
    </xf>
    <xf numFmtId="0" fontId="6" fillId="0" borderId="10" xfId="93" applyFont="1" applyBorder="1" applyAlignment="1">
      <alignment horizontal="center" vertical="center"/>
      <protection/>
    </xf>
    <xf numFmtId="0" fontId="11" fillId="0" borderId="0" xfId="93" applyFont="1" applyAlignment="1">
      <alignment horizontal="center" vertical="center"/>
      <protection/>
    </xf>
    <xf numFmtId="0" fontId="10" fillId="0" borderId="10" xfId="93" applyFont="1" applyBorder="1" applyAlignment="1">
      <alignment horizontal="center"/>
      <protection/>
    </xf>
    <xf numFmtId="0" fontId="10" fillId="0" borderId="10" xfId="93" applyFont="1" applyBorder="1">
      <alignment/>
      <protection/>
    </xf>
    <xf numFmtId="0" fontId="12" fillId="33" borderId="10" xfId="93" applyFont="1" applyFill="1" applyBorder="1">
      <alignment/>
      <protection/>
    </xf>
    <xf numFmtId="0" fontId="10" fillId="33" borderId="10" xfId="93" applyFont="1" applyFill="1" applyBorder="1">
      <alignment/>
      <protection/>
    </xf>
    <xf numFmtId="0" fontId="6" fillId="0" borderId="10" xfId="93" applyFont="1" applyBorder="1">
      <alignment/>
      <protection/>
    </xf>
    <xf numFmtId="0" fontId="6" fillId="0" borderId="0" xfId="93" applyFont="1" applyAlignment="1">
      <alignment wrapText="1"/>
      <protection/>
    </xf>
    <xf numFmtId="0" fontId="6" fillId="0" borderId="10" xfId="93" applyFont="1" applyBorder="1" applyAlignment="1">
      <alignment wrapText="1"/>
      <protection/>
    </xf>
    <xf numFmtId="0" fontId="10" fillId="0" borderId="10" xfId="93" applyFont="1" applyBorder="1" applyAlignment="1">
      <alignment horizontal="left" indent="4"/>
      <protection/>
    </xf>
    <xf numFmtId="0" fontId="6" fillId="0" borderId="0" xfId="93" applyFont="1" applyAlignment="1">
      <alignment horizontal="right"/>
      <protection/>
    </xf>
    <xf numFmtId="0" fontId="10" fillId="0" borderId="10" xfId="93" applyFont="1" applyBorder="1" applyAlignment="1">
      <alignment horizontal="left" wrapText="1" indent="4"/>
      <protection/>
    </xf>
    <xf numFmtId="3" fontId="10" fillId="0" borderId="0" xfId="93" applyNumberFormat="1" applyFont="1">
      <alignment/>
      <protection/>
    </xf>
    <xf numFmtId="0" fontId="10" fillId="0" borderId="11" xfId="93" applyFont="1" applyBorder="1" applyAlignment="1">
      <alignment horizontal="left" wrapText="1" indent="4"/>
      <protection/>
    </xf>
    <xf numFmtId="0" fontId="10" fillId="0" borderId="11" xfId="93" applyFont="1" applyBorder="1">
      <alignment/>
      <protection/>
    </xf>
    <xf numFmtId="0" fontId="1" fillId="0" borderId="0" xfId="93" applyFont="1">
      <alignment/>
      <protection/>
    </xf>
    <xf numFmtId="0" fontId="6" fillId="0" borderId="0" xfId="93" applyFont="1" applyAlignment="1">
      <alignment horizontal="right" wrapText="1"/>
      <protection/>
    </xf>
    <xf numFmtId="0" fontId="6" fillId="4" borderId="0" xfId="93" applyFont="1" applyFill="1" applyAlignment="1">
      <alignment horizontal="center" vertical="center"/>
      <protection/>
    </xf>
    <xf numFmtId="0" fontId="11" fillId="0" borderId="0" xfId="93" applyFont="1" applyAlignment="1">
      <alignment vertical="center"/>
      <protection/>
    </xf>
    <xf numFmtId="0" fontId="6" fillId="0" borderId="12" xfId="93" applyFont="1" applyBorder="1">
      <alignment/>
      <protection/>
    </xf>
    <xf numFmtId="0" fontId="10" fillId="0" borderId="12" xfId="93" applyFont="1" applyBorder="1">
      <alignment/>
      <protection/>
    </xf>
    <xf numFmtId="172" fontId="10" fillId="0" borderId="11" xfId="69" applyNumberFormat="1" applyFont="1" applyBorder="1" applyAlignment="1">
      <alignment/>
    </xf>
    <xf numFmtId="172" fontId="10" fillId="0" borderId="12" xfId="69" applyNumberFormat="1" applyFont="1" applyBorder="1" applyAlignment="1">
      <alignment/>
    </xf>
    <xf numFmtId="172" fontId="10" fillId="0" borderId="0" xfId="93" applyNumberFormat="1" applyFont="1">
      <alignment/>
      <protection/>
    </xf>
    <xf numFmtId="173" fontId="10" fillId="4" borderId="13" xfId="93" applyNumberFormat="1" applyFont="1" applyFill="1" applyBorder="1">
      <alignment/>
      <protection/>
    </xf>
    <xf numFmtId="3" fontId="11" fillId="0" borderId="0" xfId="93" applyNumberFormat="1" applyFont="1">
      <alignment/>
      <protection/>
    </xf>
    <xf numFmtId="39" fontId="11" fillId="0" borderId="0" xfId="93" applyNumberFormat="1" applyFont="1">
      <alignment/>
      <protection/>
    </xf>
    <xf numFmtId="172" fontId="10" fillId="4" borderId="10" xfId="69" applyNumberFormat="1" applyFont="1" applyFill="1" applyBorder="1" applyAlignment="1">
      <alignment/>
    </xf>
    <xf numFmtId="172" fontId="10" fillId="4" borderId="10" xfId="69" applyNumberFormat="1" applyFont="1" applyFill="1" applyBorder="1" applyAlignment="1">
      <alignment/>
    </xf>
    <xf numFmtId="172" fontId="10" fillId="0" borderId="10" xfId="69" applyNumberFormat="1" applyFont="1" applyBorder="1" applyAlignment="1">
      <alignment/>
    </xf>
    <xf numFmtId="172" fontId="10" fillId="0" borderId="10" xfId="69" applyNumberFormat="1" applyFont="1" applyBorder="1" applyAlignment="1">
      <alignment/>
    </xf>
    <xf numFmtId="172" fontId="2" fillId="4" borderId="10" xfId="69" applyNumberFormat="1" applyFont="1" applyFill="1" applyBorder="1" applyAlignment="1">
      <alignment/>
    </xf>
    <xf numFmtId="172" fontId="10" fillId="33" borderId="10" xfId="69" applyNumberFormat="1" applyFont="1" applyFill="1" applyBorder="1" applyAlignment="1">
      <alignment/>
    </xf>
    <xf numFmtId="0" fontId="10" fillId="0" borderId="11" xfId="93" applyFont="1" applyFill="1" applyBorder="1" applyAlignment="1">
      <alignment horizontal="left" wrapText="1" indent="4"/>
      <protection/>
    </xf>
    <xf numFmtId="0" fontId="10" fillId="0" borderId="0" xfId="93" applyFont="1" applyFill="1" applyBorder="1">
      <alignment/>
      <protection/>
    </xf>
    <xf numFmtId="172" fontId="10" fillId="0" borderId="0" xfId="69" applyNumberFormat="1" applyFont="1" applyFill="1" applyBorder="1" applyAlignment="1">
      <alignment/>
    </xf>
    <xf numFmtId="0" fontId="10" fillId="0" borderId="0" xfId="93" applyFont="1" applyFill="1">
      <alignment/>
      <protection/>
    </xf>
    <xf numFmtId="0" fontId="11" fillId="0" borderId="0" xfId="93" applyFont="1" applyFill="1">
      <alignment/>
      <protection/>
    </xf>
    <xf numFmtId="0" fontId="1" fillId="0" borderId="0" xfId="93" applyFill="1">
      <alignment/>
      <protection/>
    </xf>
    <xf numFmtId="0" fontId="6" fillId="0" borderId="0" xfId="93" applyFont="1" applyBorder="1">
      <alignment/>
      <protection/>
    </xf>
    <xf numFmtId="172" fontId="11" fillId="0" borderId="0" xfId="93" applyNumberFormat="1" applyFont="1">
      <alignment/>
      <protection/>
    </xf>
    <xf numFmtId="0" fontId="36" fillId="0" borderId="0" xfId="93" applyFont="1">
      <alignment/>
      <protection/>
    </xf>
    <xf numFmtId="172" fontId="6" fillId="0" borderId="12" xfId="69" applyNumberFormat="1" applyFont="1" applyBorder="1" applyAlignment="1">
      <alignment/>
    </xf>
    <xf numFmtId="0" fontId="4" fillId="0" borderId="13" xfId="91" applyFont="1" applyFill="1" applyBorder="1" applyAlignment="1">
      <alignment horizontal="right" vertical="top"/>
      <protection/>
    </xf>
    <xf numFmtId="0" fontId="4" fillId="0" borderId="0" xfId="91" applyFont="1" applyFill="1" applyAlignment="1">
      <alignment horizontal="right" vertical="top"/>
      <protection/>
    </xf>
    <xf numFmtId="0" fontId="10" fillId="0" borderId="14" xfId="93" applyFont="1" applyBorder="1" applyAlignment="1">
      <alignment horizontal="center"/>
      <protection/>
    </xf>
    <xf numFmtId="0" fontId="10" fillId="0" borderId="15" xfId="93" applyFont="1" applyBorder="1" applyAlignment="1">
      <alignment horizontal="center"/>
      <protection/>
    </xf>
    <xf numFmtId="0" fontId="10" fillId="0" borderId="12" xfId="93" applyFont="1" applyBorder="1" applyAlignment="1">
      <alignment horizontal="center"/>
      <protection/>
    </xf>
    <xf numFmtId="0" fontId="5" fillId="0" borderId="0" xfId="91" applyFont="1" applyAlignment="1">
      <alignment horizontal="center"/>
      <protection/>
    </xf>
    <xf numFmtId="0" fontId="2" fillId="0" borderId="0" xfId="91" applyAlignment="1">
      <alignment horizontal="center"/>
      <protection/>
    </xf>
    <xf numFmtId="0" fontId="2" fillId="0" borderId="0" xfId="91" applyAlignment="1">
      <alignment/>
      <protection/>
    </xf>
    <xf numFmtId="0" fontId="6" fillId="0" borderId="0" xfId="93" applyFont="1" applyAlignment="1">
      <alignment horizontal="center" vertical="center"/>
      <protection/>
    </xf>
    <xf numFmtId="0" fontId="10" fillId="0" borderId="0" xfId="93" applyFont="1" applyAlignment="1">
      <alignment horizontal="left" vertical="center" wrapText="1"/>
      <protection/>
    </xf>
    <xf numFmtId="0" fontId="10" fillId="0" borderId="16" xfId="93" applyFont="1" applyBorder="1" applyAlignment="1">
      <alignment horizontal="center"/>
      <protection/>
    </xf>
    <xf numFmtId="0" fontId="10" fillId="0" borderId="17" xfId="93" applyFont="1" applyBorder="1" applyAlignment="1">
      <alignment horizontal="center"/>
      <protection/>
    </xf>
    <xf numFmtId="0" fontId="10" fillId="0" borderId="18" xfId="93" applyFont="1" applyBorder="1" applyAlignment="1">
      <alignment horizontal="center"/>
      <protection/>
    </xf>
    <xf numFmtId="0" fontId="10" fillId="0" borderId="19" xfId="93" applyFont="1" applyBorder="1" applyAlignment="1">
      <alignment horizontal="center"/>
      <protection/>
    </xf>
    <xf numFmtId="0" fontId="10" fillId="0" borderId="20" xfId="93" applyFont="1" applyBorder="1" applyAlignment="1">
      <alignment horizontal="center"/>
      <protection/>
    </xf>
    <xf numFmtId="0" fontId="10" fillId="0" borderId="11" xfId="93" applyFont="1" applyBorder="1" applyAlignment="1">
      <alignment horizontal="center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_PPE Deferral Account Schedule for 2013 MIFRS CoS applications (2)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Finance/2013%20COS%20Application/Exhibit%202%20Rate%20Base/Tab1.%20Rate%20Base/Filing_Requirements_Chapter2_Appendic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uity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MIFRS_DepExp_2012"/>
      <sheetName val="App.2-CH_MIFRS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s"/>
      <sheetName val="App.2-X_CoS_Flowchart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Corp.</v>
          </cell>
        </row>
        <row r="7">
          <cell r="AA7" t="str">
            <v>Brant County Power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</v>
          </cell>
        </row>
        <row r="11">
          <cell r="AA11" t="str">
            <v>Canadian Niagara Power Inc. – Eastern Ontario Power/Fort Erie/Port Colborne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 Corp.</v>
          </cell>
        </row>
        <row r="15">
          <cell r="AA15" t="str">
            <v>Cooperative Hydro Embrun Inc.</v>
          </cell>
        </row>
        <row r="16"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Corp.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Guelph Hydro Electric Systems Inc.</v>
          </cell>
        </row>
        <row r="31">
          <cell r="AA31" t="str">
            <v>Halton Hills Hydro Inc.</v>
          </cell>
        </row>
        <row r="32">
          <cell r="AA32" t="str">
            <v>Hearst Power Distribution Co. Ltd.</v>
          </cell>
        </row>
        <row r="33">
          <cell r="AA33" t="str">
            <v>Horizon Utilities Corporation</v>
          </cell>
        </row>
        <row r="34">
          <cell r="AA34" t="str">
            <v>Hydro 2000 Inc.</v>
          </cell>
        </row>
        <row r="35">
          <cell r="AA35" t="str">
            <v>Hydro Hawkesbury Inc.</v>
          </cell>
        </row>
        <row r="36">
          <cell r="AA36" t="str">
            <v>Hydro One Brampton Networks Inc.</v>
          </cell>
        </row>
        <row r="37">
          <cell r="AA37" t="str">
            <v>Hydro One Networks Inc.</v>
          </cell>
        </row>
        <row r="38">
          <cell r="AA38" t="str">
            <v>Hydro One Remote Communities Inc.</v>
          </cell>
        </row>
        <row r="39">
          <cell r="AA39" t="str">
            <v>Hydro Ottawa Limited</v>
          </cell>
        </row>
        <row r="40">
          <cell r="AA40" t="str">
            <v>Innisfil Hydro Dist. Systems Limited</v>
          </cell>
        </row>
        <row r="41">
          <cell r="AA41" t="str">
            <v>Kashechewan Power Corporation</v>
          </cell>
        </row>
        <row r="42">
          <cell r="AA42" t="str">
            <v>Kenora Hydro Electric Corporation Ltd.</v>
          </cell>
        </row>
        <row r="43">
          <cell r="AA43" t="str">
            <v>Kingston Hydro Corporation</v>
          </cell>
        </row>
        <row r="44">
          <cell r="AA44" t="str">
            <v>Kitchener-Wilmot Hydro Inc.</v>
          </cell>
        </row>
        <row r="45">
          <cell r="AA45" t="str">
            <v>Lakefront Utilities Inc.</v>
          </cell>
        </row>
        <row r="46">
          <cell r="AA46" t="str">
            <v>Lakeland Power Distribution Ltd.</v>
          </cell>
        </row>
        <row r="47">
          <cell r="AA47" t="str">
            <v>London Hydro Inc.</v>
          </cell>
        </row>
        <row r="48">
          <cell r="AA48" t="str">
            <v>Midland Power Utility Corporation</v>
          </cell>
        </row>
        <row r="49">
          <cell r="AA49" t="str">
            <v>Milton Hydro Distribution Inc.</v>
          </cell>
        </row>
        <row r="50">
          <cell r="AA50" t="str">
            <v>Newmarket – Tay Power Distribution Ltd.</v>
          </cell>
        </row>
        <row r="51">
          <cell r="AA51" t="str">
            <v>Niagara Peninsula Energy Inc.</v>
          </cell>
        </row>
        <row r="52">
          <cell r="AA52" t="str">
            <v>Niagara-on-the-Lake Hydro Inc.</v>
          </cell>
        </row>
        <row r="53">
          <cell r="AA53" t="str">
            <v>Norfolk Power Distribution Ltd.</v>
          </cell>
        </row>
        <row r="54">
          <cell r="AA54" t="str">
            <v>North Bay Hydro Distribution Limited</v>
          </cell>
        </row>
        <row r="55">
          <cell r="AA55" t="str">
            <v>Northern Ontario Wires Inc.</v>
          </cell>
        </row>
        <row r="56">
          <cell r="AA56" t="str">
            <v>Oakville Hydro Distribution Inc.</v>
          </cell>
        </row>
        <row r="57">
          <cell r="AA57" t="str">
            <v>Orangeville Hydro Limited</v>
          </cell>
        </row>
        <row r="58">
          <cell r="AA58" t="str">
            <v>Orillia Power Distribution Corp.</v>
          </cell>
        </row>
        <row r="59">
          <cell r="AA59" t="str">
            <v>Oshawa PUC Networks Inc.</v>
          </cell>
        </row>
        <row r="60">
          <cell r="AA60" t="str">
            <v>Ottawa River Power Corporation</v>
          </cell>
        </row>
        <row r="61">
          <cell r="AA61" t="str">
            <v>Parry Sound Power Corporation</v>
          </cell>
        </row>
        <row r="62">
          <cell r="AA62" t="str">
            <v>Peterborough Distribution Inc.</v>
          </cell>
        </row>
        <row r="63">
          <cell r="AA63" t="str">
            <v>PowerStream Inc.</v>
          </cell>
        </row>
        <row r="64">
          <cell r="AA64" t="str">
            <v>PUC Distribution Inc.</v>
          </cell>
        </row>
        <row r="65">
          <cell r="AA65" t="str">
            <v>Renfrew Hydro Inc.</v>
          </cell>
        </row>
        <row r="66">
          <cell r="AA66" t="str">
            <v>Rideau St. Lawrence Distribution Inc.</v>
          </cell>
        </row>
        <row r="67">
          <cell r="AA67" t="str">
            <v>St. Thomas Energy Inc.</v>
          </cell>
        </row>
        <row r="68">
          <cell r="AA68" t="str">
            <v>Sioux Lookout Hydro Inc.</v>
          </cell>
        </row>
        <row r="69">
          <cell r="AA69" t="str">
            <v>Thunder Bay Hydro Electricity Distribution</v>
          </cell>
        </row>
        <row r="70">
          <cell r="AA70" t="str">
            <v>Tillsonburg Hydro Inc.</v>
          </cell>
        </row>
        <row r="71">
          <cell r="AA71" t="str">
            <v>Toronto Hydro-Electric System Limited</v>
          </cell>
        </row>
        <row r="72">
          <cell r="AA72" t="str">
            <v>Veridian Connections Inc.</v>
          </cell>
        </row>
        <row r="73">
          <cell r="AA73" t="str">
            <v>Wasaga Distribution Inc.</v>
          </cell>
        </row>
        <row r="74">
          <cell r="AA74" t="str">
            <v>Waterloo North Hydro Inc.</v>
          </cell>
        </row>
        <row r="75">
          <cell r="AA75" t="str">
            <v>Welland Hydro Electric System Corp.</v>
          </cell>
        </row>
        <row r="76">
          <cell r="AA76" t="str">
            <v>Wellington North Power Inc.</v>
          </cell>
        </row>
        <row r="77">
          <cell r="AA77" t="str">
            <v>West Coast Huron Energy Inc.</v>
          </cell>
        </row>
        <row r="78">
          <cell r="AA78" t="str">
            <v>Westario Power Inc.</v>
          </cell>
        </row>
        <row r="79">
          <cell r="AA79" t="str">
            <v>Whitby Hydro Electric Corporation</v>
          </cell>
        </row>
        <row r="80">
          <cell r="AA80" t="str">
            <v>Woodstock Hydro Services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PageLayoutView="0" workbookViewId="0" topLeftCell="A1">
      <selection activeCell="A11" sqref="A11:I11"/>
    </sheetView>
  </sheetViews>
  <sheetFormatPr defaultColWidth="9.140625" defaultRowHeight="15"/>
  <cols>
    <col min="1" max="1" width="58.7109375" style="5" customWidth="1"/>
    <col min="2" max="3" width="9.140625" style="5" customWidth="1"/>
    <col min="4" max="5" width="15.00390625" style="5" bestFit="1" customWidth="1"/>
    <col min="6" max="6" width="12.8515625" style="5" customWidth="1"/>
    <col min="7" max="7" width="14.00390625" style="5" bestFit="1" customWidth="1"/>
    <col min="8" max="8" width="11.421875" style="5" customWidth="1"/>
    <col min="9" max="9" width="14.00390625" style="5" bestFit="1" customWidth="1"/>
    <col min="10" max="10" width="10.57421875" style="5" bestFit="1" customWidth="1"/>
    <col min="11" max="11" width="12.421875" style="5" bestFit="1" customWidth="1"/>
    <col min="12" max="16384" width="9.140625" style="5" customWidth="1"/>
  </cols>
  <sheetData>
    <row r="1" spans="1:9" ht="15">
      <c r="A1" s="1"/>
      <c r="B1" s="2"/>
      <c r="C1" s="2"/>
      <c r="D1" s="2"/>
      <c r="E1" s="2"/>
      <c r="F1" s="2"/>
      <c r="G1" s="1"/>
      <c r="H1" s="3"/>
      <c r="I1" s="4">
        <f>'[2]LDC Info'!$E$18</f>
        <v>0</v>
      </c>
    </row>
    <row r="2" spans="1:9" ht="15">
      <c r="A2" s="1"/>
      <c r="B2" s="2"/>
      <c r="C2" s="2"/>
      <c r="D2" s="2"/>
      <c r="E2" s="2"/>
      <c r="F2" s="2"/>
      <c r="G2" s="1"/>
      <c r="H2" s="3"/>
      <c r="I2" s="55"/>
    </row>
    <row r="3" spans="1:9" ht="15">
      <c r="A3" s="1"/>
      <c r="B3" s="2"/>
      <c r="C3" s="2"/>
      <c r="D3" s="2"/>
      <c r="E3" s="2"/>
      <c r="F3" s="2"/>
      <c r="G3" s="1"/>
      <c r="H3" s="3"/>
      <c r="I3" s="56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60" t="s">
        <v>0</v>
      </c>
      <c r="B5" s="61"/>
      <c r="C5" s="61"/>
      <c r="D5" s="61"/>
      <c r="E5" s="61"/>
      <c r="F5" s="61"/>
      <c r="G5" s="61"/>
      <c r="H5" s="61"/>
      <c r="I5" s="61"/>
    </row>
    <row r="6" spans="1:9" ht="18">
      <c r="A6" s="60" t="s">
        <v>1</v>
      </c>
      <c r="B6" s="62"/>
      <c r="C6" s="62"/>
      <c r="D6" s="62"/>
      <c r="E6" s="62"/>
      <c r="F6" s="62"/>
      <c r="G6" s="62"/>
      <c r="H6" s="62"/>
      <c r="I6" s="62"/>
    </row>
    <row r="7" spans="1:9" ht="18">
      <c r="A7" s="60" t="s">
        <v>2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1" s="7" customFormat="1" ht="15">
      <c r="A9" s="63" t="s">
        <v>3</v>
      </c>
      <c r="B9" s="63"/>
      <c r="C9" s="63"/>
      <c r="D9" s="63"/>
      <c r="E9" s="63"/>
      <c r="F9" s="63"/>
      <c r="G9" s="63"/>
      <c r="H9" s="63"/>
      <c r="I9" s="63"/>
      <c r="J9" s="6"/>
      <c r="K9" s="6"/>
    </row>
    <row r="10" spans="1:11" ht="15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</row>
    <row r="11" spans="1:11" ht="15">
      <c r="A11" s="63" t="s">
        <v>4</v>
      </c>
      <c r="B11" s="63"/>
      <c r="C11" s="63"/>
      <c r="D11" s="63"/>
      <c r="E11" s="63"/>
      <c r="F11" s="63"/>
      <c r="G11" s="63"/>
      <c r="H11" s="63"/>
      <c r="I11" s="63"/>
      <c r="J11" s="9"/>
      <c r="K11" s="9"/>
    </row>
    <row r="12" spans="1:11" ht="15">
      <c r="A12" s="8"/>
      <c r="B12" s="8"/>
      <c r="C12" s="8"/>
      <c r="D12" s="8"/>
      <c r="E12" s="8"/>
      <c r="F12" s="8"/>
      <c r="G12" s="8"/>
      <c r="H12" s="8"/>
      <c r="I12" s="8"/>
      <c r="J12" s="9"/>
      <c r="K12" s="9"/>
    </row>
    <row r="13" spans="1:11" ht="39">
      <c r="A13" s="8"/>
      <c r="B13" s="10" t="s">
        <v>5</v>
      </c>
      <c r="C13" s="10">
        <v>2010</v>
      </c>
      <c r="D13" s="10">
        <v>2011</v>
      </c>
      <c r="E13" s="10">
        <v>2012</v>
      </c>
      <c r="F13" s="10" t="s">
        <v>6</v>
      </c>
      <c r="G13" s="10">
        <v>2014</v>
      </c>
      <c r="H13" s="10">
        <v>2015</v>
      </c>
      <c r="I13" s="10">
        <v>2016</v>
      </c>
      <c r="J13" s="9"/>
      <c r="K13" s="9"/>
    </row>
    <row r="14" spans="1:11" ht="15">
      <c r="A14" s="11" t="s">
        <v>7</v>
      </c>
      <c r="B14" s="12" t="s">
        <v>8</v>
      </c>
      <c r="C14" s="12" t="s">
        <v>9</v>
      </c>
      <c r="D14" s="12" t="s">
        <v>9</v>
      </c>
      <c r="E14" s="12" t="s">
        <v>9</v>
      </c>
      <c r="F14" s="12" t="s">
        <v>10</v>
      </c>
      <c r="G14" s="12" t="s">
        <v>9</v>
      </c>
      <c r="H14" s="12" t="s">
        <v>9</v>
      </c>
      <c r="I14" s="12" t="s">
        <v>9</v>
      </c>
      <c r="J14" s="9"/>
      <c r="K14" s="9"/>
    </row>
    <row r="15" spans="1:11" ht="15">
      <c r="A15" s="11" t="s">
        <v>11</v>
      </c>
      <c r="B15" s="12" t="s">
        <v>12</v>
      </c>
      <c r="C15" s="12" t="s">
        <v>13</v>
      </c>
      <c r="D15" s="12" t="s">
        <v>13</v>
      </c>
      <c r="E15" s="12" t="s">
        <v>12</v>
      </c>
      <c r="F15" s="12" t="s">
        <v>12</v>
      </c>
      <c r="G15" s="12"/>
      <c r="H15" s="12"/>
      <c r="I15" s="12"/>
      <c r="J15" s="13"/>
      <c r="K15" s="9"/>
    </row>
    <row r="16" spans="1:11" ht="15">
      <c r="A16" s="8"/>
      <c r="B16" s="57"/>
      <c r="C16" s="58"/>
      <c r="D16" s="14" t="s">
        <v>14</v>
      </c>
      <c r="E16" s="14" t="s">
        <v>14</v>
      </c>
      <c r="F16" s="57"/>
      <c r="G16" s="59"/>
      <c r="H16" s="59"/>
      <c r="I16" s="58"/>
      <c r="J16" s="9"/>
      <c r="K16" s="9"/>
    </row>
    <row r="17" spans="1:11" ht="15">
      <c r="A17" s="11" t="s">
        <v>15</v>
      </c>
      <c r="B17" s="57"/>
      <c r="C17" s="59"/>
      <c r="D17" s="59"/>
      <c r="E17" s="59"/>
      <c r="F17" s="59"/>
      <c r="G17" s="59"/>
      <c r="H17" s="59"/>
      <c r="I17" s="58"/>
      <c r="J17" s="9"/>
      <c r="K17" s="9"/>
    </row>
    <row r="18" spans="1:11" ht="15">
      <c r="A18" s="15" t="s">
        <v>16</v>
      </c>
      <c r="B18" s="16"/>
      <c r="C18" s="16"/>
      <c r="D18" s="39">
        <v>453053965.38999987</v>
      </c>
      <c r="E18" s="40">
        <v>467850353.9578598</v>
      </c>
      <c r="F18" s="17"/>
      <c r="G18" s="17"/>
      <c r="H18" s="17"/>
      <c r="I18" s="17"/>
      <c r="J18" s="9"/>
      <c r="K18" s="9"/>
    </row>
    <row r="19" spans="1:11" ht="15">
      <c r="A19" s="15" t="s">
        <v>47</v>
      </c>
      <c r="B19" s="16"/>
      <c r="C19" s="16"/>
      <c r="D19" s="39">
        <v>49183927.480000004</v>
      </c>
      <c r="E19" s="39">
        <v>66328843.08189145</v>
      </c>
      <c r="F19" s="17"/>
      <c r="G19" s="17"/>
      <c r="H19" s="17"/>
      <c r="I19" s="17"/>
      <c r="J19" s="9"/>
      <c r="K19" s="9"/>
    </row>
    <row r="20" spans="1:11" ht="15">
      <c r="A20" s="15" t="s">
        <v>17</v>
      </c>
      <c r="B20" s="16"/>
      <c r="C20" s="16"/>
      <c r="D20" s="39">
        <v>-34387538.91214007</v>
      </c>
      <c r="E20" s="39">
        <v>-36409960.61537285</v>
      </c>
      <c r="F20" s="17"/>
      <c r="G20" s="17"/>
      <c r="H20" s="17"/>
      <c r="I20" s="17"/>
      <c r="J20" s="9"/>
      <c r="K20" s="37"/>
    </row>
    <row r="21" spans="1:11" ht="15">
      <c r="A21" s="18" t="s">
        <v>18</v>
      </c>
      <c r="B21" s="16"/>
      <c r="C21" s="16"/>
      <c r="D21" s="41">
        <f>D18+D19+D20</f>
        <v>467850353.9578598</v>
      </c>
      <c r="E21" s="41">
        <f>E18+E19+E20</f>
        <v>497769236.42437845</v>
      </c>
      <c r="F21" s="17"/>
      <c r="G21" s="17"/>
      <c r="H21" s="17"/>
      <c r="I21" s="17"/>
      <c r="J21" s="9"/>
      <c r="K21" s="38"/>
    </row>
    <row r="22" spans="1:11" ht="15">
      <c r="A22" s="8"/>
      <c r="B22" s="65"/>
      <c r="C22" s="66"/>
      <c r="D22" s="41"/>
      <c r="E22" s="42"/>
      <c r="F22" s="65"/>
      <c r="G22" s="69"/>
      <c r="H22" s="69"/>
      <c r="I22" s="66"/>
      <c r="J22" s="9"/>
      <c r="K22" s="52"/>
    </row>
    <row r="23" spans="1:11" ht="26.25">
      <c r="A23" s="19" t="s">
        <v>19</v>
      </c>
      <c r="B23" s="67"/>
      <c r="C23" s="68"/>
      <c r="D23" s="41"/>
      <c r="E23" s="42"/>
      <c r="F23" s="67"/>
      <c r="G23" s="70"/>
      <c r="H23" s="70"/>
      <c r="I23" s="68"/>
      <c r="J23" s="9"/>
      <c r="K23" s="37"/>
    </row>
    <row r="24" spans="1:11" ht="15">
      <c r="A24" s="15" t="s">
        <v>16</v>
      </c>
      <c r="B24" s="17"/>
      <c r="C24" s="17"/>
      <c r="D24" s="43">
        <v>453053965.3899999</v>
      </c>
      <c r="E24" s="40">
        <v>474514796.24999994</v>
      </c>
      <c r="F24" s="17"/>
      <c r="G24" s="17"/>
      <c r="H24" s="17"/>
      <c r="I24" s="17"/>
      <c r="J24" s="9"/>
      <c r="K24" s="9"/>
    </row>
    <row r="25" spans="1:11" ht="15">
      <c r="A25" s="15" t="s">
        <v>47</v>
      </c>
      <c r="B25" s="17"/>
      <c r="C25" s="17"/>
      <c r="D25" s="43">
        <v>46909058.860000014</v>
      </c>
      <c r="E25" s="43">
        <v>63287087.37657056</v>
      </c>
      <c r="F25" s="17"/>
      <c r="G25" s="17"/>
      <c r="H25" s="17"/>
      <c r="I25" s="17"/>
      <c r="J25" s="52"/>
      <c r="K25" s="9"/>
    </row>
    <row r="26" spans="1:11" ht="15">
      <c r="A26" s="15" t="s">
        <v>17</v>
      </c>
      <c r="B26" s="17"/>
      <c r="C26" s="17"/>
      <c r="D26" s="43">
        <v>-25448228</v>
      </c>
      <c r="E26" s="43">
        <v>-26991422.52164442</v>
      </c>
      <c r="F26" s="17"/>
      <c r="G26" s="17"/>
      <c r="H26" s="17"/>
      <c r="I26" s="17"/>
      <c r="J26" s="9"/>
      <c r="K26" s="9"/>
    </row>
    <row r="27" spans="1:11" ht="15">
      <c r="A27" s="18" t="s">
        <v>20</v>
      </c>
      <c r="B27" s="17"/>
      <c r="C27" s="17"/>
      <c r="D27" s="41">
        <f>SUM(D24:D26)</f>
        <v>474514796.24999994</v>
      </c>
      <c r="E27" s="41">
        <f>SUM(E24:E26)</f>
        <v>510810461.10492605</v>
      </c>
      <c r="F27" s="17"/>
      <c r="G27" s="17"/>
      <c r="H27" s="17"/>
      <c r="I27" s="17"/>
      <c r="J27" s="52"/>
      <c r="K27" s="9"/>
    </row>
    <row r="28" spans="1:11" ht="15">
      <c r="A28" s="8"/>
      <c r="B28" s="57"/>
      <c r="C28" s="58"/>
      <c r="D28" s="42"/>
      <c r="E28" s="42"/>
      <c r="F28" s="57"/>
      <c r="G28" s="59"/>
      <c r="H28" s="59"/>
      <c r="I28" s="58"/>
      <c r="J28" s="9"/>
      <c r="K28" s="9"/>
    </row>
    <row r="29" spans="1:11" ht="26.25">
      <c r="A29" s="20" t="s">
        <v>21</v>
      </c>
      <c r="B29" s="17"/>
      <c r="C29" s="17"/>
      <c r="D29" s="42">
        <f>D21-D27</f>
        <v>-6664442.292140126</v>
      </c>
      <c r="E29" s="42">
        <f>E21-E27</f>
        <v>-13041224.680547595</v>
      </c>
      <c r="F29" s="17"/>
      <c r="G29" s="17"/>
      <c r="H29" s="17"/>
      <c r="I29" s="17"/>
      <c r="J29" s="9"/>
      <c r="K29" s="9"/>
    </row>
    <row r="30" spans="1:11" ht="15">
      <c r="A30" s="8"/>
      <c r="B30" s="65"/>
      <c r="C30" s="66"/>
      <c r="D30" s="42"/>
      <c r="E30" s="42"/>
      <c r="F30" s="15"/>
      <c r="G30" s="15"/>
      <c r="H30" s="15"/>
      <c r="I30" s="15"/>
      <c r="J30" s="9"/>
      <c r="K30" s="9"/>
    </row>
    <row r="31" spans="1:11" ht="15">
      <c r="A31" s="11" t="s">
        <v>22</v>
      </c>
      <c r="B31" s="67"/>
      <c r="C31" s="68"/>
      <c r="D31" s="42"/>
      <c r="E31" s="42"/>
      <c r="F31" s="15"/>
      <c r="G31" s="15"/>
      <c r="H31" s="15"/>
      <c r="I31" s="15"/>
      <c r="J31" s="9"/>
      <c r="K31" s="9"/>
    </row>
    <row r="32" spans="1:11" ht="15">
      <c r="A32" s="21" t="s">
        <v>23</v>
      </c>
      <c r="B32" s="17"/>
      <c r="C32" s="17"/>
      <c r="D32" s="42">
        <v>0</v>
      </c>
      <c r="E32" s="42">
        <f>D36</f>
        <v>-6664442.292140126</v>
      </c>
      <c r="F32" s="42">
        <f>E36</f>
        <v>-13041224.680547595</v>
      </c>
      <c r="G32" s="42">
        <f>F36</f>
        <v>0</v>
      </c>
      <c r="H32" s="42">
        <f>G36</f>
        <v>13041224.680547595</v>
      </c>
      <c r="I32" s="42">
        <f>H36</f>
        <v>26082449.36109519</v>
      </c>
      <c r="J32" s="9"/>
      <c r="K32" s="9"/>
    </row>
    <row r="33" spans="1:11" ht="15">
      <c r="A33" s="21" t="s">
        <v>24</v>
      </c>
      <c r="B33" s="17"/>
      <c r="C33" s="17"/>
      <c r="D33" s="42">
        <f>D29</f>
        <v>-6664442.292140126</v>
      </c>
      <c r="E33" s="42">
        <f>E29-D29</f>
        <v>-6376782.388407469</v>
      </c>
      <c r="F33" s="44"/>
      <c r="G33" s="44"/>
      <c r="H33" s="44"/>
      <c r="I33" s="44"/>
      <c r="J33" s="9"/>
      <c r="K33" s="9"/>
    </row>
    <row r="34" spans="1:11" ht="15">
      <c r="A34" s="22" t="s">
        <v>25</v>
      </c>
      <c r="B34" s="17"/>
      <c r="C34" s="17"/>
      <c r="D34" s="42">
        <f aca="true" t="shared" si="0" ref="D34:I34">D32+D33</f>
        <v>-6664442.292140126</v>
      </c>
      <c r="E34" s="42">
        <f t="shared" si="0"/>
        <v>-13041224.680547595</v>
      </c>
      <c r="F34" s="42">
        <f t="shared" si="0"/>
        <v>-13041224.680547595</v>
      </c>
      <c r="G34" s="42">
        <f t="shared" si="0"/>
        <v>0</v>
      </c>
      <c r="H34" s="42">
        <f t="shared" si="0"/>
        <v>13041224.680547595</v>
      </c>
      <c r="I34" s="42">
        <f t="shared" si="0"/>
        <v>26082449.36109519</v>
      </c>
      <c r="J34" s="9"/>
      <c r="K34" s="9"/>
    </row>
    <row r="35" spans="1:11" ht="26.25">
      <c r="A35" s="23" t="s">
        <v>26</v>
      </c>
      <c r="B35" s="17"/>
      <c r="C35" s="17"/>
      <c r="D35" s="17"/>
      <c r="E35" s="17"/>
      <c r="F35" s="42">
        <f>IF(ISERROR(-E29/I40),0,-E29/I40)</f>
        <v>13041224.680547595</v>
      </c>
      <c r="G35" s="42">
        <f>+F35</f>
        <v>13041224.680547595</v>
      </c>
      <c r="H35" s="42">
        <f>+F35</f>
        <v>13041224.680547595</v>
      </c>
      <c r="I35" s="42">
        <f>+F35</f>
        <v>13041224.680547595</v>
      </c>
      <c r="J35" s="9"/>
      <c r="K35" s="9"/>
    </row>
    <row r="36" spans="1:11" ht="15">
      <c r="A36" s="11" t="s">
        <v>27</v>
      </c>
      <c r="B36" s="17"/>
      <c r="C36" s="17"/>
      <c r="D36" s="42">
        <f aca="true" t="shared" si="1" ref="D36:I36">D34+D35</f>
        <v>-6664442.292140126</v>
      </c>
      <c r="E36" s="42">
        <f t="shared" si="1"/>
        <v>-13041224.680547595</v>
      </c>
      <c r="F36" s="42">
        <f>IF(ISERROR(F34+F35),0,F34+F35)</f>
        <v>0</v>
      </c>
      <c r="G36" s="42">
        <f t="shared" si="1"/>
        <v>13041224.680547595</v>
      </c>
      <c r="H36" s="42">
        <f t="shared" si="1"/>
        <v>26082449.36109519</v>
      </c>
      <c r="I36" s="42">
        <f t="shared" si="1"/>
        <v>39123674.041642785</v>
      </c>
      <c r="J36" s="9"/>
      <c r="K36" s="9"/>
    </row>
    <row r="37" spans="1:11" ht="15">
      <c r="A37" s="11"/>
      <c r="B37" s="8"/>
      <c r="C37" s="8"/>
      <c r="D37" s="24"/>
      <c r="E37" s="24"/>
      <c r="F37" s="24"/>
      <c r="G37" s="24"/>
      <c r="H37" s="24"/>
      <c r="I37" s="8"/>
      <c r="J37" s="9"/>
      <c r="K37" s="9"/>
    </row>
    <row r="38" spans="1:11" ht="15">
      <c r="A38" s="11" t="s">
        <v>28</v>
      </c>
      <c r="B38" s="8"/>
      <c r="C38" s="8"/>
      <c r="D38" s="24"/>
      <c r="E38" s="24"/>
      <c r="F38" s="24"/>
      <c r="G38" s="24"/>
      <c r="H38" s="24"/>
      <c r="I38" s="8"/>
      <c r="J38" s="9"/>
      <c r="K38" s="9"/>
    </row>
    <row r="39" spans="1:11" s="27" customFormat="1" ht="15">
      <c r="A39" s="25" t="s">
        <v>29</v>
      </c>
      <c r="B39" s="26"/>
      <c r="C39" s="26"/>
      <c r="D39" s="26"/>
      <c r="E39" s="26"/>
      <c r="F39" s="33">
        <f>IF(ISERROR(E29/I40),0,E29/I40)</f>
        <v>-13041224.680547595</v>
      </c>
      <c r="G39" s="8"/>
      <c r="H39" s="22" t="s">
        <v>30</v>
      </c>
      <c r="I39" s="36">
        <v>0.06582</v>
      </c>
      <c r="J39" s="9"/>
      <c r="K39" s="9"/>
    </row>
    <row r="40" spans="1:11" s="27" customFormat="1" ht="29.25" customHeight="1">
      <c r="A40" s="25" t="s">
        <v>31</v>
      </c>
      <c r="B40" s="26"/>
      <c r="C40" s="26"/>
      <c r="D40" s="26"/>
      <c r="E40" s="26"/>
      <c r="F40" s="33">
        <f>E29*I39</f>
        <v>-858373.4084736428</v>
      </c>
      <c r="G40" s="8"/>
      <c r="H40" s="28" t="s">
        <v>32</v>
      </c>
      <c r="I40" s="29">
        <v>1</v>
      </c>
      <c r="J40" s="30" t="s">
        <v>33</v>
      </c>
      <c r="K40" s="9"/>
    </row>
    <row r="41" spans="1:11" ht="15">
      <c r="A41" s="31" t="s">
        <v>44</v>
      </c>
      <c r="B41" s="32"/>
      <c r="C41" s="32"/>
      <c r="D41" s="32"/>
      <c r="E41" s="32"/>
      <c r="F41" s="34">
        <f>F39+F40</f>
        <v>-13899598.089021238</v>
      </c>
      <c r="G41" s="8"/>
      <c r="H41" s="8"/>
      <c r="I41" s="8"/>
      <c r="J41" s="9"/>
      <c r="K41" s="9"/>
    </row>
    <row r="42" spans="1:11" s="50" customFormat="1" ht="15">
      <c r="A42" s="45" t="s">
        <v>43</v>
      </c>
      <c r="B42" s="46"/>
      <c r="C42" s="46"/>
      <c r="D42" s="46"/>
      <c r="E42" s="46"/>
      <c r="F42" s="47">
        <v>-171414.473</v>
      </c>
      <c r="G42" s="48"/>
      <c r="H42" s="48"/>
      <c r="I42" s="48"/>
      <c r="J42" s="49"/>
      <c r="K42" s="49"/>
    </row>
    <row r="43" spans="1:11" ht="15">
      <c r="A43" s="31" t="s">
        <v>45</v>
      </c>
      <c r="B43" s="32"/>
      <c r="C43" s="32"/>
      <c r="D43" s="32"/>
      <c r="E43" s="32"/>
      <c r="F43" s="54">
        <f>SUM(F41:F42)</f>
        <v>-14071012.562021237</v>
      </c>
      <c r="G43" s="8"/>
      <c r="H43" s="8"/>
      <c r="I43" s="8"/>
      <c r="J43" s="9"/>
      <c r="K43" s="9"/>
    </row>
    <row r="44" spans="1:11" ht="15">
      <c r="A44" s="51"/>
      <c r="B44" s="8"/>
      <c r="C44" s="8"/>
      <c r="D44" s="8"/>
      <c r="E44" s="8"/>
      <c r="F44" s="35"/>
      <c r="G44" s="8"/>
      <c r="H44" s="8"/>
      <c r="I44" s="8"/>
      <c r="J44" s="9"/>
      <c r="K44" s="9"/>
    </row>
    <row r="45" spans="1:11" ht="15">
      <c r="A45" s="11" t="s">
        <v>34</v>
      </c>
      <c r="B45" s="8"/>
      <c r="C45" s="8"/>
      <c r="D45" s="8"/>
      <c r="E45" s="8"/>
      <c r="F45" s="8"/>
      <c r="G45" s="8"/>
      <c r="H45" s="8"/>
      <c r="I45" s="8"/>
      <c r="J45" s="9"/>
      <c r="K45" s="9"/>
    </row>
    <row r="46" spans="1:11" ht="15">
      <c r="A46" s="8" t="s">
        <v>35</v>
      </c>
      <c r="B46" s="8"/>
      <c r="C46" s="8"/>
      <c r="D46" s="8"/>
      <c r="E46" s="8"/>
      <c r="F46" s="8"/>
      <c r="G46" s="8"/>
      <c r="H46" s="8"/>
      <c r="I46" s="8"/>
      <c r="J46" s="9"/>
      <c r="K46" s="9"/>
    </row>
    <row r="47" spans="1:11" ht="15">
      <c r="A47" s="8" t="s">
        <v>36</v>
      </c>
      <c r="B47" s="8"/>
      <c r="C47" s="8"/>
      <c r="D47" s="8"/>
      <c r="E47" s="8"/>
      <c r="F47" s="8"/>
      <c r="G47" s="8"/>
      <c r="H47" s="8"/>
      <c r="I47" s="8"/>
      <c r="J47" s="9"/>
      <c r="K47" s="9"/>
    </row>
    <row r="48" spans="1:11" ht="15">
      <c r="A48" s="8" t="s">
        <v>37</v>
      </c>
      <c r="B48" s="8"/>
      <c r="C48" s="8"/>
      <c r="D48" s="8"/>
      <c r="E48" s="8"/>
      <c r="F48" s="8"/>
      <c r="G48" s="8"/>
      <c r="H48" s="8"/>
      <c r="I48" s="8"/>
      <c r="J48" s="9"/>
      <c r="K48" s="9"/>
    </row>
    <row r="49" spans="1:11" ht="15">
      <c r="A49" s="8" t="s">
        <v>38</v>
      </c>
      <c r="B49" s="8"/>
      <c r="C49" s="8"/>
      <c r="D49" s="8"/>
      <c r="E49" s="8"/>
      <c r="F49" s="8"/>
      <c r="G49" s="8"/>
      <c r="H49" s="8"/>
      <c r="I49" s="8"/>
      <c r="J49" s="9"/>
      <c r="K49" s="9"/>
    </row>
    <row r="50" spans="1:11" ht="15">
      <c r="A50" s="8" t="s">
        <v>39</v>
      </c>
      <c r="B50" s="8"/>
      <c r="C50" s="8"/>
      <c r="D50" s="8"/>
      <c r="E50" s="8"/>
      <c r="F50" s="8"/>
      <c r="G50" s="8"/>
      <c r="H50" s="8"/>
      <c r="I50" s="8"/>
      <c r="J50" s="9"/>
      <c r="K50" s="9"/>
    </row>
    <row r="51" spans="1:11" ht="15">
      <c r="A51" s="8" t="s">
        <v>40</v>
      </c>
      <c r="B51" s="8"/>
      <c r="C51" s="8"/>
      <c r="D51" s="8"/>
      <c r="E51" s="8"/>
      <c r="F51" s="8"/>
      <c r="G51" s="8"/>
      <c r="H51" s="8"/>
      <c r="I51" s="8"/>
      <c r="J51" s="9"/>
      <c r="K51" s="9"/>
    </row>
    <row r="52" spans="1:11" ht="15">
      <c r="A52" s="8" t="s">
        <v>41</v>
      </c>
      <c r="B52" s="8"/>
      <c r="C52" s="8"/>
      <c r="D52" s="8"/>
      <c r="E52" s="8"/>
      <c r="F52" s="8"/>
      <c r="G52" s="8"/>
      <c r="H52" s="8"/>
      <c r="I52" s="8"/>
      <c r="J52" s="9"/>
      <c r="K52" s="9"/>
    </row>
    <row r="53" spans="1:11" ht="21.75" customHeight="1">
      <c r="A53" s="64" t="s">
        <v>42</v>
      </c>
      <c r="B53" s="64"/>
      <c r="C53" s="64"/>
      <c r="D53" s="64"/>
      <c r="E53" s="64"/>
      <c r="F53" s="64"/>
      <c r="G53" s="64"/>
      <c r="H53" s="64"/>
      <c r="I53" s="64"/>
      <c r="J53" s="9"/>
      <c r="K53" s="9"/>
    </row>
    <row r="54" spans="1:11" ht="21.75" customHeight="1">
      <c r="A54" s="64"/>
      <c r="B54" s="64"/>
      <c r="C54" s="64"/>
      <c r="D54" s="64"/>
      <c r="E54" s="64"/>
      <c r="F54" s="64"/>
      <c r="G54" s="64"/>
      <c r="H54" s="64"/>
      <c r="I54" s="64"/>
      <c r="J54" s="9"/>
      <c r="K54" s="9"/>
    </row>
    <row r="55" spans="1:1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ht="15">
      <c r="A56" s="53" t="s">
        <v>46</v>
      </c>
    </row>
  </sheetData>
  <sheetProtection/>
  <mergeCells count="14">
    <mergeCell ref="A53:I54"/>
    <mergeCell ref="B17:I17"/>
    <mergeCell ref="B22:C23"/>
    <mergeCell ref="F22:I23"/>
    <mergeCell ref="B28:C28"/>
    <mergeCell ref="F28:I28"/>
    <mergeCell ref="B30:C31"/>
    <mergeCell ref="B16:C16"/>
    <mergeCell ref="F16:I16"/>
    <mergeCell ref="A5:I5"/>
    <mergeCell ref="A6:I6"/>
    <mergeCell ref="A7:I7"/>
    <mergeCell ref="A9:I9"/>
    <mergeCell ref="A11:I11"/>
  </mergeCells>
  <printOptions/>
  <pageMargins left="0.7086614173228347" right="0.7086614173228347" top="0.15748031496062992" bottom="0.15748031496062992" header="0.11811023622047245" footer="0.31496062992125984"/>
  <pageSetup horizontalDpi="600" verticalDpi="600" orientation="landscape" scale="60" r:id="rId1"/>
  <headerFooter alignWithMargins="0">
    <oddHeader>&amp;REnersource Hydro Mississauga Inc.
EB-2012-0033
Filed: July 23, 2012
Exhibit I
Issue: General - Filing Requirements
Board Staff
IR # 5 
Appendix 2-EA 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EGJEVORI</dc:creator>
  <cp:keywords/>
  <dc:description/>
  <cp:lastModifiedBy>Nicki Pellegrini</cp:lastModifiedBy>
  <cp:lastPrinted>2012-07-18T21:07:23Z</cp:lastPrinted>
  <dcterms:created xsi:type="dcterms:W3CDTF">2012-07-09T22:12:53Z</dcterms:created>
  <dcterms:modified xsi:type="dcterms:W3CDTF">2012-07-18T21:07:32Z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0x0101005C9EA9B4D85A0944A0BCAECFF7950BED</vt:lpwstr>
  </property>
</Properties>
</file>