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180" windowHeight="8520" activeTab="1"/>
  </bookViews>
  <sheets>
    <sheet name="2002 PILS Rate" sheetId="7" r:id="rId1"/>
    <sheet name="2002" sheetId="1" r:id="rId2"/>
    <sheet name="2003" sheetId="3" r:id="rId3"/>
    <sheet name="2004" sheetId="4" r:id="rId4"/>
    <sheet name="2005" sheetId="5" r:id="rId5"/>
    <sheet name="2006" sheetId="6" r:id="rId6"/>
  </sheets>
  <definedNames>
    <definedName name="_xlnm.Print_Titles" localSheetId="1">'2002'!$A:$A</definedName>
    <definedName name="_xlnm.Print_Titles" localSheetId="2">'2003'!$A:$A</definedName>
    <definedName name="_xlnm.Print_Titles" localSheetId="3">'2004'!$A:$A</definedName>
    <definedName name="_xlnm.Print_Titles" localSheetId="4">'2005'!$A:$A</definedName>
    <definedName name="_xlnm.Print_Titles" localSheetId="5">'2006'!$A:$A</definedName>
  </definedNames>
  <calcPr calcId="145621" fullCalcOnLoad="1" iterate="1"/>
</workbook>
</file>

<file path=xl/calcChain.xml><?xml version="1.0" encoding="utf-8"?>
<calcChain xmlns="http://schemas.openxmlformats.org/spreadsheetml/2006/main">
  <c r="CJ31" i="5" l="1"/>
  <c r="CJ9" i="6"/>
  <c r="CJ16" i="6"/>
  <c r="CJ18" i="6"/>
  <c r="CJ25" i="6"/>
  <c r="CJ29" i="6"/>
  <c r="CJ41" i="6"/>
  <c r="CJ38" i="6"/>
  <c r="CJ27" i="6"/>
  <c r="CJ22" i="6"/>
  <c r="CJ20" i="6"/>
  <c r="CJ13" i="6"/>
  <c r="CJ11" i="6"/>
  <c r="CJ48" i="5"/>
  <c r="CJ43" i="5"/>
  <c r="CJ29" i="5"/>
  <c r="CJ22" i="5"/>
  <c r="CJ20" i="5"/>
  <c r="CJ13" i="5"/>
  <c r="CJ11" i="5"/>
  <c r="CJ48" i="4"/>
  <c r="CJ46" i="4"/>
  <c r="CJ44" i="4"/>
  <c r="CJ41" i="4"/>
  <c r="CJ39" i="4"/>
  <c r="CJ37" i="4"/>
  <c r="CJ32" i="4"/>
  <c r="CJ30" i="4"/>
  <c r="CJ27" i="4"/>
  <c r="CJ25" i="4"/>
  <c r="CJ23" i="4"/>
  <c r="CJ20" i="4"/>
  <c r="CJ18" i="4"/>
  <c r="CJ16" i="4"/>
  <c r="CJ13" i="4"/>
  <c r="CJ11" i="4"/>
  <c r="CJ9" i="4"/>
  <c r="CK21" i="3"/>
  <c r="CK31" i="3"/>
  <c r="CK26" i="3"/>
  <c r="CK19" i="3"/>
  <c r="CK16" i="3"/>
  <c r="CK14" i="3"/>
  <c r="CK11" i="3"/>
  <c r="CK9" i="3"/>
  <c r="CK21" i="1"/>
  <c r="CK31" i="1"/>
  <c r="CK26" i="1"/>
  <c r="CK19" i="1"/>
  <c r="CK14" i="1"/>
  <c r="CK9" i="1"/>
  <c r="CK34" i="6"/>
  <c r="CL34" i="6"/>
  <c r="CK33" i="6"/>
  <c r="CK32" i="6"/>
  <c r="CK26" i="6"/>
  <c r="CK19" i="6"/>
  <c r="CK17" i="6"/>
  <c r="CK10" i="6"/>
  <c r="CK34" i="5"/>
  <c r="CK32" i="5"/>
  <c r="CK10" i="5"/>
  <c r="CK40" i="5"/>
  <c r="CK42" i="5"/>
  <c r="CK35" i="5"/>
  <c r="CK26" i="5"/>
  <c r="CK28" i="5"/>
  <c r="CK19" i="5"/>
  <c r="CK17" i="5"/>
  <c r="CE34" i="6"/>
  <c r="BX34" i="6"/>
  <c r="BQ34" i="6"/>
  <c r="BJ34" i="6"/>
  <c r="BC34" i="6"/>
  <c r="AV34" i="6"/>
  <c r="AO34" i="6"/>
  <c r="AH34" i="6"/>
  <c r="AA34" i="6"/>
  <c r="T34" i="6"/>
  <c r="M34" i="6"/>
  <c r="F34" i="6"/>
  <c r="BT34" i="6"/>
  <c r="CA34" i="6"/>
  <c r="CH34" i="6"/>
  <c r="P34" i="6"/>
  <c r="W34" i="6"/>
  <c r="AD34" i="6"/>
  <c r="AK34" i="6"/>
  <c r="AR34" i="6"/>
  <c r="AY34" i="6"/>
  <c r="BF34" i="6"/>
  <c r="BM34" i="6"/>
  <c r="I34" i="6"/>
  <c r="B33" i="6"/>
  <c r="AV33" i="6"/>
  <c r="B32" i="6"/>
  <c r="M51" i="5"/>
  <c r="F32" i="5"/>
  <c r="F31" i="5"/>
  <c r="G32" i="5"/>
  <c r="F51" i="5"/>
  <c r="F50" i="5"/>
  <c r="G51" i="5"/>
  <c r="F46" i="5"/>
  <c r="G46" i="5"/>
  <c r="F45" i="5"/>
  <c r="F23" i="5"/>
  <c r="F22" i="5"/>
  <c r="CE35" i="5"/>
  <c r="BX35" i="5"/>
  <c r="BQ35" i="5"/>
  <c r="BJ35" i="5"/>
  <c r="BC35" i="5"/>
  <c r="AV35" i="5"/>
  <c r="AO35" i="5"/>
  <c r="AH35" i="5"/>
  <c r="AA35" i="5"/>
  <c r="T35" i="5"/>
  <c r="M35" i="5"/>
  <c r="BT35" i="5"/>
  <c r="CA35" i="5"/>
  <c r="CH35" i="5"/>
  <c r="CL35" i="5"/>
  <c r="P35" i="5"/>
  <c r="W35" i="5"/>
  <c r="AD35" i="5"/>
  <c r="AK35" i="5"/>
  <c r="AR35" i="5"/>
  <c r="AY35" i="5"/>
  <c r="BF35" i="5"/>
  <c r="BM35" i="5"/>
  <c r="I35" i="5"/>
  <c r="F35" i="5"/>
  <c r="B34" i="5"/>
  <c r="AO34" i="5"/>
  <c r="F12" i="3"/>
  <c r="F11" i="3"/>
  <c r="G12" i="3"/>
  <c r="CK45" i="4"/>
  <c r="CK38" i="4"/>
  <c r="CK33" i="4"/>
  <c r="CL33" i="4"/>
  <c r="CK31" i="4"/>
  <c r="CK24" i="4"/>
  <c r="CK17" i="4"/>
  <c r="CK10" i="4"/>
  <c r="CE33" i="4"/>
  <c r="BX33" i="4"/>
  <c r="BQ33" i="4"/>
  <c r="BJ33" i="4"/>
  <c r="BC33" i="4"/>
  <c r="AV33" i="4"/>
  <c r="AO33" i="4"/>
  <c r="AH33" i="4"/>
  <c r="AA33" i="4"/>
  <c r="T49" i="4"/>
  <c r="T48" i="4"/>
  <c r="U49" i="4"/>
  <c r="T42" i="4"/>
  <c r="U42" i="4"/>
  <c r="T41" i="4"/>
  <c r="T33" i="4"/>
  <c r="T28" i="4"/>
  <c r="U28" i="4"/>
  <c r="T27" i="4"/>
  <c r="T21" i="4"/>
  <c r="T20" i="4"/>
  <c r="M32" i="4"/>
  <c r="F33" i="4"/>
  <c r="F28" i="4"/>
  <c r="F32" i="4"/>
  <c r="F27" i="4"/>
  <c r="G28" i="4"/>
  <c r="B21" i="3"/>
  <c r="F17" i="6"/>
  <c r="I45" i="5"/>
  <c r="M45" i="5"/>
  <c r="P45" i="5"/>
  <c r="T45" i="5"/>
  <c r="I46" i="5"/>
  <c r="B17" i="5"/>
  <c r="P32" i="4"/>
  <c r="I33" i="4"/>
  <c r="M33" i="4"/>
  <c r="I32" i="4"/>
  <c r="B10" i="1"/>
  <c r="I11" i="1"/>
  <c r="B17" i="1"/>
  <c r="I17" i="1"/>
  <c r="B19" i="1"/>
  <c r="B21" i="1"/>
  <c r="F21" i="1"/>
  <c r="B25" i="1"/>
  <c r="B29" i="1"/>
  <c r="I29" i="1"/>
  <c r="F33" i="1"/>
  <c r="D6" i="7"/>
  <c r="D7" i="7"/>
  <c r="B11" i="1"/>
  <c r="F11" i="1"/>
  <c r="D8" i="7"/>
  <c r="B12" i="1"/>
  <c r="D9" i="7"/>
  <c r="D10" i="7"/>
  <c r="D11" i="7"/>
  <c r="B17" i="6"/>
  <c r="D12" i="7"/>
  <c r="B16" i="1"/>
  <c r="F16" i="1"/>
  <c r="D13" i="7"/>
  <c r="D14" i="7"/>
  <c r="D15" i="7"/>
  <c r="B25" i="5"/>
  <c r="D16" i="7"/>
  <c r="D17" i="7"/>
  <c r="B30" i="4"/>
  <c r="D18" i="7"/>
  <c r="D19" i="7"/>
  <c r="D20" i="7"/>
  <c r="D21" i="7"/>
  <c r="B40" i="5"/>
  <c r="D22" i="7"/>
  <c r="D23" i="7"/>
  <c r="D24" i="7"/>
  <c r="B28" i="1"/>
  <c r="D25" i="7"/>
  <c r="D26" i="7"/>
  <c r="D27" i="7"/>
  <c r="B31" i="1"/>
  <c r="D28" i="7"/>
  <c r="B32" i="1"/>
  <c r="I32" i="1"/>
  <c r="M32" i="1"/>
  <c r="D29" i="7"/>
  <c r="B33" i="1"/>
  <c r="D30" i="7"/>
  <c r="B34" i="1"/>
  <c r="F34" i="1"/>
  <c r="D5" i="7"/>
  <c r="B9" i="1"/>
  <c r="CK39" i="6"/>
  <c r="CK46" i="5"/>
  <c r="CK44" i="5"/>
  <c r="AD46" i="5"/>
  <c r="AK46" i="5"/>
  <c r="AR46" i="5"/>
  <c r="AY46" i="5"/>
  <c r="BF46" i="5"/>
  <c r="BJ46" i="5"/>
  <c r="AD45" i="5"/>
  <c r="AK45" i="5"/>
  <c r="CL29" i="3"/>
  <c r="CL27" i="3"/>
  <c r="CL29" i="1"/>
  <c r="CL27" i="1"/>
  <c r="W42" i="4"/>
  <c r="AD42" i="4"/>
  <c r="AK42" i="4"/>
  <c r="W41" i="4"/>
  <c r="AA41" i="4"/>
  <c r="CK42" i="4"/>
  <c r="CK40" i="4"/>
  <c r="I14" i="4"/>
  <c r="M14" i="4"/>
  <c r="AA46" i="5"/>
  <c r="AB46" i="5"/>
  <c r="AA45" i="5"/>
  <c r="CK42" i="6"/>
  <c r="CK37" i="6"/>
  <c r="CJ36" i="6"/>
  <c r="CK30" i="6"/>
  <c r="CK28" i="6"/>
  <c r="CK23" i="6"/>
  <c r="CK21" i="6"/>
  <c r="CK14" i="6"/>
  <c r="CK12" i="6"/>
  <c r="CK51" i="5"/>
  <c r="CK49" i="5"/>
  <c r="CK38" i="5"/>
  <c r="CJ37" i="5"/>
  <c r="CK30" i="5"/>
  <c r="CK23" i="5"/>
  <c r="CK21" i="5"/>
  <c r="CK14" i="5"/>
  <c r="CK12" i="5"/>
  <c r="CK49" i="4"/>
  <c r="W49" i="4"/>
  <c r="AD49" i="4"/>
  <c r="AK49" i="4"/>
  <c r="W48" i="4"/>
  <c r="CK47" i="4"/>
  <c r="CK36" i="4"/>
  <c r="CJ35" i="4"/>
  <c r="CK28" i="4"/>
  <c r="W28" i="4"/>
  <c r="AA28" i="4"/>
  <c r="W27" i="4"/>
  <c r="AA27" i="4"/>
  <c r="CK26" i="4"/>
  <c r="CK21" i="4"/>
  <c r="U21" i="4"/>
  <c r="W21" i="4"/>
  <c r="AA21" i="4"/>
  <c r="W20" i="4"/>
  <c r="AD20" i="4"/>
  <c r="CK19" i="4"/>
  <c r="CK12" i="4"/>
  <c r="CK14" i="4"/>
  <c r="CL34" i="3"/>
  <c r="CL32" i="3"/>
  <c r="CL25" i="3"/>
  <c r="I25" i="3"/>
  <c r="F25" i="3"/>
  <c r="CK24" i="3"/>
  <c r="I24" i="3"/>
  <c r="F24" i="3"/>
  <c r="G25" i="3"/>
  <c r="CL22" i="3"/>
  <c r="CL20" i="3"/>
  <c r="CL17" i="3"/>
  <c r="CL15" i="3"/>
  <c r="CL12" i="3"/>
  <c r="I12" i="3"/>
  <c r="I11" i="3"/>
  <c r="CL10" i="3"/>
  <c r="I21" i="1"/>
  <c r="P21" i="1"/>
  <c r="I33" i="1"/>
  <c r="CL12" i="1"/>
  <c r="CK16" i="1"/>
  <c r="CL17" i="1"/>
  <c r="CL22" i="1"/>
  <c r="CK24" i="1"/>
  <c r="CL25" i="1"/>
  <c r="CL34" i="1"/>
  <c r="CK11" i="1"/>
  <c r="T13" i="4"/>
  <c r="U14" i="4"/>
  <c r="T14" i="4"/>
  <c r="AA32" i="5"/>
  <c r="AD32" i="5"/>
  <c r="AH32" i="5"/>
  <c r="AD28" i="4"/>
  <c r="W13" i="4"/>
  <c r="W14" i="4"/>
  <c r="CL32" i="1"/>
  <c r="CL10" i="1"/>
  <c r="CL15" i="1"/>
  <c r="CL20" i="1"/>
  <c r="AO46" i="5"/>
  <c r="AH46" i="5"/>
  <c r="AD41" i="4"/>
  <c r="AA49" i="4"/>
  <c r="B14" i="5"/>
  <c r="F14" i="4"/>
  <c r="AD27" i="4"/>
  <c r="AH27" i="4"/>
  <c r="AA20" i="4"/>
  <c r="AD21" i="4"/>
  <c r="F13" i="4"/>
  <c r="G14" i="4"/>
  <c r="B13" i="5"/>
  <c r="I13" i="4"/>
  <c r="M13" i="4"/>
  <c r="AD14" i="5"/>
  <c r="AK14" i="5"/>
  <c r="AV46" i="5"/>
  <c r="AA14" i="5"/>
  <c r="AK21" i="4"/>
  <c r="AO21" i="4"/>
  <c r="AH21" i="4"/>
  <c r="AK27" i="4"/>
  <c r="AO27" i="4"/>
  <c r="AD13" i="5"/>
  <c r="AH13" i="5"/>
  <c r="AA13" i="5"/>
  <c r="BC46" i="5"/>
  <c r="AR21" i="4"/>
  <c r="AY21" i="4"/>
  <c r="BC21" i="4"/>
  <c r="AB14" i="5"/>
  <c r="BM46" i="5"/>
  <c r="BT46" i="5"/>
  <c r="BQ46" i="5"/>
  <c r="I32" i="5"/>
  <c r="I50" i="5"/>
  <c r="I51" i="5"/>
  <c r="P51" i="5"/>
  <c r="T51" i="5"/>
  <c r="AA50" i="5"/>
  <c r="AD50" i="5"/>
  <c r="AD51" i="5"/>
  <c r="AH51" i="5"/>
  <c r="AA51" i="5"/>
  <c r="AK50" i="5"/>
  <c r="AH50" i="5"/>
  <c r="AI51" i="5"/>
  <c r="AB51" i="5"/>
  <c r="I31" i="5"/>
  <c r="P31" i="5"/>
  <c r="W31" i="5"/>
  <c r="AA31" i="5"/>
  <c r="AB32" i="5"/>
  <c r="AR50" i="5"/>
  <c r="AO50" i="5"/>
  <c r="I23" i="5"/>
  <c r="I22" i="5"/>
  <c r="AD23" i="5"/>
  <c r="AA23" i="5"/>
  <c r="AH49" i="4"/>
  <c r="AH42" i="4"/>
  <c r="AA42" i="4"/>
  <c r="AB28" i="4"/>
  <c r="AR27" i="4"/>
  <c r="BF21" i="4"/>
  <c r="BM21" i="4"/>
  <c r="BT21" i="4"/>
  <c r="CA21" i="4"/>
  <c r="AV21" i="4"/>
  <c r="AD13" i="4"/>
  <c r="AH13" i="4"/>
  <c r="AO49" i="4"/>
  <c r="AR49" i="4"/>
  <c r="AV49" i="4"/>
  <c r="AR42" i="4"/>
  <c r="AY42" i="4"/>
  <c r="AO42" i="4"/>
  <c r="AB42" i="4"/>
  <c r="BJ21" i="4"/>
  <c r="AK13" i="4"/>
  <c r="AO13" i="4"/>
  <c r="AY49" i="4"/>
  <c r="BC49" i="4"/>
  <c r="AV42" i="4"/>
  <c r="BF49" i="4"/>
  <c r="BJ49" i="4"/>
  <c r="BX21" i="4"/>
  <c r="BM49" i="4"/>
  <c r="BQ49" i="4"/>
  <c r="I28" i="4"/>
  <c r="M28" i="4"/>
  <c r="N28" i="4"/>
  <c r="I27" i="4"/>
  <c r="M27" i="4"/>
  <c r="G23" i="5"/>
  <c r="BX46" i="5"/>
  <c r="CA46" i="5"/>
  <c r="AR45" i="5"/>
  <c r="AO45" i="5"/>
  <c r="AP46" i="5"/>
  <c r="AO14" i="5"/>
  <c r="AR14" i="5"/>
  <c r="AK51" i="5"/>
  <c r="AK13" i="5"/>
  <c r="AH45" i="5"/>
  <c r="AI46" i="5"/>
  <c r="AH14" i="5"/>
  <c r="AV14" i="5"/>
  <c r="AY14" i="5"/>
  <c r="B39" i="6"/>
  <c r="F39" i="6"/>
  <c r="CE46" i="5"/>
  <c r="CH46" i="5"/>
  <c r="CL46" i="5"/>
  <c r="AR13" i="5"/>
  <c r="AO13" i="5"/>
  <c r="AO51" i="5"/>
  <c r="AR51" i="5"/>
  <c r="AY51" i="5"/>
  <c r="BC51" i="5"/>
  <c r="I39" i="6"/>
  <c r="P39" i="6"/>
  <c r="T39" i="6"/>
  <c r="M39" i="6"/>
  <c r="AV51" i="5"/>
  <c r="AP14" i="5"/>
  <c r="AV13" i="5"/>
  <c r="AW14" i="5"/>
  <c r="AY13" i="5"/>
  <c r="BF51" i="5"/>
  <c r="BM51" i="5"/>
  <c r="BT51" i="5"/>
  <c r="CA51" i="5"/>
  <c r="B42" i="6"/>
  <c r="F42" i="6"/>
  <c r="BC13" i="5"/>
  <c r="BF13" i="5"/>
  <c r="BJ51" i="5"/>
  <c r="BJ13" i="5"/>
  <c r="BM13" i="5"/>
  <c r="BQ13" i="5"/>
  <c r="BQ51" i="5"/>
  <c r="BT13" i="5"/>
  <c r="BX51" i="5"/>
  <c r="CH51" i="5"/>
  <c r="CL51" i="5"/>
  <c r="CE51" i="5"/>
  <c r="I42" i="6"/>
  <c r="F9" i="1"/>
  <c r="I9" i="1"/>
  <c r="M9" i="1"/>
  <c r="F32" i="1"/>
  <c r="P24" i="3"/>
  <c r="T24" i="3"/>
  <c r="M24" i="3"/>
  <c r="F30" i="4"/>
  <c r="I30" i="4"/>
  <c r="P30" i="4"/>
  <c r="W30" i="4"/>
  <c r="AA30" i="4"/>
  <c r="I17" i="6"/>
  <c r="CE34" i="5"/>
  <c r="BQ34" i="5"/>
  <c r="AA34" i="5"/>
  <c r="M34" i="5"/>
  <c r="AV34" i="5"/>
  <c r="AH34" i="5"/>
  <c r="I16" i="1"/>
  <c r="M16" i="1"/>
  <c r="P46" i="5"/>
  <c r="T46" i="5"/>
  <c r="U46" i="5"/>
  <c r="M46" i="5"/>
  <c r="M32" i="6"/>
  <c r="T33" i="6"/>
  <c r="AO32" i="6"/>
  <c r="BX33" i="6"/>
  <c r="AA33" i="6"/>
  <c r="BX32" i="6"/>
  <c r="BC32" i="6"/>
  <c r="BJ33" i="6"/>
  <c r="CE32" i="6"/>
  <c r="M33" i="6"/>
  <c r="BJ32" i="6"/>
  <c r="W39" i="6"/>
  <c r="T31" i="5"/>
  <c r="U32" i="5"/>
  <c r="W21" i="1"/>
  <c r="T21" i="1"/>
  <c r="N14" i="4"/>
  <c r="M31" i="5"/>
  <c r="M21" i="1"/>
  <c r="I25" i="1"/>
  <c r="F25" i="1"/>
  <c r="M22" i="5"/>
  <c r="P22" i="5"/>
  <c r="W22" i="5"/>
  <c r="F29" i="1"/>
  <c r="AD21" i="1"/>
  <c r="AA21" i="1"/>
  <c r="W24" i="3"/>
  <c r="AD24" i="3"/>
  <c r="AH24" i="3"/>
  <c r="P32" i="1"/>
  <c r="I34" i="1"/>
  <c r="F31" i="1"/>
  <c r="I31" i="1"/>
  <c r="F17" i="1"/>
  <c r="G17" i="1"/>
  <c r="M30" i="4"/>
  <c r="I14" i="5"/>
  <c r="F14" i="5"/>
  <c r="P9" i="1"/>
  <c r="I40" i="5"/>
  <c r="F40" i="5"/>
  <c r="F21" i="3"/>
  <c r="I21" i="3"/>
  <c r="P16" i="1"/>
  <c r="W16" i="1"/>
  <c r="AD16" i="1"/>
  <c r="AH16" i="1"/>
  <c r="P23" i="5"/>
  <c r="T23" i="5"/>
  <c r="M23" i="5"/>
  <c r="I25" i="5"/>
  <c r="P25" i="5"/>
  <c r="F25" i="5"/>
  <c r="AO33" i="6"/>
  <c r="AH33" i="6"/>
  <c r="CE33" i="6"/>
  <c r="T34" i="5"/>
  <c r="BX34" i="5"/>
  <c r="I34" i="5"/>
  <c r="P34" i="5"/>
  <c r="W34" i="5"/>
  <c r="AD34" i="5"/>
  <c r="AK34" i="5"/>
  <c r="AR34" i="5"/>
  <c r="AY34" i="5"/>
  <c r="BF34" i="5"/>
  <c r="BM34" i="5"/>
  <c r="BT34" i="5"/>
  <c r="CA34" i="5"/>
  <c r="CH34" i="5"/>
  <c r="CL34" i="5"/>
  <c r="BC34" i="5"/>
  <c r="BQ33" i="6"/>
  <c r="CL33" i="6"/>
  <c r="BC33" i="6"/>
  <c r="F33" i="6"/>
  <c r="I33" i="6"/>
  <c r="P33" i="6"/>
  <c r="W33" i="6"/>
  <c r="AD33" i="6"/>
  <c r="AK33" i="6"/>
  <c r="AR33" i="6"/>
  <c r="AY33" i="6"/>
  <c r="BF33" i="6"/>
  <c r="BM33" i="6"/>
  <c r="BT33" i="6"/>
  <c r="CA33" i="6"/>
  <c r="CH33" i="6"/>
  <c r="F34" i="5"/>
  <c r="BJ34" i="5"/>
  <c r="P21" i="3"/>
  <c r="M21" i="3"/>
  <c r="P14" i="5"/>
  <c r="T14" i="5"/>
  <c r="M14" i="5"/>
  <c r="T30" i="4"/>
  <c r="T22" i="5"/>
  <c r="U23" i="5"/>
  <c r="AH21" i="1"/>
  <c r="AK21" i="1"/>
  <c r="AR21" i="1"/>
  <c r="AV21" i="1"/>
  <c r="M25" i="1"/>
  <c r="P25" i="1"/>
  <c r="AA24" i="3"/>
  <c r="AK24" i="3"/>
  <c r="AD30" i="4"/>
  <c r="AH30" i="4"/>
  <c r="AK30" i="4"/>
  <c r="AD31" i="5"/>
  <c r="P11" i="1"/>
  <c r="M11" i="1"/>
  <c r="I13" i="5"/>
  <c r="F13" i="5"/>
  <c r="G14" i="5"/>
  <c r="AO21" i="1"/>
  <c r="M17" i="6"/>
  <c r="P17" i="6"/>
  <c r="M25" i="5"/>
  <c r="T25" i="1"/>
  <c r="W25" i="1"/>
  <c r="M29" i="1"/>
  <c r="P29" i="1"/>
  <c r="AA16" i="1"/>
  <c r="M42" i="6"/>
  <c r="P42" i="6"/>
  <c r="P32" i="5"/>
  <c r="T32" i="5"/>
  <c r="M32" i="5"/>
  <c r="N32" i="5"/>
  <c r="P33" i="1"/>
  <c r="T33" i="1"/>
  <c r="M33" i="1"/>
  <c r="M25" i="3"/>
  <c r="N25" i="3"/>
  <c r="P25" i="3"/>
  <c r="M17" i="1"/>
  <c r="P17" i="1"/>
  <c r="T17" i="1"/>
  <c r="W25" i="3"/>
  <c r="AA25" i="3"/>
  <c r="AB25" i="3"/>
  <c r="T25" i="3"/>
  <c r="U25" i="3"/>
  <c r="T42" i="6"/>
  <c r="W42" i="6"/>
  <c r="W33" i="1"/>
  <c r="T17" i="6"/>
  <c r="W17" i="6"/>
  <c r="M13" i="5"/>
  <c r="N14" i="5"/>
  <c r="P13" i="5"/>
  <c r="T13" i="5"/>
  <c r="U14" i="5"/>
  <c r="AY21" i="1"/>
  <c r="T11" i="1"/>
  <c r="W11" i="1"/>
  <c r="AK16" i="1"/>
  <c r="AO16" i="1"/>
  <c r="AD11" i="1"/>
  <c r="AA11" i="1"/>
  <c r="AA17" i="6"/>
  <c r="AD17" i="6"/>
  <c r="AD25" i="3"/>
  <c r="AK25" i="3"/>
  <c r="AR16" i="1"/>
  <c r="AD33" i="1"/>
  <c r="AA33" i="1"/>
  <c r="BF21" i="1"/>
  <c r="BC21" i="1"/>
  <c r="AD42" i="6"/>
  <c r="AK42" i="6"/>
  <c r="AO42" i="6"/>
  <c r="AA42" i="6"/>
  <c r="AH42" i="6"/>
  <c r="BM21" i="1"/>
  <c r="BJ21" i="1"/>
  <c r="AV16" i="1"/>
  <c r="AY16" i="1"/>
  <c r="AH11" i="1"/>
  <c r="AK11" i="1"/>
  <c r="AO11" i="1"/>
  <c r="AK33" i="1"/>
  <c r="AH33" i="1"/>
  <c r="AH17" i="6"/>
  <c r="AK17" i="6"/>
  <c r="AR33" i="1"/>
  <c r="AO33" i="1"/>
  <c r="AR42" i="6"/>
  <c r="AO17" i="6"/>
  <c r="AR17" i="6"/>
  <c r="BQ21" i="1"/>
  <c r="BT21" i="1"/>
  <c r="BF16" i="1"/>
  <c r="BJ16" i="1"/>
  <c r="BC16" i="1"/>
  <c r="AV17" i="6"/>
  <c r="AY17" i="6"/>
  <c r="AV33" i="1"/>
  <c r="AY33" i="1"/>
  <c r="CB21" i="1"/>
  <c r="BX21" i="1"/>
  <c r="BC17" i="6"/>
  <c r="BF17" i="6"/>
  <c r="CI21" i="1"/>
  <c r="CM21" i="1"/>
  <c r="CF21" i="1"/>
  <c r="BC33" i="1"/>
  <c r="BF33" i="1"/>
  <c r="BM33" i="1"/>
  <c r="BT33" i="1"/>
  <c r="CB33" i="1"/>
  <c r="BJ33" i="1"/>
  <c r="BM17" i="6"/>
  <c r="BJ17" i="6"/>
  <c r="BQ33" i="1"/>
  <c r="BT17" i="6"/>
  <c r="BQ17" i="6"/>
  <c r="CA17" i="6"/>
  <c r="BX17" i="6"/>
  <c r="BX33" i="1"/>
  <c r="CI33" i="1"/>
  <c r="CM33" i="1"/>
  <c r="CH17" i="6"/>
  <c r="CL17" i="6"/>
  <c r="CE17" i="6"/>
  <c r="F10" i="1"/>
  <c r="I10" i="1"/>
  <c r="BM16" i="1"/>
  <c r="AH25" i="3"/>
  <c r="AI25" i="3"/>
  <c r="T29" i="1"/>
  <c r="W29" i="1"/>
  <c r="AR24" i="3"/>
  <c r="AO24" i="3"/>
  <c r="AP25" i="3"/>
  <c r="M31" i="1"/>
  <c r="N32" i="1"/>
  <c r="P31" i="1"/>
  <c r="AD22" i="5"/>
  <c r="AA22" i="5"/>
  <c r="AB23" i="5"/>
  <c r="AV42" i="6"/>
  <c r="AY42" i="6"/>
  <c r="AO25" i="3"/>
  <c r="AR25" i="3"/>
  <c r="BC14" i="5"/>
  <c r="BD14" i="5"/>
  <c r="BF14" i="5"/>
  <c r="AR11" i="1"/>
  <c r="AD25" i="1"/>
  <c r="AA25" i="1"/>
  <c r="P34" i="1"/>
  <c r="M34" i="1"/>
  <c r="N34" i="1"/>
  <c r="CF33" i="1"/>
  <c r="B33" i="3"/>
  <c r="W17" i="1"/>
  <c r="AH31" i="5"/>
  <c r="AI32" i="5"/>
  <c r="AK31" i="5"/>
  <c r="AP51" i="5"/>
  <c r="AO30" i="4"/>
  <c r="AR30" i="4"/>
  <c r="T21" i="3"/>
  <c r="W21" i="3"/>
  <c r="T25" i="5"/>
  <c r="W25" i="5"/>
  <c r="AD25" i="5"/>
  <c r="P40" i="5"/>
  <c r="M40" i="5"/>
  <c r="AD39" i="6"/>
  <c r="AA39" i="6"/>
  <c r="N17" i="1"/>
  <c r="BX13" i="5"/>
  <c r="CA13" i="5"/>
  <c r="F17" i="5"/>
  <c r="I17" i="5"/>
  <c r="T16" i="1"/>
  <c r="U17" i="1"/>
  <c r="W9" i="1"/>
  <c r="T9" i="1"/>
  <c r="W32" i="1"/>
  <c r="T32" i="1"/>
  <c r="AY27" i="4"/>
  <c r="AV27" i="4"/>
  <c r="G32" i="1"/>
  <c r="N23" i="5"/>
  <c r="AY45" i="5"/>
  <c r="AV45" i="5"/>
  <c r="AW46" i="5"/>
  <c r="M50" i="5"/>
  <c r="N51" i="5"/>
  <c r="P50" i="5"/>
  <c r="T50" i="5"/>
  <c r="U51" i="5"/>
  <c r="AK41" i="4"/>
  <c r="AH41" i="4"/>
  <c r="AI42" i="4"/>
  <c r="B12" i="5"/>
  <c r="AD14" i="4"/>
  <c r="AA14" i="4"/>
  <c r="I28" i="1"/>
  <c r="F28" i="1"/>
  <c r="G29" i="1"/>
  <c r="B24" i="1"/>
  <c r="B26" i="1"/>
  <c r="B39" i="5"/>
  <c r="B26" i="5"/>
  <c r="B20" i="1"/>
  <c r="I12" i="1"/>
  <c r="F12" i="1"/>
  <c r="G12" i="1"/>
  <c r="F19" i="1"/>
  <c r="I19" i="1"/>
  <c r="CL32" i="6"/>
  <c r="T32" i="6"/>
  <c r="AA32" i="6"/>
  <c r="I32" i="6"/>
  <c r="P32" i="6"/>
  <c r="W32" i="6"/>
  <c r="AD32" i="6"/>
  <c r="AK32" i="6"/>
  <c r="AR32" i="6"/>
  <c r="AY32" i="6"/>
  <c r="BF32" i="6"/>
  <c r="BM32" i="6"/>
  <c r="BT32" i="6"/>
  <c r="CA32" i="6"/>
  <c r="CH32" i="6"/>
  <c r="F32" i="6"/>
  <c r="BQ32" i="6"/>
  <c r="AV32" i="6"/>
  <c r="AH32" i="6"/>
  <c r="BC42" i="4"/>
  <c r="BF42" i="4"/>
  <c r="AH28" i="4"/>
  <c r="AI28" i="4"/>
  <c r="AK28" i="4"/>
  <c r="M11" i="3"/>
  <c r="N12" i="3"/>
  <c r="P11" i="3"/>
  <c r="B22" i="3"/>
  <c r="B31" i="4"/>
  <c r="B16" i="6"/>
  <c r="B14" i="1"/>
  <c r="B16" i="5"/>
  <c r="B22" i="1"/>
  <c r="CE21" i="4"/>
  <c r="CH21" i="4"/>
  <c r="AH23" i="5"/>
  <c r="AK23" i="5"/>
  <c r="AI14" i="5"/>
  <c r="AB21" i="4"/>
  <c r="P12" i="3"/>
  <c r="M12" i="3"/>
  <c r="G34" i="1"/>
  <c r="T32" i="4"/>
  <c r="W32" i="4"/>
  <c r="BT49" i="4"/>
  <c r="B21" i="5"/>
  <c r="AR13" i="4"/>
  <c r="BQ21" i="4"/>
  <c r="AA48" i="4"/>
  <c r="AB49" i="4"/>
  <c r="AD48" i="4"/>
  <c r="AY50" i="5"/>
  <c r="AV50" i="5"/>
  <c r="AW51" i="5"/>
  <c r="AK32" i="5"/>
  <c r="B11" i="5"/>
  <c r="AA13" i="4"/>
  <c r="AB14" i="4"/>
  <c r="AH20" i="4"/>
  <c r="AI21" i="4"/>
  <c r="AK20" i="4"/>
  <c r="N46" i="5"/>
  <c r="CL21" i="4"/>
  <c r="B15" i="1"/>
  <c r="B27" i="1"/>
  <c r="AO20" i="4"/>
  <c r="AP21" i="4"/>
  <c r="AR20" i="4"/>
  <c r="AR32" i="5"/>
  <c r="AO32" i="5"/>
  <c r="AV13" i="4"/>
  <c r="AY13" i="4"/>
  <c r="T12" i="3"/>
  <c r="W12" i="3"/>
  <c r="I16" i="5"/>
  <c r="F16" i="5"/>
  <c r="I22" i="3"/>
  <c r="F22" i="3"/>
  <c r="G22" i="3"/>
  <c r="F26" i="5"/>
  <c r="I26" i="5"/>
  <c r="I12" i="5"/>
  <c r="F12" i="5"/>
  <c r="AA32" i="1"/>
  <c r="AD32" i="1"/>
  <c r="AA21" i="3"/>
  <c r="AD21" i="3"/>
  <c r="AA17" i="1"/>
  <c r="AB17" i="1"/>
  <c r="AD17" i="1"/>
  <c r="F33" i="3"/>
  <c r="I33" i="3"/>
  <c r="W34" i="1"/>
  <c r="T34" i="1"/>
  <c r="U34" i="1"/>
  <c r="AY11" i="1"/>
  <c r="AV11" i="1"/>
  <c r="BM14" i="5"/>
  <c r="BJ14" i="5"/>
  <c r="BK14" i="5"/>
  <c r="T31" i="1"/>
  <c r="U32" i="1"/>
  <c r="W31" i="1"/>
  <c r="BT16" i="1"/>
  <c r="BQ16" i="1"/>
  <c r="F27" i="1"/>
  <c r="I27" i="1"/>
  <c r="AK48" i="4"/>
  <c r="AH48" i="4"/>
  <c r="AI49" i="4"/>
  <c r="B21" i="6"/>
  <c r="F21" i="5"/>
  <c r="I21" i="5"/>
  <c r="I14" i="1"/>
  <c r="F14" i="1"/>
  <c r="W11" i="3"/>
  <c r="T11" i="3"/>
  <c r="U12" i="3"/>
  <c r="BM42" i="4"/>
  <c r="BJ42" i="4"/>
  <c r="F39" i="5"/>
  <c r="I39" i="5"/>
  <c r="P28" i="1"/>
  <c r="M28" i="1"/>
  <c r="N29" i="1"/>
  <c r="P17" i="5"/>
  <c r="M17" i="5"/>
  <c r="W40" i="5"/>
  <c r="T40" i="5"/>
  <c r="BC42" i="6"/>
  <c r="BF42" i="6"/>
  <c r="AA29" i="1"/>
  <c r="AD29" i="1"/>
  <c r="P10" i="1"/>
  <c r="M10" i="1"/>
  <c r="I15" i="1"/>
  <c r="F15" i="1"/>
  <c r="BC50" i="5"/>
  <c r="BD51" i="5"/>
  <c r="BF50" i="5"/>
  <c r="CA49" i="4"/>
  <c r="BX49" i="4"/>
  <c r="I16" i="6"/>
  <c r="F16" i="6"/>
  <c r="P12" i="1"/>
  <c r="M12" i="1"/>
  <c r="N12" i="1"/>
  <c r="I26" i="1"/>
  <c r="F26" i="1"/>
  <c r="G27" i="1"/>
  <c r="AO41" i="4"/>
  <c r="AP42" i="4"/>
  <c r="AR41" i="4"/>
  <c r="BC45" i="5"/>
  <c r="BD46" i="5"/>
  <c r="BF45" i="5"/>
  <c r="BC27" i="4"/>
  <c r="BF27" i="4"/>
  <c r="AA9" i="1"/>
  <c r="AD9" i="1"/>
  <c r="AH25" i="5"/>
  <c r="AK25" i="5"/>
  <c r="AY30" i="4"/>
  <c r="AV30" i="4"/>
  <c r="AR31" i="5"/>
  <c r="AO31" i="5"/>
  <c r="AP32" i="5"/>
  <c r="AK25" i="1"/>
  <c r="AH25" i="1"/>
  <c r="AY25" i="3"/>
  <c r="AV25" i="3"/>
  <c r="G10" i="1"/>
  <c r="F11" i="5"/>
  <c r="G12" i="5"/>
  <c r="I11" i="5"/>
  <c r="AD32" i="4"/>
  <c r="AA32" i="4"/>
  <c r="AR23" i="5"/>
  <c r="AO23" i="5"/>
  <c r="I22" i="1"/>
  <c r="F22" i="1"/>
  <c r="G22" i="1"/>
  <c r="F31" i="4"/>
  <c r="I31" i="4"/>
  <c r="AO28" i="4"/>
  <c r="AP28" i="4"/>
  <c r="AR28" i="4"/>
  <c r="M19" i="1"/>
  <c r="P19" i="1"/>
  <c r="F20" i="1"/>
  <c r="G20" i="1"/>
  <c r="I20" i="1"/>
  <c r="I24" i="1"/>
  <c r="F24" i="1"/>
  <c r="G25" i="1"/>
  <c r="AH14" i="4"/>
  <c r="AI14" i="4"/>
  <c r="AK14" i="4"/>
  <c r="B13" i="6"/>
  <c r="CE13" i="5"/>
  <c r="CH13" i="5"/>
  <c r="CL13" i="5"/>
  <c r="AH39" i="6"/>
  <c r="AK39" i="6"/>
  <c r="AH22" i="5"/>
  <c r="AI23" i="5"/>
  <c r="AK22" i="5"/>
  <c r="AY24" i="3"/>
  <c r="AV24" i="3"/>
  <c r="BC24" i="3"/>
  <c r="BF24" i="3"/>
  <c r="AR14" i="4"/>
  <c r="AO14" i="4"/>
  <c r="AP14" i="4"/>
  <c r="AV28" i="4"/>
  <c r="AW28" i="4"/>
  <c r="AY28" i="4"/>
  <c r="F35" i="1"/>
  <c r="AH9" i="1"/>
  <c r="AK9" i="1"/>
  <c r="BJ45" i="5"/>
  <c r="BK46" i="5"/>
  <c r="BM45" i="5"/>
  <c r="BM50" i="5"/>
  <c r="BJ50" i="5"/>
  <c r="BK51" i="5"/>
  <c r="N10" i="1"/>
  <c r="BJ42" i="6"/>
  <c r="BM42" i="6"/>
  <c r="W28" i="1"/>
  <c r="T28" i="1"/>
  <c r="U29" i="1"/>
  <c r="BQ42" i="4"/>
  <c r="BT42" i="4"/>
  <c r="M14" i="1"/>
  <c r="P14" i="1"/>
  <c r="AH17" i="1"/>
  <c r="AI17" i="1"/>
  <c r="AK17" i="1"/>
  <c r="M12" i="5"/>
  <c r="P12" i="5"/>
  <c r="AA12" i="3"/>
  <c r="AD12" i="3"/>
  <c r="AO22" i="5"/>
  <c r="AP23" i="5"/>
  <c r="AR22" i="5"/>
  <c r="P22" i="1"/>
  <c r="M22" i="1"/>
  <c r="N22" i="1"/>
  <c r="AH32" i="4"/>
  <c r="AK32" i="4"/>
  <c r="AO25" i="1"/>
  <c r="AR25" i="1"/>
  <c r="BF30" i="4"/>
  <c r="BC30" i="4"/>
  <c r="P26" i="1"/>
  <c r="M26" i="1"/>
  <c r="N27" i="1"/>
  <c r="M16" i="6"/>
  <c r="P16" i="6"/>
  <c r="T10" i="1"/>
  <c r="W10" i="1"/>
  <c r="AA40" i="5"/>
  <c r="AD40" i="5"/>
  <c r="P39" i="5"/>
  <c r="M39" i="5"/>
  <c r="M21" i="5"/>
  <c r="P21" i="5"/>
  <c r="AO48" i="4"/>
  <c r="AP49" i="4"/>
  <c r="AR48" i="4"/>
  <c r="CB16" i="1"/>
  <c r="BX16" i="1"/>
  <c r="BQ14" i="5"/>
  <c r="BR14" i="5"/>
  <c r="BT14" i="5"/>
  <c r="AA34" i="1"/>
  <c r="AB34" i="1"/>
  <c r="AD34" i="1"/>
  <c r="AH32" i="1"/>
  <c r="AK32" i="1"/>
  <c r="M26" i="5"/>
  <c r="P26" i="5"/>
  <c r="M22" i="3"/>
  <c r="N22" i="3"/>
  <c r="P22" i="3"/>
  <c r="AY32" i="5"/>
  <c r="AV32" i="5"/>
  <c r="M20" i="1"/>
  <c r="P20" i="1"/>
  <c r="W19" i="1"/>
  <c r="T19" i="1"/>
  <c r="P31" i="4"/>
  <c r="M31" i="4"/>
  <c r="P11" i="5"/>
  <c r="M11" i="5"/>
  <c r="AR25" i="5"/>
  <c r="AO25" i="5"/>
  <c r="BM27" i="4"/>
  <c r="BJ27" i="4"/>
  <c r="AY41" i="4"/>
  <c r="AV41" i="4"/>
  <c r="AW42" i="4"/>
  <c r="AH29" i="1"/>
  <c r="AK29" i="1"/>
  <c r="AD11" i="3"/>
  <c r="AA11" i="3"/>
  <c r="AB12" i="3"/>
  <c r="P27" i="1"/>
  <c r="M27" i="1"/>
  <c r="AA31" i="1"/>
  <c r="AB32" i="1"/>
  <c r="AD31" i="1"/>
  <c r="P33" i="3"/>
  <c r="M33" i="3"/>
  <c r="AH21" i="3"/>
  <c r="AK21" i="3"/>
  <c r="BF13" i="4"/>
  <c r="BC13" i="4"/>
  <c r="AY20" i="4"/>
  <c r="AV20" i="4"/>
  <c r="AW21" i="4"/>
  <c r="AW25" i="3"/>
  <c r="AO39" i="6"/>
  <c r="AR39" i="6"/>
  <c r="I13" i="6"/>
  <c r="F13" i="6"/>
  <c r="M24" i="1"/>
  <c r="N25" i="1"/>
  <c r="P24" i="1"/>
  <c r="N20" i="1"/>
  <c r="AY23" i="5"/>
  <c r="AV23" i="5"/>
  <c r="BF25" i="3"/>
  <c r="BC25" i="3"/>
  <c r="AY31" i="5"/>
  <c r="AV31" i="5"/>
  <c r="T12" i="1"/>
  <c r="U12" i="1"/>
  <c r="W12" i="1"/>
  <c r="CE49" i="4"/>
  <c r="CH49" i="4"/>
  <c r="CL49" i="4"/>
  <c r="M15" i="1"/>
  <c r="P15" i="1"/>
  <c r="W17" i="5"/>
  <c r="T17" i="5"/>
  <c r="G15" i="1"/>
  <c r="G35" i="1"/>
  <c r="I21" i="6"/>
  <c r="F21" i="6"/>
  <c r="BC11" i="1"/>
  <c r="BF11" i="1"/>
  <c r="M16" i="5"/>
  <c r="P16" i="5"/>
  <c r="BJ11" i="1"/>
  <c r="BM11" i="1"/>
  <c r="P13" i="6"/>
  <c r="W13" i="6"/>
  <c r="M13" i="6"/>
  <c r="AR21" i="3"/>
  <c r="AO21" i="3"/>
  <c r="W27" i="1"/>
  <c r="T27" i="1"/>
  <c r="BQ27" i="4"/>
  <c r="BT27" i="4"/>
  <c r="AK40" i="5"/>
  <c r="AH40" i="5"/>
  <c r="W16" i="6"/>
  <c r="T16" i="6"/>
  <c r="AY25" i="1"/>
  <c r="AV25" i="1"/>
  <c r="T12" i="5"/>
  <c r="W12" i="5"/>
  <c r="BQ50" i="5"/>
  <c r="BR51" i="5"/>
  <c r="BT50" i="5"/>
  <c r="BJ25" i="3"/>
  <c r="BM25" i="3"/>
  <c r="W24" i="1"/>
  <c r="T24" i="1"/>
  <c r="U25" i="1"/>
  <c r="AV39" i="6"/>
  <c r="AY39" i="6"/>
  <c r="BF20" i="4"/>
  <c r="BC20" i="4"/>
  <c r="BD21" i="4"/>
  <c r="AH31" i="1"/>
  <c r="AI32" i="1"/>
  <c r="AK31" i="1"/>
  <c r="BC32" i="5"/>
  <c r="BF32" i="5"/>
  <c r="B16" i="3"/>
  <c r="CI16" i="1"/>
  <c r="CM16" i="1"/>
  <c r="CF16" i="1"/>
  <c r="W14" i="1"/>
  <c r="T14" i="1"/>
  <c r="N35" i="1"/>
  <c r="BT45" i="5"/>
  <c r="BQ45" i="5"/>
  <c r="BR46" i="5"/>
  <c r="AV14" i="4"/>
  <c r="AW14" i="4"/>
  <c r="AY14" i="4"/>
  <c r="T16" i="5"/>
  <c r="W16" i="5"/>
  <c r="AD16" i="5"/>
  <c r="W11" i="5"/>
  <c r="T11" i="5"/>
  <c r="AD19" i="1"/>
  <c r="AA19" i="1"/>
  <c r="W26" i="5"/>
  <c r="T26" i="5"/>
  <c r="AK34" i="1"/>
  <c r="AH34" i="1"/>
  <c r="AI34" i="1"/>
  <c r="T21" i="5"/>
  <c r="W21" i="5"/>
  <c r="AY22" i="5"/>
  <c r="AV22" i="5"/>
  <c r="AW23" i="5"/>
  <c r="AA17" i="5"/>
  <c r="AD17" i="5"/>
  <c r="AW32" i="5"/>
  <c r="AH11" i="3"/>
  <c r="AK11" i="3"/>
  <c r="BC41" i="4"/>
  <c r="BD42" i="4"/>
  <c r="BF41" i="4"/>
  <c r="AV25" i="5"/>
  <c r="AY25" i="5"/>
  <c r="W31" i="4"/>
  <c r="T31" i="4"/>
  <c r="W20" i="1"/>
  <c r="T20" i="1"/>
  <c r="W22" i="3"/>
  <c r="T22" i="3"/>
  <c r="U22" i="3"/>
  <c r="AO32" i="1"/>
  <c r="AR32" i="1"/>
  <c r="BX14" i="5"/>
  <c r="BY14" i="5"/>
  <c r="CA14" i="5"/>
  <c r="AY48" i="4"/>
  <c r="AV48" i="4"/>
  <c r="AW49" i="4"/>
  <c r="AD10" i="1"/>
  <c r="AA10" i="1"/>
  <c r="W22" i="1"/>
  <c r="T22" i="1"/>
  <c r="U22" i="1"/>
  <c r="AK12" i="3"/>
  <c r="AH12" i="3"/>
  <c r="AO17" i="1"/>
  <c r="AP17" i="1"/>
  <c r="AR17" i="1"/>
  <c r="N15" i="1"/>
  <c r="AD28" i="1"/>
  <c r="AA28" i="1"/>
  <c r="AB29" i="1"/>
  <c r="M35" i="1"/>
  <c r="BF28" i="4"/>
  <c r="BC28" i="4"/>
  <c r="BD28" i="4"/>
  <c r="BM24" i="3"/>
  <c r="BJ24" i="3"/>
  <c r="BK25" i="3"/>
  <c r="P21" i="6"/>
  <c r="M21" i="6"/>
  <c r="W15" i="1"/>
  <c r="T15" i="1"/>
  <c r="AD12" i="1"/>
  <c r="AA12" i="1"/>
  <c r="AB12" i="1"/>
  <c r="BF31" i="5"/>
  <c r="BC31" i="5"/>
  <c r="BD32" i="5"/>
  <c r="BF23" i="5"/>
  <c r="BC23" i="5"/>
  <c r="BM13" i="4"/>
  <c r="BJ13" i="4"/>
  <c r="T33" i="3"/>
  <c r="W33" i="3"/>
  <c r="AR29" i="1"/>
  <c r="AO29" i="1"/>
  <c r="N12" i="5"/>
  <c r="U20" i="1"/>
  <c r="T39" i="5"/>
  <c r="W39" i="5"/>
  <c r="AD39" i="5"/>
  <c r="U10" i="1"/>
  <c r="T35" i="1"/>
  <c r="W26" i="1"/>
  <c r="T26" i="1"/>
  <c r="U27" i="1"/>
  <c r="BJ30" i="4"/>
  <c r="BM30" i="4"/>
  <c r="AR32" i="4"/>
  <c r="AO32" i="4"/>
  <c r="CA42" i="4"/>
  <c r="BX42" i="4"/>
  <c r="BT42" i="6"/>
  <c r="BQ42" i="6"/>
  <c r="AR9" i="1"/>
  <c r="AO9" i="1"/>
  <c r="BD25" i="3"/>
  <c r="BT30" i="4"/>
  <c r="BQ30" i="4"/>
  <c r="AV32" i="1"/>
  <c r="AY32" i="1"/>
  <c r="BC25" i="5"/>
  <c r="BF25" i="5"/>
  <c r="AR34" i="1"/>
  <c r="AO34" i="1"/>
  <c r="AP34" i="1"/>
  <c r="CA45" i="5"/>
  <c r="BX45" i="5"/>
  <c r="BY46" i="5"/>
  <c r="BF25" i="1"/>
  <c r="BC25" i="1"/>
  <c r="AR40" i="5"/>
  <c r="AO40" i="5"/>
  <c r="AV9" i="1"/>
  <c r="AY9" i="1"/>
  <c r="CH42" i="4"/>
  <c r="CL42" i="4"/>
  <c r="CE42" i="4"/>
  <c r="B44" i="5"/>
  <c r="U35" i="1"/>
  <c r="AD33" i="3"/>
  <c r="AA33" i="3"/>
  <c r="BJ31" i="5"/>
  <c r="BM31" i="5"/>
  <c r="AD15" i="1"/>
  <c r="AA15" i="1"/>
  <c r="BT24" i="3"/>
  <c r="BQ24" i="3"/>
  <c r="AA22" i="1"/>
  <c r="AB22" i="1"/>
  <c r="AD22" i="1"/>
  <c r="BF48" i="4"/>
  <c r="BC48" i="4"/>
  <c r="BD49" i="4"/>
  <c r="AD20" i="1"/>
  <c r="AA20" i="1"/>
  <c r="AI12" i="3"/>
  <c r="AK17" i="5"/>
  <c r="AH17" i="5"/>
  <c r="AD21" i="5"/>
  <c r="AA21" i="5"/>
  <c r="U12" i="5"/>
  <c r="BF14" i="4"/>
  <c r="BC14" i="4"/>
  <c r="BD14" i="4"/>
  <c r="AR31" i="1"/>
  <c r="AO31" i="1"/>
  <c r="AP32" i="1"/>
  <c r="BM20" i="4"/>
  <c r="BJ20" i="4"/>
  <c r="BK21" i="4"/>
  <c r="AD24" i="1"/>
  <c r="AA24" i="1"/>
  <c r="AB25" i="1"/>
  <c r="AA12" i="5"/>
  <c r="AD12" i="5"/>
  <c r="AA27" i="1"/>
  <c r="AD27" i="1"/>
  <c r="AD13" i="6"/>
  <c r="AA13" i="6"/>
  <c r="AV29" i="1"/>
  <c r="AY29" i="1"/>
  <c r="BQ13" i="4"/>
  <c r="BT13" i="4"/>
  <c r="AV17" i="1"/>
  <c r="AW17" i="1"/>
  <c r="AY17" i="1"/>
  <c r="AR11" i="3"/>
  <c r="AO11" i="3"/>
  <c r="AP12" i="3"/>
  <c r="BC22" i="5"/>
  <c r="BD23" i="5"/>
  <c r="BF22" i="5"/>
  <c r="AH19" i="1"/>
  <c r="AK19" i="1"/>
  <c r="AH39" i="5"/>
  <c r="AK39" i="5"/>
  <c r="AH28" i="1"/>
  <c r="AI29" i="1"/>
  <c r="AK28" i="1"/>
  <c r="AB10" i="1"/>
  <c r="CH14" i="5"/>
  <c r="CL14" i="5"/>
  <c r="CM14" i="5"/>
  <c r="B14" i="6"/>
  <c r="CE14" i="5"/>
  <c r="CF14" i="5"/>
  <c r="BJ41" i="4"/>
  <c r="BK42" i="4"/>
  <c r="BM41" i="4"/>
  <c r="AA26" i="5"/>
  <c r="AD26" i="5"/>
  <c r="AA11" i="5"/>
  <c r="AB12" i="5"/>
  <c r="AD11" i="5"/>
  <c r="U15" i="1"/>
  <c r="F16" i="3"/>
  <c r="I16" i="3"/>
  <c r="BC39" i="6"/>
  <c r="BF39" i="6"/>
  <c r="BQ25" i="3"/>
  <c r="BT25" i="3"/>
  <c r="AD16" i="6"/>
  <c r="AA16" i="6"/>
  <c r="CA27" i="4"/>
  <c r="BX27" i="4"/>
  <c r="BT11" i="1"/>
  <c r="BQ11" i="1"/>
  <c r="CA42" i="6"/>
  <c r="BX42" i="6"/>
  <c r="AY32" i="4"/>
  <c r="AV32" i="4"/>
  <c r="AD26" i="1"/>
  <c r="AA26" i="1"/>
  <c r="AB27" i="1"/>
  <c r="BJ23" i="5"/>
  <c r="BM23" i="5"/>
  <c r="AK12" i="1"/>
  <c r="AH12" i="1"/>
  <c r="AI12" i="1"/>
  <c r="W21" i="6"/>
  <c r="T21" i="6"/>
  <c r="BJ28" i="4"/>
  <c r="BK28" i="4"/>
  <c r="BM28" i="4"/>
  <c r="AR12" i="3"/>
  <c r="AO12" i="3"/>
  <c r="AK10" i="1"/>
  <c r="AH10" i="1"/>
  <c r="AD22" i="3"/>
  <c r="AA22" i="3"/>
  <c r="AB22" i="3"/>
  <c r="AA31" i="4"/>
  <c r="AD31" i="4"/>
  <c r="AB20" i="1"/>
  <c r="AK16" i="5"/>
  <c r="AH16" i="5"/>
  <c r="AA14" i="1"/>
  <c r="AB15" i="1"/>
  <c r="AD14" i="1"/>
  <c r="BM32" i="5"/>
  <c r="BJ32" i="5"/>
  <c r="CA50" i="5"/>
  <c r="BX50" i="5"/>
  <c r="BY51" i="5"/>
  <c r="AY21" i="3"/>
  <c r="AV21" i="3"/>
  <c r="AR10" i="1"/>
  <c r="AO10" i="1"/>
  <c r="BT41" i="4"/>
  <c r="BQ41" i="4"/>
  <c r="AR19" i="1"/>
  <c r="AO19" i="1"/>
  <c r="CA13" i="4"/>
  <c r="BX13" i="4"/>
  <c r="AK27" i="1"/>
  <c r="AH27" i="1"/>
  <c r="BM14" i="4"/>
  <c r="BJ14" i="4"/>
  <c r="BK14" i="4"/>
  <c r="AK15" i="1"/>
  <c r="AH15" i="1"/>
  <c r="AH35" i="1"/>
  <c r="AH33" i="3"/>
  <c r="AK33" i="3"/>
  <c r="BJ25" i="1"/>
  <c r="BM25" i="1"/>
  <c r="BC32" i="1"/>
  <c r="BF32" i="1"/>
  <c r="BT32" i="5"/>
  <c r="BQ32" i="5"/>
  <c r="AO16" i="5"/>
  <c r="AR16" i="5"/>
  <c r="BQ23" i="5"/>
  <c r="BT23" i="5"/>
  <c r="AH26" i="1"/>
  <c r="AK26" i="1"/>
  <c r="CH42" i="6"/>
  <c r="CL42" i="6"/>
  <c r="CE42" i="6"/>
  <c r="CB25" i="3"/>
  <c r="BX25" i="3"/>
  <c r="M16" i="3"/>
  <c r="P16" i="3"/>
  <c r="AA35" i="1"/>
  <c r="AV11" i="3"/>
  <c r="AW12" i="3"/>
  <c r="AY11" i="3"/>
  <c r="AK24" i="1"/>
  <c r="AH24" i="1"/>
  <c r="AI25" i="1"/>
  <c r="AY31" i="1"/>
  <c r="AV31" i="1"/>
  <c r="AW32" i="1"/>
  <c r="AO17" i="5"/>
  <c r="AR17" i="5"/>
  <c r="BR25" i="3"/>
  <c r="BT31" i="5"/>
  <c r="BQ31" i="5"/>
  <c r="AV34" i="1"/>
  <c r="AW34" i="1"/>
  <c r="AY34" i="1"/>
  <c r="BF21" i="3"/>
  <c r="BC21" i="3"/>
  <c r="AR12" i="1"/>
  <c r="AO12" i="1"/>
  <c r="AP12" i="1"/>
  <c r="AK16" i="6"/>
  <c r="AH16" i="6"/>
  <c r="AK11" i="5"/>
  <c r="AH11" i="5"/>
  <c r="AH20" i="1"/>
  <c r="AI20" i="1"/>
  <c r="AK20" i="1"/>
  <c r="AK14" i="1"/>
  <c r="AH14" i="1"/>
  <c r="AH22" i="3"/>
  <c r="AI22" i="3"/>
  <c r="AK22" i="3"/>
  <c r="AY12" i="3"/>
  <c r="AV12" i="3"/>
  <c r="AD21" i="6"/>
  <c r="AA21" i="6"/>
  <c r="CH27" i="4"/>
  <c r="CL27" i="4"/>
  <c r="B29" i="5"/>
  <c r="CE27" i="4"/>
  <c r="AH26" i="5"/>
  <c r="AK26" i="5"/>
  <c r="AB35" i="1"/>
  <c r="AO39" i="5"/>
  <c r="AR39" i="5"/>
  <c r="BM22" i="5"/>
  <c r="BJ22" i="5"/>
  <c r="BK23" i="5"/>
  <c r="BF17" i="1"/>
  <c r="BC17" i="1"/>
  <c r="BD17" i="1"/>
  <c r="BF29" i="1"/>
  <c r="BC29" i="1"/>
  <c r="AH12" i="5"/>
  <c r="AK12" i="5"/>
  <c r="BJ48" i="4"/>
  <c r="BK49" i="4"/>
  <c r="BM48" i="4"/>
  <c r="CB24" i="3"/>
  <c r="BX24" i="3"/>
  <c r="BY25" i="3"/>
  <c r="BK32" i="5"/>
  <c r="BC9" i="1"/>
  <c r="BF9" i="1"/>
  <c r="AV40" i="5"/>
  <c r="AY40" i="5"/>
  <c r="BM25" i="5"/>
  <c r="BJ25" i="5"/>
  <c r="B41" i="6"/>
  <c r="CE50" i="5"/>
  <c r="CF51" i="5"/>
  <c r="CH50" i="5"/>
  <c r="CL50" i="5"/>
  <c r="CM51" i="5"/>
  <c r="AH31" i="4"/>
  <c r="AK31" i="4"/>
  <c r="AI10" i="1"/>
  <c r="BQ28" i="4"/>
  <c r="BR28" i="4"/>
  <c r="BT28" i="4"/>
  <c r="BF32" i="4"/>
  <c r="BC32" i="4"/>
  <c r="BX11" i="1"/>
  <c r="CB11" i="1"/>
  <c r="BM39" i="6"/>
  <c r="BJ39" i="6"/>
  <c r="I14" i="6"/>
  <c r="F14" i="6"/>
  <c r="G14" i="6"/>
  <c r="AO28" i="1"/>
  <c r="AP29" i="1"/>
  <c r="AR28" i="1"/>
  <c r="AH13" i="6"/>
  <c r="AK13" i="6"/>
  <c r="BT20" i="4"/>
  <c r="BQ20" i="4"/>
  <c r="BR21" i="4"/>
  <c r="AK21" i="5"/>
  <c r="AH21" i="5"/>
  <c r="AK22" i="1"/>
  <c r="AH22" i="1"/>
  <c r="AI22" i="1"/>
  <c r="I44" i="5"/>
  <c r="F44" i="5"/>
  <c r="CE45" i="5"/>
  <c r="CF46" i="5"/>
  <c r="B38" i="6"/>
  <c r="CH45" i="5"/>
  <c r="CL45" i="5"/>
  <c r="CM46" i="5"/>
  <c r="CA30" i="4"/>
  <c r="BX30" i="4"/>
  <c r="I38" i="6"/>
  <c r="F38" i="6"/>
  <c r="G39" i="6"/>
  <c r="CA20" i="4"/>
  <c r="BX20" i="4"/>
  <c r="BY21" i="4"/>
  <c r="BT39" i="6"/>
  <c r="BQ39" i="6"/>
  <c r="BT48" i="4"/>
  <c r="BQ48" i="4"/>
  <c r="BR49" i="4"/>
  <c r="BJ17" i="1"/>
  <c r="BK17" i="1"/>
  <c r="BM17" i="1"/>
  <c r="BC12" i="3"/>
  <c r="BF12" i="3"/>
  <c r="AO11" i="5"/>
  <c r="AR11" i="5"/>
  <c r="AV17" i="5"/>
  <c r="AY17" i="5"/>
  <c r="BC11" i="3"/>
  <c r="BF11" i="3"/>
  <c r="CI25" i="3"/>
  <c r="CM25" i="3"/>
  <c r="CF25" i="3"/>
  <c r="B36" i="4"/>
  <c r="AO26" i="1"/>
  <c r="AP27" i="1"/>
  <c r="AR26" i="1"/>
  <c r="AV16" i="5"/>
  <c r="AY16" i="5"/>
  <c r="BJ32" i="1"/>
  <c r="BM32" i="1"/>
  <c r="AR33" i="3"/>
  <c r="AO33" i="3"/>
  <c r="P44" i="5"/>
  <c r="M44" i="5"/>
  <c r="AR13" i="6"/>
  <c r="AO13" i="6"/>
  <c r="CI11" i="1"/>
  <c r="CM11" i="1"/>
  <c r="CF11" i="1"/>
  <c r="BX28" i="4"/>
  <c r="BY28" i="4"/>
  <c r="CA28" i="4"/>
  <c r="AO31" i="4"/>
  <c r="AR31" i="4"/>
  <c r="I41" i="6"/>
  <c r="F41" i="6"/>
  <c r="G42" i="6"/>
  <c r="BC40" i="5"/>
  <c r="BF40" i="5"/>
  <c r="AR22" i="3"/>
  <c r="AO22" i="3"/>
  <c r="AP22" i="3"/>
  <c r="AR20" i="1"/>
  <c r="AO20" i="1"/>
  <c r="BR32" i="5"/>
  <c r="T16" i="3"/>
  <c r="W16" i="3"/>
  <c r="AI27" i="1"/>
  <c r="BQ14" i="4"/>
  <c r="BR14" i="4"/>
  <c r="BT14" i="4"/>
  <c r="CH13" i="4"/>
  <c r="CL13" i="4"/>
  <c r="CE13" i="4"/>
  <c r="BX41" i="4"/>
  <c r="BY42" i="4"/>
  <c r="CA41" i="4"/>
  <c r="AO22" i="1"/>
  <c r="AP22" i="1"/>
  <c r="AR22" i="1"/>
  <c r="BJ32" i="4"/>
  <c r="BM32" i="4"/>
  <c r="BT25" i="5"/>
  <c r="BQ25" i="5"/>
  <c r="AR14" i="1"/>
  <c r="AO14" i="1"/>
  <c r="AP15" i="1"/>
  <c r="AV12" i="1"/>
  <c r="AW12" i="1"/>
  <c r="AY12" i="1"/>
  <c r="BF31" i="1"/>
  <c r="BC31" i="1"/>
  <c r="BD32" i="1"/>
  <c r="CE30" i="4"/>
  <c r="CH30" i="4"/>
  <c r="CL30" i="4"/>
  <c r="AO21" i="5"/>
  <c r="AR21" i="5"/>
  <c r="P14" i="6"/>
  <c r="M14" i="6"/>
  <c r="N14" i="6"/>
  <c r="AR12" i="5"/>
  <c r="AO12" i="5"/>
  <c r="BJ29" i="1"/>
  <c r="BM29" i="1"/>
  <c r="BT22" i="5"/>
  <c r="BQ22" i="5"/>
  <c r="BR23" i="5"/>
  <c r="AO26" i="5"/>
  <c r="AR26" i="5"/>
  <c r="F29" i="5"/>
  <c r="I29" i="5"/>
  <c r="B27" i="6"/>
  <c r="AH21" i="6"/>
  <c r="AK21" i="6"/>
  <c r="AR16" i="6"/>
  <c r="AO16" i="6"/>
  <c r="BJ21" i="3"/>
  <c r="BM21" i="3"/>
  <c r="BX31" i="5"/>
  <c r="BY32" i="5"/>
  <c r="CA31" i="5"/>
  <c r="AR24" i="1"/>
  <c r="AO24" i="1"/>
  <c r="AP25" i="1"/>
  <c r="BX23" i="5"/>
  <c r="CA23" i="5"/>
  <c r="BT25" i="1"/>
  <c r="BQ25" i="1"/>
  <c r="AP20" i="1"/>
  <c r="AO35" i="1"/>
  <c r="AP10" i="1"/>
  <c r="AV28" i="1"/>
  <c r="AW29" i="1"/>
  <c r="AY28" i="1"/>
  <c r="BJ9" i="1"/>
  <c r="BM9" i="1"/>
  <c r="CF24" i="3"/>
  <c r="CG25" i="3"/>
  <c r="B35" i="4"/>
  <c r="CI24" i="3"/>
  <c r="CM24" i="3"/>
  <c r="CN25" i="3"/>
  <c r="AY39" i="5"/>
  <c r="AV39" i="5"/>
  <c r="AI15" i="1"/>
  <c r="AI35" i="1"/>
  <c r="AI12" i="5"/>
  <c r="BF34" i="1"/>
  <c r="BC34" i="1"/>
  <c r="BD34" i="1"/>
  <c r="CA32" i="5"/>
  <c r="BX32" i="5"/>
  <c r="AO15" i="1"/>
  <c r="AR15" i="1"/>
  <c r="AR27" i="1"/>
  <c r="AO27" i="1"/>
  <c r="AY19" i="1"/>
  <c r="AV19" i="1"/>
  <c r="AV10" i="1"/>
  <c r="AY10" i="1"/>
  <c r="CE32" i="5"/>
  <c r="CH32" i="5"/>
  <c r="CL32" i="5"/>
  <c r="B30" i="6"/>
  <c r="AY20" i="1"/>
  <c r="AV20" i="1"/>
  <c r="AV35" i="1"/>
  <c r="BJ40" i="5"/>
  <c r="BM40" i="5"/>
  <c r="AV31" i="4"/>
  <c r="AY31" i="4"/>
  <c r="AV33" i="3"/>
  <c r="AY33" i="3"/>
  <c r="BC17" i="5"/>
  <c r="BF17" i="5"/>
  <c r="BJ12" i="3"/>
  <c r="BM12" i="3"/>
  <c r="AW20" i="1"/>
  <c r="AV15" i="1"/>
  <c r="AY15" i="1"/>
  <c r="I35" i="4"/>
  <c r="F35" i="4"/>
  <c r="BC28" i="1"/>
  <c r="BD29" i="1"/>
  <c r="BF28" i="1"/>
  <c r="CE31" i="5"/>
  <c r="CF32" i="5"/>
  <c r="B29" i="6"/>
  <c r="CH31" i="5"/>
  <c r="CL31" i="5"/>
  <c r="F27" i="6"/>
  <c r="I27" i="6"/>
  <c r="BJ31" i="1"/>
  <c r="BK32" i="1"/>
  <c r="BM31" i="1"/>
  <c r="AY14" i="1"/>
  <c r="AV14" i="1"/>
  <c r="BX25" i="5"/>
  <c r="CA25" i="5"/>
  <c r="AV22" i="1"/>
  <c r="AW22" i="1"/>
  <c r="AY22" i="1"/>
  <c r="T44" i="5"/>
  <c r="W44" i="5"/>
  <c r="BQ32" i="1"/>
  <c r="BT32" i="1"/>
  <c r="AV26" i="1"/>
  <c r="AW27" i="1"/>
  <c r="AY26" i="1"/>
  <c r="BX48" i="4"/>
  <c r="BY49" i="4"/>
  <c r="CA48" i="4"/>
  <c r="CH20" i="4"/>
  <c r="CL20" i="4"/>
  <c r="CM21" i="4"/>
  <c r="B20" i="5"/>
  <c r="CE20" i="4"/>
  <c r="CF21" i="4"/>
  <c r="AW10" i="1"/>
  <c r="AY27" i="1"/>
  <c r="AV27" i="1"/>
  <c r="B23" i="6"/>
  <c r="CH23" i="5"/>
  <c r="CL23" i="5"/>
  <c r="CE23" i="5"/>
  <c r="AY24" i="1"/>
  <c r="AV24" i="1"/>
  <c r="AW25" i="1"/>
  <c r="AV26" i="5"/>
  <c r="AY26" i="5"/>
  <c r="BT29" i="1"/>
  <c r="BQ29" i="1"/>
  <c r="AV21" i="5"/>
  <c r="AY21" i="5"/>
  <c r="BC19" i="1"/>
  <c r="BF19" i="1"/>
  <c r="BJ34" i="1"/>
  <c r="BK34" i="1"/>
  <c r="BM34" i="1"/>
  <c r="AV16" i="6"/>
  <c r="AY16" i="6"/>
  <c r="P29" i="5"/>
  <c r="M29" i="5"/>
  <c r="W14" i="6"/>
  <c r="T14" i="6"/>
  <c r="U14" i="6"/>
  <c r="BC12" i="1"/>
  <c r="BD12" i="1"/>
  <c r="BF12" i="1"/>
  <c r="AV22" i="3"/>
  <c r="AW22" i="3"/>
  <c r="AY22" i="3"/>
  <c r="CH28" i="4"/>
  <c r="CL28" i="4"/>
  <c r="CM28" i="4"/>
  <c r="B30" i="5"/>
  <c r="CE28" i="4"/>
  <c r="CF28" i="4"/>
  <c r="BJ11" i="3"/>
  <c r="BK12" i="3"/>
  <c r="BM11" i="3"/>
  <c r="AV11" i="5"/>
  <c r="AW12" i="5"/>
  <c r="AY11" i="5"/>
  <c r="BQ17" i="1"/>
  <c r="BR17" i="1"/>
  <c r="BT17" i="1"/>
  <c r="BF10" i="1"/>
  <c r="BC10" i="1"/>
  <c r="BC39" i="5"/>
  <c r="BF39" i="5"/>
  <c r="BT9" i="1"/>
  <c r="BQ9" i="1"/>
  <c r="AP35" i="1"/>
  <c r="BX25" i="1"/>
  <c r="CB25" i="1"/>
  <c r="BQ21" i="3"/>
  <c r="BT21" i="3"/>
  <c r="AO21" i="6"/>
  <c r="AR21" i="6"/>
  <c r="BX22" i="5"/>
  <c r="BY23" i="5"/>
  <c r="CA22" i="5"/>
  <c r="AV12" i="5"/>
  <c r="AY12" i="5"/>
  <c r="BT32" i="4"/>
  <c r="BQ32" i="4"/>
  <c r="CH41" i="4"/>
  <c r="CL41" i="4"/>
  <c r="CM42" i="4"/>
  <c r="B43" i="5"/>
  <c r="CE41" i="4"/>
  <c r="CF42" i="4"/>
  <c r="CA14" i="4"/>
  <c r="BX14" i="4"/>
  <c r="BY14" i="4"/>
  <c r="AA16" i="3"/>
  <c r="AD16" i="3"/>
  <c r="P41" i="6"/>
  <c r="M41" i="6"/>
  <c r="N42" i="6"/>
  <c r="AY13" i="6"/>
  <c r="AV13" i="6"/>
  <c r="BC16" i="5"/>
  <c r="BF16" i="5"/>
  <c r="I36" i="4"/>
  <c r="F36" i="4"/>
  <c r="BD12" i="3"/>
  <c r="AP12" i="5"/>
  <c r="CA39" i="6"/>
  <c r="BX39" i="6"/>
  <c r="P38" i="6"/>
  <c r="M38" i="6"/>
  <c r="N39" i="6"/>
  <c r="BF13" i="6"/>
  <c r="BC13" i="6"/>
  <c r="BJ12" i="1"/>
  <c r="BK12" i="1"/>
  <c r="BM12" i="1"/>
  <c r="BT34" i="1"/>
  <c r="BQ34" i="1"/>
  <c r="BR34" i="1"/>
  <c r="BF26" i="5"/>
  <c r="BC26" i="5"/>
  <c r="BM28" i="1"/>
  <c r="BJ28" i="1"/>
  <c r="BK29" i="1"/>
  <c r="BC15" i="1"/>
  <c r="BF15" i="1"/>
  <c r="BQ40" i="5"/>
  <c r="BT40" i="5"/>
  <c r="T38" i="6"/>
  <c r="U39" i="6"/>
  <c r="W38" i="6"/>
  <c r="AY21" i="6"/>
  <c r="AV21" i="6"/>
  <c r="CI25" i="1"/>
  <c r="CM25" i="1"/>
  <c r="CF25" i="1"/>
  <c r="BX9" i="1"/>
  <c r="CB9" i="1"/>
  <c r="BD10" i="1"/>
  <c r="BF11" i="5"/>
  <c r="BC11" i="5"/>
  <c r="BD12" i="5"/>
  <c r="BF22" i="3"/>
  <c r="BC22" i="3"/>
  <c r="BD22" i="3"/>
  <c r="T29" i="5"/>
  <c r="W29" i="5"/>
  <c r="CE48" i="4"/>
  <c r="CF49" i="4"/>
  <c r="CH48" i="4"/>
  <c r="CL48" i="4"/>
  <c r="CM49" i="4"/>
  <c r="CB32" i="1"/>
  <c r="BX32" i="1"/>
  <c r="CE25" i="5"/>
  <c r="CH25" i="5"/>
  <c r="CL25" i="5"/>
  <c r="BT31" i="1"/>
  <c r="BQ31" i="1"/>
  <c r="BR32" i="1"/>
  <c r="CM32" i="5"/>
  <c r="BM17" i="5"/>
  <c r="BJ17" i="5"/>
  <c r="F30" i="6"/>
  <c r="I30" i="6"/>
  <c r="BJ16" i="5"/>
  <c r="BM16" i="5"/>
  <c r="F43" i="5"/>
  <c r="G44" i="5"/>
  <c r="I43" i="5"/>
  <c r="BF12" i="5"/>
  <c r="BC12" i="5"/>
  <c r="BF21" i="5"/>
  <c r="BC21" i="5"/>
  <c r="BF24" i="1"/>
  <c r="BC24" i="1"/>
  <c r="BD25" i="1"/>
  <c r="BF14" i="1"/>
  <c r="BC14" i="1"/>
  <c r="BD15" i="1"/>
  <c r="W41" i="6"/>
  <c r="T41" i="6"/>
  <c r="U42" i="6"/>
  <c r="CH14" i="4"/>
  <c r="CL14" i="4"/>
  <c r="CM14" i="4"/>
  <c r="CE14" i="4"/>
  <c r="CF14" i="4"/>
  <c r="CH22" i="5"/>
  <c r="CL22" i="5"/>
  <c r="CM23" i="5"/>
  <c r="CE22" i="5"/>
  <c r="CF23" i="5"/>
  <c r="B22" i="6"/>
  <c r="BJ39" i="5"/>
  <c r="BM39" i="5"/>
  <c r="BJ10" i="1"/>
  <c r="BM10" i="1"/>
  <c r="BF16" i="6"/>
  <c r="BC16" i="6"/>
  <c r="BM19" i="1"/>
  <c r="BJ19" i="1"/>
  <c r="F29" i="6"/>
  <c r="I29" i="6"/>
  <c r="G36" i="4"/>
  <c r="BC31" i="4"/>
  <c r="BF31" i="4"/>
  <c r="CH39" i="6"/>
  <c r="CL39" i="6"/>
  <c r="CE39" i="6"/>
  <c r="P36" i="4"/>
  <c r="M36" i="4"/>
  <c r="AK16" i="3"/>
  <c r="AH16" i="3"/>
  <c r="CA32" i="4"/>
  <c r="BX32" i="4"/>
  <c r="BX21" i="3"/>
  <c r="CB21" i="3"/>
  <c r="CB17" i="1"/>
  <c r="BX17" i="1"/>
  <c r="BY17" i="1"/>
  <c r="BT11" i="3"/>
  <c r="BQ11" i="3"/>
  <c r="BR12" i="3"/>
  <c r="B28" i="6"/>
  <c r="I30" i="5"/>
  <c r="F30" i="5"/>
  <c r="G30" i="5"/>
  <c r="AD14" i="6"/>
  <c r="AA14" i="6"/>
  <c r="AB14" i="6"/>
  <c r="BD20" i="1"/>
  <c r="BX29" i="1"/>
  <c r="CB29" i="1"/>
  <c r="F23" i="6"/>
  <c r="I23" i="6"/>
  <c r="BC27" i="1"/>
  <c r="BF27" i="1"/>
  <c r="F20" i="5"/>
  <c r="G21" i="5"/>
  <c r="I20" i="5"/>
  <c r="B20" i="6"/>
  <c r="BF26" i="1"/>
  <c r="BC26" i="1"/>
  <c r="AD44" i="5"/>
  <c r="AA44" i="5"/>
  <c r="BC22" i="1"/>
  <c r="BD22" i="1"/>
  <c r="BF22" i="1"/>
  <c r="AW15" i="1"/>
  <c r="AW35" i="1"/>
  <c r="M27" i="6"/>
  <c r="P27" i="6"/>
  <c r="M35" i="4"/>
  <c r="N36" i="4"/>
  <c r="P35" i="4"/>
  <c r="BQ12" i="3"/>
  <c r="BT12" i="3"/>
  <c r="BC33" i="3"/>
  <c r="BF33" i="3"/>
  <c r="BC20" i="1"/>
  <c r="BF20" i="1"/>
  <c r="BJ20" i="1"/>
  <c r="BM20" i="1"/>
  <c r="T27" i="6"/>
  <c r="W27" i="6"/>
  <c r="BJ27" i="1"/>
  <c r="BM27" i="1"/>
  <c r="CF21" i="3"/>
  <c r="CI21" i="3"/>
  <c r="CM21" i="3"/>
  <c r="BK20" i="1"/>
  <c r="BQ17" i="5"/>
  <c r="BT17" i="5"/>
  <c r="BC35" i="1"/>
  <c r="AD38" i="6"/>
  <c r="AA38" i="6"/>
  <c r="AB39" i="6"/>
  <c r="BT28" i="1"/>
  <c r="BQ28" i="1"/>
  <c r="BR29" i="1"/>
  <c r="BJ26" i="5"/>
  <c r="BM26" i="5"/>
  <c r="I20" i="6"/>
  <c r="F20" i="6"/>
  <c r="G21" i="6"/>
  <c r="CB11" i="3"/>
  <c r="BX11" i="3"/>
  <c r="AR16" i="3"/>
  <c r="AO16" i="3"/>
  <c r="BT19" i="1"/>
  <c r="BQ19" i="1"/>
  <c r="BT10" i="1"/>
  <c r="BQ10" i="1"/>
  <c r="F22" i="6"/>
  <c r="G23" i="6"/>
  <c r="I22" i="6"/>
  <c r="BJ14" i="1"/>
  <c r="BM14" i="1"/>
  <c r="BJ21" i="5"/>
  <c r="BM21" i="5"/>
  <c r="P30" i="6"/>
  <c r="M30" i="6"/>
  <c r="BM22" i="3"/>
  <c r="BJ22" i="3"/>
  <c r="BK22" i="3"/>
  <c r="BJ15" i="1"/>
  <c r="BM15" i="1"/>
  <c r="BX12" i="3"/>
  <c r="CB12" i="3"/>
  <c r="BM26" i="1"/>
  <c r="BJ26" i="1"/>
  <c r="BK27" i="1"/>
  <c r="B29" i="3"/>
  <c r="CI29" i="1"/>
  <c r="CM29" i="1"/>
  <c r="CF29" i="1"/>
  <c r="AH14" i="6"/>
  <c r="AI14" i="6"/>
  <c r="AK14" i="6"/>
  <c r="T36" i="4"/>
  <c r="W36" i="4"/>
  <c r="BJ33" i="3"/>
  <c r="BM33" i="3"/>
  <c r="T35" i="4"/>
  <c r="U36" i="4"/>
  <c r="W35" i="4"/>
  <c r="AH44" i="5"/>
  <c r="AK44" i="5"/>
  <c r="P20" i="5"/>
  <c r="M20" i="5"/>
  <c r="N21" i="5"/>
  <c r="P23" i="6"/>
  <c r="M23" i="6"/>
  <c r="M30" i="5"/>
  <c r="N30" i="5"/>
  <c r="P30" i="5"/>
  <c r="M29" i="6"/>
  <c r="N30" i="6"/>
  <c r="P29" i="6"/>
  <c r="W29" i="6"/>
  <c r="BJ35" i="1"/>
  <c r="BK10" i="1"/>
  <c r="BJ12" i="5"/>
  <c r="BM12" i="5"/>
  <c r="BT16" i="5"/>
  <c r="BQ16" i="5"/>
  <c r="AA29" i="5"/>
  <c r="AD29" i="5"/>
  <c r="CI9" i="1"/>
  <c r="CM9" i="1"/>
  <c r="B9" i="4"/>
  <c r="CF9" i="1"/>
  <c r="B9" i="3"/>
  <c r="CA40" i="5"/>
  <c r="BX40" i="5"/>
  <c r="BX34" i="1"/>
  <c r="BY34" i="1"/>
  <c r="CB34" i="1"/>
  <c r="BJ22" i="1"/>
  <c r="BK22" i="1"/>
  <c r="BM22" i="1"/>
  <c r="BD27" i="1"/>
  <c r="BD35" i="1"/>
  <c r="F28" i="6"/>
  <c r="G28" i="6"/>
  <c r="I28" i="6"/>
  <c r="CF17" i="1"/>
  <c r="CG17" i="1"/>
  <c r="B17" i="3"/>
  <c r="CI17" i="1"/>
  <c r="CM17" i="1"/>
  <c r="CN17" i="1"/>
  <c r="CH32" i="4"/>
  <c r="CL32" i="4"/>
  <c r="CE32" i="4"/>
  <c r="BJ31" i="4"/>
  <c r="BM31" i="4"/>
  <c r="G30" i="6"/>
  <c r="BM16" i="6"/>
  <c r="BJ16" i="6"/>
  <c r="BQ39" i="5"/>
  <c r="BT39" i="5"/>
  <c r="AA41" i="6"/>
  <c r="AB42" i="6"/>
  <c r="AD41" i="6"/>
  <c r="BM24" i="1"/>
  <c r="BJ24" i="1"/>
  <c r="BK25" i="1"/>
  <c r="P43" i="5"/>
  <c r="M43" i="5"/>
  <c r="N44" i="5"/>
  <c r="BX31" i="1"/>
  <c r="BY32" i="1"/>
  <c r="CB31" i="1"/>
  <c r="CI32" i="1"/>
  <c r="CM32" i="1"/>
  <c r="B45" i="4"/>
  <c r="B32" i="3"/>
  <c r="CF32" i="1"/>
  <c r="BM11" i="5"/>
  <c r="BJ11" i="5"/>
  <c r="BK12" i="5"/>
  <c r="BC21" i="6"/>
  <c r="BF21" i="6"/>
  <c r="BT12" i="1"/>
  <c r="BQ12" i="1"/>
  <c r="BR12" i="1"/>
  <c r="BJ13" i="6"/>
  <c r="BM13" i="6"/>
  <c r="BM21" i="6"/>
  <c r="BJ21" i="6"/>
  <c r="I9" i="4"/>
  <c r="F9" i="4"/>
  <c r="AR14" i="6"/>
  <c r="AO14" i="6"/>
  <c r="AP14" i="6"/>
  <c r="F29" i="3"/>
  <c r="I29" i="3"/>
  <c r="BT21" i="5"/>
  <c r="BQ21" i="5"/>
  <c r="P22" i="6"/>
  <c r="M22" i="6"/>
  <c r="N23" i="6"/>
  <c r="BR20" i="1"/>
  <c r="M20" i="6"/>
  <c r="N21" i="6"/>
  <c r="P20" i="6"/>
  <c r="AA27" i="6"/>
  <c r="AD27" i="6"/>
  <c r="BQ11" i="5"/>
  <c r="BT11" i="5"/>
  <c r="F45" i="4"/>
  <c r="I45" i="4"/>
  <c r="AH41" i="6"/>
  <c r="AI42" i="6"/>
  <c r="AK41" i="6"/>
  <c r="F17" i="3"/>
  <c r="G17" i="3"/>
  <c r="I17" i="3"/>
  <c r="CH40" i="5"/>
  <c r="CL40" i="5"/>
  <c r="CE40" i="5"/>
  <c r="T30" i="5"/>
  <c r="U30" i="5"/>
  <c r="W30" i="5"/>
  <c r="AA35" i="4"/>
  <c r="AD35" i="4"/>
  <c r="AA36" i="4"/>
  <c r="AD36" i="4"/>
  <c r="BQ15" i="1"/>
  <c r="BT15" i="1"/>
  <c r="BT22" i="3"/>
  <c r="BQ22" i="3"/>
  <c r="BR22" i="3"/>
  <c r="BX19" i="1"/>
  <c r="CB19" i="1"/>
  <c r="BY12" i="3"/>
  <c r="BX28" i="1"/>
  <c r="BY29" i="1"/>
  <c r="CB28" i="1"/>
  <c r="BX17" i="5"/>
  <c r="CA17" i="5"/>
  <c r="BT13" i="6"/>
  <c r="BQ13" i="6"/>
  <c r="F32" i="3"/>
  <c r="I32" i="3"/>
  <c r="BT24" i="1"/>
  <c r="BQ24" i="1"/>
  <c r="BR25" i="1"/>
  <c r="BQ31" i="4"/>
  <c r="BT31" i="4"/>
  <c r="T23" i="6"/>
  <c r="W23" i="6"/>
  <c r="T43" i="5"/>
  <c r="U44" i="5"/>
  <c r="W43" i="5"/>
  <c r="BQ16" i="6"/>
  <c r="BT16" i="6"/>
  <c r="BT22" i="1"/>
  <c r="BQ22" i="1"/>
  <c r="BR22" i="1"/>
  <c r="CF34" i="1"/>
  <c r="CG34" i="1"/>
  <c r="CI34" i="1"/>
  <c r="CM34" i="1"/>
  <c r="CN34" i="1"/>
  <c r="B34" i="3"/>
  <c r="I9" i="3"/>
  <c r="F9" i="3"/>
  <c r="BX16" i="5"/>
  <c r="CA16" i="5"/>
  <c r="T20" i="5"/>
  <c r="U21" i="5"/>
  <c r="W20" i="5"/>
  <c r="BT26" i="1"/>
  <c r="BQ26" i="1"/>
  <c r="BQ14" i="1"/>
  <c r="BR15" i="1"/>
  <c r="BT14" i="1"/>
  <c r="BR10" i="1"/>
  <c r="CF11" i="3"/>
  <c r="CG12" i="3"/>
  <c r="CI11" i="3"/>
  <c r="CM11" i="3"/>
  <c r="BT26" i="5"/>
  <c r="BQ26" i="5"/>
  <c r="BQ27" i="1"/>
  <c r="BT27" i="1"/>
  <c r="BT20" i="1"/>
  <c r="BQ20" i="1"/>
  <c r="CB12" i="1"/>
  <c r="BX12" i="1"/>
  <c r="BY12" i="1"/>
  <c r="CF31" i="1"/>
  <c r="CG32" i="1"/>
  <c r="B31" i="3"/>
  <c r="CI31" i="1"/>
  <c r="CM31" i="1"/>
  <c r="CN32" i="1"/>
  <c r="B44" i="4"/>
  <c r="BX39" i="5"/>
  <c r="CA39" i="5"/>
  <c r="M28" i="6"/>
  <c r="N28" i="6"/>
  <c r="P28" i="6"/>
  <c r="AH29" i="5"/>
  <c r="AK29" i="5"/>
  <c r="BQ12" i="5"/>
  <c r="BT12" i="5"/>
  <c r="AA29" i="6"/>
  <c r="AD29" i="6"/>
  <c r="AO44" i="5"/>
  <c r="AR44" i="5"/>
  <c r="BQ33" i="3"/>
  <c r="BT33" i="3"/>
  <c r="CI12" i="3"/>
  <c r="CM12" i="3"/>
  <c r="CF12" i="3"/>
  <c r="W30" i="6"/>
  <c r="T30" i="6"/>
  <c r="U30" i="6"/>
  <c r="BK15" i="1"/>
  <c r="BK35" i="1"/>
  <c r="BX10" i="1"/>
  <c r="CB10" i="1"/>
  <c r="AY16" i="3"/>
  <c r="AV16" i="3"/>
  <c r="AK38" i="6"/>
  <c r="AH38" i="6"/>
  <c r="AI39" i="6"/>
  <c r="B10" i="3"/>
  <c r="CF10" i="1"/>
  <c r="CI10" i="1"/>
  <c r="CM10" i="1"/>
  <c r="B10" i="4"/>
  <c r="CB14" i="1"/>
  <c r="BX14" i="1"/>
  <c r="AH36" i="4"/>
  <c r="AK36" i="4"/>
  <c r="M17" i="3"/>
  <c r="N17" i="3"/>
  <c r="P17" i="3"/>
  <c r="P45" i="4"/>
  <c r="M45" i="4"/>
  <c r="T20" i="6"/>
  <c r="U21" i="6"/>
  <c r="W20" i="6"/>
  <c r="W22" i="6"/>
  <c r="T22" i="6"/>
  <c r="U23" i="6"/>
  <c r="AR38" i="6"/>
  <c r="AO38" i="6"/>
  <c r="AP39" i="6"/>
  <c r="BY10" i="1"/>
  <c r="AY44" i="5"/>
  <c r="AV44" i="5"/>
  <c r="CA12" i="5"/>
  <c r="BX12" i="5"/>
  <c r="CE39" i="5"/>
  <c r="CH39" i="5"/>
  <c r="CL39" i="5"/>
  <c r="F31" i="3"/>
  <c r="G32" i="3"/>
  <c r="I31" i="3"/>
  <c r="P9" i="3"/>
  <c r="M9" i="3"/>
  <c r="AD43" i="5"/>
  <c r="AA43" i="5"/>
  <c r="AB44" i="5"/>
  <c r="BX24" i="1"/>
  <c r="BY25" i="1"/>
  <c r="CB24" i="1"/>
  <c r="CE17" i="5"/>
  <c r="CH17" i="5"/>
  <c r="CL17" i="5"/>
  <c r="BX22" i="3"/>
  <c r="BY22" i="3"/>
  <c r="CB22" i="3"/>
  <c r="AA30" i="5"/>
  <c r="AB30" i="5"/>
  <c r="AD30" i="5"/>
  <c r="AK27" i="6"/>
  <c r="AH27" i="6"/>
  <c r="P9" i="4"/>
  <c r="M9" i="4"/>
  <c r="AD30" i="6"/>
  <c r="AA30" i="6"/>
  <c r="AB30" i="6"/>
  <c r="CF12" i="1"/>
  <c r="CG12" i="1"/>
  <c r="CI12" i="1"/>
  <c r="CM12" i="1"/>
  <c r="CN12" i="1"/>
  <c r="AD20" i="5"/>
  <c r="AA20" i="5"/>
  <c r="AB21" i="5"/>
  <c r="CB20" i="1"/>
  <c r="BX20" i="1"/>
  <c r="BY20" i="1"/>
  <c r="CA26" i="5"/>
  <c r="BX26" i="5"/>
  <c r="BR27" i="1"/>
  <c r="BR35" i="1"/>
  <c r="CH16" i="5"/>
  <c r="CL16" i="5"/>
  <c r="CE16" i="5"/>
  <c r="F34" i="3"/>
  <c r="G34" i="3"/>
  <c r="I34" i="3"/>
  <c r="CB22" i="1"/>
  <c r="BX22" i="1"/>
  <c r="BY22" i="1"/>
  <c r="CA31" i="4"/>
  <c r="BX31" i="4"/>
  <c r="M32" i="3"/>
  <c r="P32" i="3"/>
  <c r="BX13" i="6"/>
  <c r="CA13" i="6"/>
  <c r="B19" i="3"/>
  <c r="CI19" i="1"/>
  <c r="CM19" i="1"/>
  <c r="CF19" i="1"/>
  <c r="B23" i="4"/>
  <c r="CB15" i="1"/>
  <c r="BX15" i="1"/>
  <c r="BX35" i="1"/>
  <c r="AH35" i="4"/>
  <c r="AK35" i="4"/>
  <c r="AO41" i="6"/>
  <c r="AP42" i="6"/>
  <c r="AR41" i="6"/>
  <c r="BX11" i="5"/>
  <c r="BY12" i="5"/>
  <c r="CA11" i="5"/>
  <c r="BX21" i="5"/>
  <c r="CA21" i="5"/>
  <c r="AY14" i="6"/>
  <c r="AV14" i="6"/>
  <c r="AW14" i="6"/>
  <c r="BF16" i="3"/>
  <c r="BC16" i="3"/>
  <c r="CB33" i="3"/>
  <c r="BX33" i="3"/>
  <c r="AH29" i="6"/>
  <c r="AK29" i="6"/>
  <c r="AR29" i="5"/>
  <c r="AO29" i="5"/>
  <c r="W28" i="6"/>
  <c r="T28" i="6"/>
  <c r="U28" i="6"/>
  <c r="I44" i="4"/>
  <c r="F44" i="4"/>
  <c r="BX27" i="1"/>
  <c r="CB27" i="1"/>
  <c r="CN12" i="3"/>
  <c r="BQ35" i="1"/>
  <c r="BX26" i="1"/>
  <c r="BY27" i="1"/>
  <c r="CB26" i="1"/>
  <c r="BX16" i="6"/>
  <c r="CA16" i="6"/>
  <c r="AA23" i="6"/>
  <c r="AD23" i="6"/>
  <c r="CF28" i="1"/>
  <c r="CG29" i="1"/>
  <c r="B28" i="3"/>
  <c r="CI28" i="1"/>
  <c r="CM28" i="1"/>
  <c r="CN29" i="1"/>
  <c r="AB36" i="4"/>
  <c r="BR12" i="5"/>
  <c r="M29" i="3"/>
  <c r="P29" i="3"/>
  <c r="BQ21" i="6"/>
  <c r="BT21" i="6"/>
  <c r="AA28" i="6"/>
  <c r="AB28" i="6"/>
  <c r="AD28" i="6"/>
  <c r="BJ16" i="3"/>
  <c r="BM16" i="3"/>
  <c r="AV41" i="6"/>
  <c r="AW42" i="6"/>
  <c r="AY41" i="6"/>
  <c r="T32" i="3"/>
  <c r="W32" i="3"/>
  <c r="AH30" i="6"/>
  <c r="AK30" i="6"/>
  <c r="CI24" i="1"/>
  <c r="CM24" i="1"/>
  <c r="CN25" i="1"/>
  <c r="CF24" i="1"/>
  <c r="CG25" i="1"/>
  <c r="CE12" i="5"/>
  <c r="B12" i="6"/>
  <c r="CH12" i="5"/>
  <c r="CL12" i="5"/>
  <c r="I10" i="4"/>
  <c r="F10" i="4"/>
  <c r="CA21" i="6"/>
  <c r="BX21" i="6"/>
  <c r="F28" i="3"/>
  <c r="G29" i="3"/>
  <c r="I28" i="3"/>
  <c r="CE16" i="6"/>
  <c r="CH16" i="6"/>
  <c r="CL16" i="6"/>
  <c r="CI15" i="1"/>
  <c r="CM15" i="1"/>
  <c r="B15" i="3"/>
  <c r="B17" i="4"/>
  <c r="CF15" i="1"/>
  <c r="F19" i="3"/>
  <c r="I19" i="3"/>
  <c r="CI22" i="1"/>
  <c r="CM22" i="1"/>
  <c r="CN22" i="1"/>
  <c r="CF22" i="1"/>
  <c r="CG22" i="1"/>
  <c r="CH26" i="5"/>
  <c r="CL26" i="5"/>
  <c r="CE26" i="5"/>
  <c r="AH30" i="5"/>
  <c r="AI30" i="5"/>
  <c r="AK30" i="5"/>
  <c r="W9" i="3"/>
  <c r="T9" i="3"/>
  <c r="AR36" i="4"/>
  <c r="AO36" i="4"/>
  <c r="BY15" i="1"/>
  <c r="CN10" i="1"/>
  <c r="AI30" i="6"/>
  <c r="AO27" i="6"/>
  <c r="AR27" i="6"/>
  <c r="P44" i="4"/>
  <c r="M44" i="4"/>
  <c r="AV29" i="5"/>
  <c r="AY29" i="5"/>
  <c r="B48" i="4"/>
  <c r="CF33" i="3"/>
  <c r="CI33" i="3"/>
  <c r="CM33" i="3"/>
  <c r="BF14" i="6"/>
  <c r="BC14" i="6"/>
  <c r="BD14" i="6"/>
  <c r="CE11" i="5"/>
  <c r="CF12" i="5"/>
  <c r="CH11" i="5"/>
  <c r="CL11" i="5"/>
  <c r="CM12" i="5"/>
  <c r="B11" i="6"/>
  <c r="AO35" i="4"/>
  <c r="AP36" i="4"/>
  <c r="AR35" i="4"/>
  <c r="F23" i="4"/>
  <c r="I23" i="4"/>
  <c r="CH13" i="6"/>
  <c r="CL13" i="6"/>
  <c r="CE13" i="6"/>
  <c r="P34" i="3"/>
  <c r="M34" i="3"/>
  <c r="N34" i="3"/>
  <c r="AH20" i="5"/>
  <c r="AI21" i="5"/>
  <c r="AK20" i="5"/>
  <c r="T9" i="4"/>
  <c r="W9" i="4"/>
  <c r="BC44" i="5"/>
  <c r="BF44" i="5"/>
  <c r="AY38" i="6"/>
  <c r="AV38" i="6"/>
  <c r="AW39" i="6"/>
  <c r="AD22" i="6"/>
  <c r="AA22" i="6"/>
  <c r="AB23" i="6"/>
  <c r="T45" i="4"/>
  <c r="W45" i="4"/>
  <c r="CI14" i="1"/>
  <c r="CM14" i="1"/>
  <c r="CN15" i="1"/>
  <c r="B16" i="4"/>
  <c r="CF14" i="1"/>
  <c r="CG15" i="1"/>
  <c r="B14" i="3"/>
  <c r="CG10" i="1"/>
  <c r="T29" i="3"/>
  <c r="W29" i="3"/>
  <c r="AH23" i="6"/>
  <c r="AK23" i="6"/>
  <c r="B37" i="4"/>
  <c r="CI26" i="1"/>
  <c r="CM26" i="1"/>
  <c r="B26" i="3"/>
  <c r="CF26" i="1"/>
  <c r="CF27" i="1"/>
  <c r="B27" i="3"/>
  <c r="B38" i="4"/>
  <c r="CI27" i="1"/>
  <c r="CM27" i="1"/>
  <c r="AR29" i="6"/>
  <c r="AO29" i="6"/>
  <c r="CE21" i="5"/>
  <c r="CH21" i="5"/>
  <c r="CL21" i="5"/>
  <c r="AI36" i="4"/>
  <c r="CE31" i="4"/>
  <c r="CH31" i="4"/>
  <c r="CL31" i="4"/>
  <c r="CF20" i="1"/>
  <c r="CG20" i="1"/>
  <c r="B24" i="4"/>
  <c r="CI20" i="1"/>
  <c r="CM20" i="1"/>
  <c r="CN20" i="1"/>
  <c r="B20" i="3"/>
  <c r="CF22" i="3"/>
  <c r="CG22" i="3"/>
  <c r="CI22" i="3"/>
  <c r="CM22" i="3"/>
  <c r="CN22" i="3"/>
  <c r="AH43" i="5"/>
  <c r="AI44" i="5"/>
  <c r="AK43" i="5"/>
  <c r="P31" i="3"/>
  <c r="M31" i="3"/>
  <c r="N32" i="3"/>
  <c r="BY35" i="1"/>
  <c r="AD20" i="6"/>
  <c r="AA20" i="6"/>
  <c r="AB21" i="6"/>
  <c r="T17" i="3"/>
  <c r="U17" i="3"/>
  <c r="W17" i="3"/>
  <c r="I10" i="3"/>
  <c r="F10" i="3"/>
  <c r="G10" i="3"/>
  <c r="T31" i="3"/>
  <c r="U32" i="3"/>
  <c r="W31" i="3"/>
  <c r="F24" i="4"/>
  <c r="I24" i="4"/>
  <c r="AY29" i="6"/>
  <c r="AV29" i="6"/>
  <c r="I37" i="4"/>
  <c r="F37" i="4"/>
  <c r="BC38" i="6"/>
  <c r="BD39" i="6"/>
  <c r="BF38" i="6"/>
  <c r="T34" i="3"/>
  <c r="U34" i="3"/>
  <c r="W34" i="3"/>
  <c r="CN35" i="1"/>
  <c r="P28" i="3"/>
  <c r="M28" i="3"/>
  <c r="N29" i="3"/>
  <c r="CH21" i="6"/>
  <c r="CL21" i="6"/>
  <c r="CE21" i="6"/>
  <c r="F12" i="6"/>
  <c r="I12" i="6"/>
  <c r="AD32" i="3"/>
  <c r="AA32" i="3"/>
  <c r="BT16" i="3"/>
  <c r="BQ16" i="3"/>
  <c r="M10" i="3"/>
  <c r="P10" i="3"/>
  <c r="AK20" i="6"/>
  <c r="AH20" i="6"/>
  <c r="AI21" i="6"/>
  <c r="AO43" i="5"/>
  <c r="AP44" i="5"/>
  <c r="AR43" i="5"/>
  <c r="CG27" i="1"/>
  <c r="AR23" i="6"/>
  <c r="AO23" i="6"/>
  <c r="CF35" i="1"/>
  <c r="F16" i="4"/>
  <c r="I16" i="4"/>
  <c r="BM44" i="5"/>
  <c r="BJ44" i="5"/>
  <c r="AR20" i="5"/>
  <c r="AO20" i="5"/>
  <c r="AP21" i="5"/>
  <c r="AY35" i="4"/>
  <c r="AV35" i="4"/>
  <c r="AD9" i="3"/>
  <c r="AA9" i="3"/>
  <c r="F17" i="4"/>
  <c r="I17" i="4"/>
  <c r="G10" i="4"/>
  <c r="AD17" i="3"/>
  <c r="AA17" i="3"/>
  <c r="AB17" i="3"/>
  <c r="F20" i="3"/>
  <c r="I20" i="3"/>
  <c r="I38" i="4"/>
  <c r="F38" i="4"/>
  <c r="F26" i="3"/>
  <c r="I26" i="3"/>
  <c r="CG35" i="1"/>
  <c r="AH22" i="6"/>
  <c r="AI23" i="6"/>
  <c r="AK22" i="6"/>
  <c r="I48" i="4"/>
  <c r="M48" i="4"/>
  <c r="F48" i="4"/>
  <c r="T44" i="4"/>
  <c r="W44" i="4"/>
  <c r="AR30" i="5"/>
  <c r="AO30" i="5"/>
  <c r="AP30" i="5"/>
  <c r="M19" i="3"/>
  <c r="P19" i="3"/>
  <c r="I15" i="3"/>
  <c r="F15" i="3"/>
  <c r="P10" i="4"/>
  <c r="M10" i="4"/>
  <c r="AO30" i="6"/>
  <c r="AR30" i="6"/>
  <c r="BC41" i="6"/>
  <c r="BD42" i="6"/>
  <c r="BF41" i="6"/>
  <c r="AK28" i="6"/>
  <c r="AH28" i="6"/>
  <c r="AI28" i="6"/>
  <c r="AP30" i="6"/>
  <c r="F27" i="3"/>
  <c r="I27" i="3"/>
  <c r="CN27" i="1"/>
  <c r="AD29" i="3"/>
  <c r="AA29" i="3"/>
  <c r="I14" i="3"/>
  <c r="F14" i="3"/>
  <c r="G15" i="3"/>
  <c r="AA45" i="4"/>
  <c r="AD45" i="4"/>
  <c r="AA9" i="4"/>
  <c r="AD9" i="4"/>
  <c r="P23" i="4"/>
  <c r="M23" i="4"/>
  <c r="I11" i="6"/>
  <c r="F11" i="6"/>
  <c r="G12" i="6"/>
  <c r="BM14" i="6"/>
  <c r="BJ14" i="6"/>
  <c r="BK14" i="6"/>
  <c r="BF29" i="5"/>
  <c r="BC29" i="5"/>
  <c r="AY27" i="6"/>
  <c r="AV27" i="6"/>
  <c r="CM35" i="1"/>
  <c r="AV36" i="4"/>
  <c r="AY36" i="4"/>
  <c r="G20" i="3"/>
  <c r="BC27" i="6"/>
  <c r="BF27" i="6"/>
  <c r="M26" i="3"/>
  <c r="P26" i="3"/>
  <c r="P20" i="3"/>
  <c r="M20" i="3"/>
  <c r="N20" i="3"/>
  <c r="M16" i="4"/>
  <c r="P16" i="4"/>
  <c r="AV23" i="6"/>
  <c r="AY23" i="6"/>
  <c r="M12" i="6"/>
  <c r="P12" i="6"/>
  <c r="BM38" i="6"/>
  <c r="BJ38" i="6"/>
  <c r="BK39" i="6"/>
  <c r="AD31" i="3"/>
  <c r="AA31" i="3"/>
  <c r="AB32" i="3"/>
  <c r="AK9" i="4"/>
  <c r="AH9" i="4"/>
  <c r="AV30" i="6"/>
  <c r="AW30" i="6"/>
  <c r="AY30" i="6"/>
  <c r="AO22" i="6"/>
  <c r="AP23" i="6"/>
  <c r="AR22" i="6"/>
  <c r="G27" i="3"/>
  <c r="AW36" i="4"/>
  <c r="AV20" i="5"/>
  <c r="AW21" i="5"/>
  <c r="AY20" i="5"/>
  <c r="AO20" i="6"/>
  <c r="AP21" i="6"/>
  <c r="AR20" i="6"/>
  <c r="CB16" i="3"/>
  <c r="BX16" i="3"/>
  <c r="T28" i="3"/>
  <c r="U29" i="3"/>
  <c r="W28" i="3"/>
  <c r="AA34" i="3"/>
  <c r="AB34" i="3"/>
  <c r="AD34" i="3"/>
  <c r="BC29" i="6"/>
  <c r="BF29" i="6"/>
  <c r="BC36" i="4"/>
  <c r="BF36" i="4"/>
  <c r="BQ14" i="6"/>
  <c r="BR14" i="6"/>
  <c r="BT14" i="6"/>
  <c r="T23" i="4"/>
  <c r="W23" i="4"/>
  <c r="AH29" i="3"/>
  <c r="AK29" i="3"/>
  <c r="W10" i="4"/>
  <c r="T10" i="4"/>
  <c r="BJ29" i="5"/>
  <c r="BM29" i="5"/>
  <c r="M11" i="6"/>
  <c r="P11" i="6"/>
  <c r="P14" i="3"/>
  <c r="M14" i="3"/>
  <c r="M27" i="3"/>
  <c r="P27" i="3"/>
  <c r="AR28" i="6"/>
  <c r="AO28" i="6"/>
  <c r="AP28" i="6"/>
  <c r="M15" i="3"/>
  <c r="P15" i="3"/>
  <c r="AV30" i="5"/>
  <c r="AW30" i="5"/>
  <c r="AY30" i="5"/>
  <c r="AH9" i="3"/>
  <c r="AK9" i="3"/>
  <c r="BF35" i="4"/>
  <c r="BC35" i="4"/>
  <c r="BD36" i="4"/>
  <c r="CM37" i="1"/>
  <c r="AY43" i="5"/>
  <c r="AV43" i="5"/>
  <c r="AW44" i="5"/>
  <c r="T10" i="3"/>
  <c r="W10" i="3"/>
  <c r="P24" i="4"/>
  <c r="M24" i="4"/>
  <c r="G35" i="3"/>
  <c r="AH45" i="4"/>
  <c r="AK45" i="4"/>
  <c r="BJ41" i="6"/>
  <c r="BK42" i="6"/>
  <c r="BM41" i="6"/>
  <c r="T19" i="3"/>
  <c r="W19" i="3"/>
  <c r="AD44" i="4"/>
  <c r="AA44" i="4"/>
  <c r="M38" i="4"/>
  <c r="P38" i="4"/>
  <c r="AH17" i="3"/>
  <c r="AI17" i="3"/>
  <c r="AK17" i="3"/>
  <c r="P17" i="4"/>
  <c r="M17" i="4"/>
  <c r="BT44" i="5"/>
  <c r="BQ44" i="5"/>
  <c r="N10" i="3"/>
  <c r="M35" i="3"/>
  <c r="AK32" i="3"/>
  <c r="AH32" i="3"/>
  <c r="P37" i="4"/>
  <c r="M37" i="4"/>
  <c r="F35" i="3"/>
  <c r="W24" i="4"/>
  <c r="T24" i="4"/>
  <c r="BC43" i="5"/>
  <c r="BD44" i="5"/>
  <c r="BF43" i="5"/>
  <c r="AO9" i="3"/>
  <c r="AR9" i="3"/>
  <c r="AV28" i="6"/>
  <c r="AW28" i="6"/>
  <c r="AY28" i="6"/>
  <c r="W14" i="3"/>
  <c r="T14" i="3"/>
  <c r="U15" i="3"/>
  <c r="BQ29" i="5"/>
  <c r="BT29" i="5"/>
  <c r="AR29" i="3"/>
  <c r="AO29" i="3"/>
  <c r="CA14" i="6"/>
  <c r="BX14" i="6"/>
  <c r="BY14" i="6"/>
  <c r="BJ29" i="6"/>
  <c r="BM29" i="6"/>
  <c r="AA28" i="3"/>
  <c r="AB29" i="3"/>
  <c r="AD28" i="3"/>
  <c r="AY20" i="6"/>
  <c r="AV20" i="6"/>
  <c r="AW21" i="6"/>
  <c r="AV22" i="6"/>
  <c r="AW23" i="6"/>
  <c r="AY22" i="6"/>
  <c r="BQ38" i="6"/>
  <c r="BR39" i="6"/>
  <c r="BT38" i="6"/>
  <c r="BF23" i="6"/>
  <c r="BC23" i="6"/>
  <c r="N27" i="3"/>
  <c r="AR32" i="3"/>
  <c r="AO32" i="3"/>
  <c r="CA44" i="5"/>
  <c r="BX44" i="5"/>
  <c r="AH44" i="4"/>
  <c r="AK44" i="4"/>
  <c r="BQ41" i="6"/>
  <c r="BR42" i="6"/>
  <c r="BT41" i="6"/>
  <c r="AA10" i="3"/>
  <c r="AD10" i="3"/>
  <c r="W15" i="3"/>
  <c r="T15" i="3"/>
  <c r="T27" i="3"/>
  <c r="W27" i="3"/>
  <c r="AH31" i="3"/>
  <c r="AI32" i="3"/>
  <c r="AK31" i="3"/>
  <c r="T12" i="6"/>
  <c r="W12" i="6"/>
  <c r="AR17" i="3"/>
  <c r="AO17" i="3"/>
  <c r="AP17" i="3"/>
  <c r="W38" i="4"/>
  <c r="T38" i="4"/>
  <c r="AA19" i="3"/>
  <c r="AD19" i="3"/>
  <c r="U10" i="3"/>
  <c r="T35" i="3"/>
  <c r="W11" i="6"/>
  <c r="T11" i="6"/>
  <c r="U12" i="6"/>
  <c r="AD23" i="4"/>
  <c r="AA23" i="4"/>
  <c r="BJ36" i="4"/>
  <c r="BM36" i="4"/>
  <c r="AK34" i="3"/>
  <c r="AH34" i="3"/>
  <c r="AI34" i="3"/>
  <c r="BF20" i="5"/>
  <c r="BC20" i="5"/>
  <c r="BD21" i="5"/>
  <c r="AO9" i="4"/>
  <c r="AR9" i="4"/>
  <c r="T16" i="4"/>
  <c r="W16" i="4"/>
  <c r="T20" i="3"/>
  <c r="W20" i="3"/>
  <c r="BJ27" i="6"/>
  <c r="BM27" i="6"/>
  <c r="W37" i="4"/>
  <c r="T37" i="4"/>
  <c r="N35" i="3"/>
  <c r="T17" i="4"/>
  <c r="W17" i="4"/>
  <c r="U20" i="3"/>
  <c r="AO45" i="4"/>
  <c r="AR45" i="4"/>
  <c r="BM35" i="4"/>
  <c r="BJ35" i="4"/>
  <c r="BK36" i="4"/>
  <c r="BF30" i="5"/>
  <c r="BC30" i="5"/>
  <c r="BD30" i="5"/>
  <c r="N15" i="3"/>
  <c r="N12" i="6"/>
  <c r="AD10" i="4"/>
  <c r="AA10" i="4"/>
  <c r="CF16" i="3"/>
  <c r="CI16" i="3"/>
  <c r="CM16" i="3"/>
  <c r="B20" i="4"/>
  <c r="BF30" i="6"/>
  <c r="BC30" i="6"/>
  <c r="BD30" i="6"/>
  <c r="T26" i="3"/>
  <c r="W26" i="3"/>
  <c r="AR34" i="3"/>
  <c r="AO34" i="3"/>
  <c r="AP34" i="3"/>
  <c r="AK23" i="4"/>
  <c r="AH23" i="4"/>
  <c r="AD12" i="6"/>
  <c r="AA12" i="6"/>
  <c r="CH44" i="5"/>
  <c r="CL44" i="5"/>
  <c r="CE44" i="5"/>
  <c r="BC22" i="6"/>
  <c r="BD23" i="6"/>
  <c r="BF22" i="6"/>
  <c r="AK28" i="3"/>
  <c r="AH28" i="3"/>
  <c r="AI29" i="3"/>
  <c r="CA29" i="5"/>
  <c r="BX29" i="5"/>
  <c r="BF28" i="6"/>
  <c r="BC28" i="6"/>
  <c r="BD28" i="6"/>
  <c r="BJ43" i="5"/>
  <c r="BK44" i="5"/>
  <c r="BM43" i="5"/>
  <c r="U27" i="3"/>
  <c r="F20" i="4"/>
  <c r="I20" i="4"/>
  <c r="M20" i="4"/>
  <c r="AK10" i="4"/>
  <c r="AH10" i="4"/>
  <c r="BM30" i="5"/>
  <c r="BJ30" i="5"/>
  <c r="BK30" i="5"/>
  <c r="BM20" i="5"/>
  <c r="BJ20" i="5"/>
  <c r="BK21" i="5"/>
  <c r="BT36" i="4"/>
  <c r="BQ36" i="4"/>
  <c r="U35" i="3"/>
  <c r="AD38" i="4"/>
  <c r="AA38" i="4"/>
  <c r="AH10" i="3"/>
  <c r="AK10" i="3"/>
  <c r="AR44" i="4"/>
  <c r="AO44" i="4"/>
  <c r="BJ23" i="6"/>
  <c r="BM23" i="6"/>
  <c r="CE14" i="6"/>
  <c r="CF14" i="6"/>
  <c r="CH14" i="6"/>
  <c r="CL14" i="6"/>
  <c r="CM14" i="6"/>
  <c r="AA26" i="3"/>
  <c r="AB27" i="3"/>
  <c r="AD26" i="3"/>
  <c r="AY45" i="4"/>
  <c r="AV45" i="4"/>
  <c r="BT27" i="6"/>
  <c r="BQ27" i="6"/>
  <c r="AA16" i="4"/>
  <c r="AD16" i="4"/>
  <c r="AA20" i="3"/>
  <c r="AD20" i="3"/>
  <c r="AV9" i="4"/>
  <c r="AY9" i="4"/>
  <c r="AK19" i="3"/>
  <c r="AH19" i="3"/>
  <c r="AR31" i="3"/>
  <c r="AO31" i="3"/>
  <c r="AP32" i="3"/>
  <c r="AA15" i="3"/>
  <c r="AD15" i="3"/>
  <c r="AA35" i="3"/>
  <c r="AB10" i="3"/>
  <c r="AY32" i="3"/>
  <c r="AV32" i="3"/>
  <c r="CA38" i="6"/>
  <c r="BX38" i="6"/>
  <c r="BY39" i="6"/>
  <c r="BT29" i="6"/>
  <c r="BQ29" i="6"/>
  <c r="AV9" i="3"/>
  <c r="AY9" i="3"/>
  <c r="BJ30" i="6"/>
  <c r="BK30" i="6"/>
  <c r="BM30" i="6"/>
  <c r="BQ35" i="4"/>
  <c r="BR36" i="4"/>
  <c r="BT35" i="4"/>
  <c r="AD17" i="4"/>
  <c r="AA17" i="4"/>
  <c r="AA37" i="4"/>
  <c r="AD37" i="4"/>
  <c r="AA11" i="6"/>
  <c r="AB12" i="6"/>
  <c r="AD11" i="6"/>
  <c r="AB20" i="3"/>
  <c r="AY17" i="3"/>
  <c r="AV17" i="3"/>
  <c r="AW17" i="3"/>
  <c r="AA27" i="3"/>
  <c r="AD27" i="3"/>
  <c r="BX41" i="6"/>
  <c r="BY42" i="6"/>
  <c r="CA41" i="6"/>
  <c r="BF20" i="6"/>
  <c r="BC20" i="6"/>
  <c r="BD21" i="6"/>
  <c r="AV29" i="3"/>
  <c r="AY29" i="3"/>
  <c r="AD14" i="3"/>
  <c r="AA14" i="3"/>
  <c r="AA24" i="4"/>
  <c r="AD24" i="4"/>
  <c r="CE38" i="6"/>
  <c r="CF39" i="6"/>
  <c r="CH38" i="6"/>
  <c r="CL38" i="6"/>
  <c r="CM39" i="6"/>
  <c r="AV31" i="3"/>
  <c r="AW32" i="3"/>
  <c r="AY31" i="3"/>
  <c r="AH16" i="4"/>
  <c r="AK16" i="4"/>
  <c r="BT23" i="6"/>
  <c r="BQ23" i="6"/>
  <c r="AO10" i="3"/>
  <c r="AR10" i="3"/>
  <c r="BT20" i="5"/>
  <c r="BQ20" i="5"/>
  <c r="BR21" i="5"/>
  <c r="BM28" i="6"/>
  <c r="BJ28" i="6"/>
  <c r="BK28" i="6"/>
  <c r="AR28" i="3"/>
  <c r="AO28" i="3"/>
  <c r="AP29" i="3"/>
  <c r="AO23" i="4"/>
  <c r="AR23" i="4"/>
  <c r="AK24" i="4"/>
  <c r="AH24" i="4"/>
  <c r="AB15" i="3"/>
  <c r="BF17" i="3"/>
  <c r="BC17" i="3"/>
  <c r="BD17" i="3"/>
  <c r="AH17" i="4"/>
  <c r="AK17" i="4"/>
  <c r="BQ30" i="6"/>
  <c r="BT30" i="6"/>
  <c r="BR30" i="6"/>
  <c r="AH15" i="3"/>
  <c r="AK15" i="3"/>
  <c r="AH20" i="3"/>
  <c r="AI20" i="3"/>
  <c r="AK20" i="3"/>
  <c r="BC45" i="4"/>
  <c r="BF45" i="4"/>
  <c r="AI10" i="3"/>
  <c r="AR10" i="4"/>
  <c r="AO10" i="4"/>
  <c r="BQ43" i="5"/>
  <c r="BR44" i="5"/>
  <c r="BT43" i="5"/>
  <c r="BJ22" i="6"/>
  <c r="BK23" i="6"/>
  <c r="BM22" i="6"/>
  <c r="CH41" i="6"/>
  <c r="CL41" i="6"/>
  <c r="CM42" i="6"/>
  <c r="CE41" i="6"/>
  <c r="CF42" i="6"/>
  <c r="AK14" i="3"/>
  <c r="AH14" i="3"/>
  <c r="AI15" i="3"/>
  <c r="AK27" i="3"/>
  <c r="AH27" i="3"/>
  <c r="AK37" i="4"/>
  <c r="AH37" i="4"/>
  <c r="CA35" i="4"/>
  <c r="BX35" i="4"/>
  <c r="BY36" i="4"/>
  <c r="BX29" i="6"/>
  <c r="CA29" i="6"/>
  <c r="BF32" i="3"/>
  <c r="BC32" i="3"/>
  <c r="AR19" i="3"/>
  <c r="AO19" i="3"/>
  <c r="CA36" i="4"/>
  <c r="BX36" i="4"/>
  <c r="CE29" i="5"/>
  <c r="CH29" i="5"/>
  <c r="CL29" i="5"/>
  <c r="AK12" i="6"/>
  <c r="AH12" i="6"/>
  <c r="AY34" i="3"/>
  <c r="AV34" i="3"/>
  <c r="AW34" i="3"/>
  <c r="BF29" i="3"/>
  <c r="BC29" i="3"/>
  <c r="BM20" i="6"/>
  <c r="BJ20" i="6"/>
  <c r="BK21" i="6"/>
  <c r="AK11" i="6"/>
  <c r="AH11" i="6"/>
  <c r="AI12" i="6"/>
  <c r="BF9" i="3"/>
  <c r="BC9" i="3"/>
  <c r="AB35" i="3"/>
  <c r="BF9" i="4"/>
  <c r="BC9" i="4"/>
  <c r="CA27" i="6"/>
  <c r="BX27" i="6"/>
  <c r="AH26" i="3"/>
  <c r="AI27" i="3"/>
  <c r="AK26" i="3"/>
  <c r="AV44" i="4"/>
  <c r="AY44" i="4"/>
  <c r="AK38" i="4"/>
  <c r="AH38" i="4"/>
  <c r="BQ30" i="5"/>
  <c r="BR30" i="5"/>
  <c r="BT30" i="5"/>
  <c r="BM9" i="4"/>
  <c r="BJ9" i="4"/>
  <c r="CE29" i="6"/>
  <c r="CH29" i="6"/>
  <c r="CL29" i="6"/>
  <c r="AH35" i="3"/>
  <c r="AP10" i="3"/>
  <c r="BF44" i="4"/>
  <c r="BC44" i="4"/>
  <c r="AO11" i="6"/>
  <c r="AR11" i="6"/>
  <c r="BJ29" i="3"/>
  <c r="BM29" i="3"/>
  <c r="AR12" i="6"/>
  <c r="AO12" i="6"/>
  <c r="AV19" i="3"/>
  <c r="AY19" i="3"/>
  <c r="AR37" i="4"/>
  <c r="AO37" i="4"/>
  <c r="AR14" i="3"/>
  <c r="AO14" i="3"/>
  <c r="BM45" i="4"/>
  <c r="BJ45" i="4"/>
  <c r="CA30" i="6"/>
  <c r="BX30" i="6"/>
  <c r="BY30" i="6"/>
  <c r="AO24" i="4"/>
  <c r="AR24" i="4"/>
  <c r="AY28" i="3"/>
  <c r="AV28" i="3"/>
  <c r="AW29" i="3"/>
  <c r="BX30" i="5"/>
  <c r="BY30" i="5"/>
  <c r="CA30" i="5"/>
  <c r="AO38" i="4"/>
  <c r="AR38" i="4"/>
  <c r="AP20" i="3"/>
  <c r="BQ22" i="6"/>
  <c r="BR23" i="6"/>
  <c r="BT22" i="6"/>
  <c r="CH27" i="6"/>
  <c r="CL27" i="6"/>
  <c r="CE27" i="6"/>
  <c r="CH36" i="4"/>
  <c r="CL36" i="4"/>
  <c r="CE36" i="4"/>
  <c r="B38" i="5"/>
  <c r="AV10" i="4"/>
  <c r="AY10" i="4"/>
  <c r="AO15" i="3"/>
  <c r="AR15" i="3"/>
  <c r="BM17" i="3"/>
  <c r="BJ17" i="3"/>
  <c r="BK17" i="3"/>
  <c r="AY23" i="4"/>
  <c r="AV23" i="4"/>
  <c r="CA20" i="5"/>
  <c r="BX20" i="5"/>
  <c r="BY21" i="5"/>
  <c r="BX23" i="6"/>
  <c r="CA23" i="6"/>
  <c r="BC31" i="3"/>
  <c r="BD32" i="3"/>
  <c r="BF31" i="3"/>
  <c r="AO26" i="3"/>
  <c r="AR26" i="3"/>
  <c r="BM9" i="3"/>
  <c r="BJ9" i="3"/>
  <c r="BT20" i="6"/>
  <c r="BQ20" i="6"/>
  <c r="BR21" i="6"/>
  <c r="BC34" i="3"/>
  <c r="BD34" i="3"/>
  <c r="BF34" i="3"/>
  <c r="BJ32" i="3"/>
  <c r="BM32" i="3"/>
  <c r="CH35" i="4"/>
  <c r="CL35" i="4"/>
  <c r="CE35" i="4"/>
  <c r="CF36" i="4"/>
  <c r="B37" i="5"/>
  <c r="AR27" i="3"/>
  <c r="AO27" i="3"/>
  <c r="CA43" i="5"/>
  <c r="BX43" i="5"/>
  <c r="BY44" i="5"/>
  <c r="AI35" i="3"/>
  <c r="AO20" i="3"/>
  <c r="AR20" i="3"/>
  <c r="AO17" i="4"/>
  <c r="AR17" i="4"/>
  <c r="BQ28" i="6"/>
  <c r="BR28" i="6"/>
  <c r="BT28" i="6"/>
  <c r="AV10" i="3"/>
  <c r="AY10" i="3"/>
  <c r="AR16" i="4"/>
  <c r="AO16" i="4"/>
  <c r="AV17" i="4"/>
  <c r="AY17" i="4"/>
  <c r="CA28" i="6"/>
  <c r="BX28" i="6"/>
  <c r="BY28" i="6"/>
  <c r="AV20" i="3"/>
  <c r="AY20" i="3"/>
  <c r="CE43" i="5"/>
  <c r="CF44" i="5"/>
  <c r="CH43" i="5"/>
  <c r="CL43" i="5"/>
  <c r="CM44" i="5"/>
  <c r="CA20" i="6"/>
  <c r="BX20" i="6"/>
  <c r="BY21" i="6"/>
  <c r="AY26" i="3"/>
  <c r="AV26" i="3"/>
  <c r="CE23" i="6"/>
  <c r="CH23" i="6"/>
  <c r="CL23" i="6"/>
  <c r="AV15" i="3"/>
  <c r="AY15" i="3"/>
  <c r="F38" i="5"/>
  <c r="I38" i="5"/>
  <c r="BX22" i="6"/>
  <c r="BY23" i="6"/>
  <c r="CA22" i="6"/>
  <c r="AY37" i="4"/>
  <c r="AV37" i="4"/>
  <c r="AY11" i="6"/>
  <c r="AV11" i="6"/>
  <c r="AW12" i="6"/>
  <c r="BJ44" i="4"/>
  <c r="BM44" i="4"/>
  <c r="AY16" i="4"/>
  <c r="AV16" i="4"/>
  <c r="CM36" i="4"/>
  <c r="BM34" i="3"/>
  <c r="BJ34" i="3"/>
  <c r="BK34" i="3"/>
  <c r="AP27" i="3"/>
  <c r="BC23" i="4"/>
  <c r="BF23" i="4"/>
  <c r="CE30" i="5"/>
  <c r="CF30" i="5"/>
  <c r="CH30" i="5"/>
  <c r="CL30" i="5"/>
  <c r="CM30" i="5"/>
  <c r="BC28" i="3"/>
  <c r="BD29" i="3"/>
  <c r="BF28" i="3"/>
  <c r="CH30" i="6"/>
  <c r="CL30" i="6"/>
  <c r="CM30" i="6"/>
  <c r="CE30" i="6"/>
  <c r="CF30" i="6"/>
  <c r="AP15" i="3"/>
  <c r="AY12" i="6"/>
  <c r="AV12" i="6"/>
  <c r="AP12" i="6"/>
  <c r="AO35" i="3"/>
  <c r="BF10" i="3"/>
  <c r="BC10" i="3"/>
  <c r="AV27" i="3"/>
  <c r="AY27" i="3"/>
  <c r="BQ32" i="3"/>
  <c r="BT32" i="3"/>
  <c r="BQ9" i="3"/>
  <c r="BT9" i="3"/>
  <c r="BJ31" i="3"/>
  <c r="BK32" i="3"/>
  <c r="BM31" i="3"/>
  <c r="BF10" i="4"/>
  <c r="BC10" i="4"/>
  <c r="AV24" i="4"/>
  <c r="AY24" i="4"/>
  <c r="AV14" i="3"/>
  <c r="AW15" i="3"/>
  <c r="AY14" i="3"/>
  <c r="BF19" i="3"/>
  <c r="BC19" i="3"/>
  <c r="BQ29" i="3"/>
  <c r="BT29" i="3"/>
  <c r="AP35" i="3"/>
  <c r="AW10" i="3"/>
  <c r="I37" i="5"/>
  <c r="F37" i="5"/>
  <c r="CE20" i="5"/>
  <c r="CF21" i="5"/>
  <c r="CH20" i="5"/>
  <c r="CL20" i="5"/>
  <c r="CM21" i="5"/>
  <c r="BQ17" i="3"/>
  <c r="BR17" i="3"/>
  <c r="BT17" i="3"/>
  <c r="AV38" i="4"/>
  <c r="AY38" i="4"/>
  <c r="BT45" i="4"/>
  <c r="BQ45" i="4"/>
  <c r="AW20" i="3"/>
  <c r="BT9" i="4"/>
  <c r="BQ9" i="4"/>
  <c r="P37" i="5"/>
  <c r="M37" i="5"/>
  <c r="BF16" i="4"/>
  <c r="BC16" i="4"/>
  <c r="CE22" i="6"/>
  <c r="CF23" i="6"/>
  <c r="CH22" i="6"/>
  <c r="CL22" i="6"/>
  <c r="CM23" i="6"/>
  <c r="BC15" i="3"/>
  <c r="BF15" i="3"/>
  <c r="AW27" i="3"/>
  <c r="AW35" i="3"/>
  <c r="CB29" i="3"/>
  <c r="BX29" i="3"/>
  <c r="BC14" i="3"/>
  <c r="BD15" i="3"/>
  <c r="BF14" i="3"/>
  <c r="BT31" i="3"/>
  <c r="BQ31" i="3"/>
  <c r="BR32" i="3"/>
  <c r="CB32" i="3"/>
  <c r="BX32" i="3"/>
  <c r="BD10" i="3"/>
  <c r="BQ34" i="3"/>
  <c r="BR34" i="3"/>
  <c r="BT34" i="3"/>
  <c r="BC11" i="6"/>
  <c r="BF11" i="6"/>
  <c r="BF26" i="3"/>
  <c r="BC26" i="3"/>
  <c r="CH28" i="6"/>
  <c r="CL28" i="6"/>
  <c r="CM28" i="6"/>
  <c r="CE28" i="6"/>
  <c r="CF28" i="6"/>
  <c r="BJ19" i="3"/>
  <c r="BM19" i="3"/>
  <c r="CA45" i="4"/>
  <c r="BX45" i="4"/>
  <c r="AV35" i="3"/>
  <c r="BJ10" i="3"/>
  <c r="BM10" i="3"/>
  <c r="BQ44" i="4"/>
  <c r="BT44" i="4"/>
  <c r="M38" i="5"/>
  <c r="P38" i="5"/>
  <c r="BF20" i="3"/>
  <c r="BC20" i="3"/>
  <c r="BF17" i="4"/>
  <c r="BC17" i="4"/>
  <c r="BX9" i="4"/>
  <c r="CA9" i="4"/>
  <c r="BF38" i="4"/>
  <c r="BC38" i="4"/>
  <c r="BX17" i="3"/>
  <c r="BY17" i="3"/>
  <c r="CB17" i="3"/>
  <c r="G38" i="5"/>
  <c r="BD20" i="3"/>
  <c r="BF24" i="4"/>
  <c r="BC24" i="4"/>
  <c r="BJ10" i="4"/>
  <c r="BM10" i="4"/>
  <c r="BX9" i="3"/>
  <c r="CB9" i="3"/>
  <c r="BC27" i="3"/>
  <c r="BF27" i="3"/>
  <c r="BF12" i="6"/>
  <c r="BC12" i="6"/>
  <c r="BJ28" i="3"/>
  <c r="BK29" i="3"/>
  <c r="BM28" i="3"/>
  <c r="BM23" i="4"/>
  <c r="BJ23" i="4"/>
  <c r="BC37" i="4"/>
  <c r="BF37" i="4"/>
  <c r="CH20" i="6"/>
  <c r="CL20" i="6"/>
  <c r="CM21" i="6"/>
  <c r="CE20" i="6"/>
  <c r="CF21" i="6"/>
  <c r="BK10" i="3"/>
  <c r="BK20" i="3"/>
  <c r="BJ26" i="3"/>
  <c r="BM26" i="3"/>
  <c r="CI32" i="3"/>
  <c r="CM32" i="3"/>
  <c r="CF32" i="3"/>
  <c r="B47" i="4"/>
  <c r="BQ23" i="4"/>
  <c r="BT23" i="4"/>
  <c r="BM12" i="6"/>
  <c r="BJ12" i="6"/>
  <c r="BM24" i="4"/>
  <c r="BJ24" i="4"/>
  <c r="CF17" i="3"/>
  <c r="CG17" i="3"/>
  <c r="CI17" i="3"/>
  <c r="CM17" i="3"/>
  <c r="CN17" i="3"/>
  <c r="B21" i="4"/>
  <c r="CH9" i="4"/>
  <c r="CL9" i="4"/>
  <c r="CE9" i="4"/>
  <c r="BX44" i="4"/>
  <c r="CA44" i="4"/>
  <c r="CE45" i="4"/>
  <c r="CH45" i="4"/>
  <c r="CL45" i="4"/>
  <c r="BM11" i="6"/>
  <c r="BJ11" i="6"/>
  <c r="BK12" i="6"/>
  <c r="CI9" i="3"/>
  <c r="CM9" i="3"/>
  <c r="B11" i="4"/>
  <c r="CF9" i="3"/>
  <c r="BJ38" i="4"/>
  <c r="BM38" i="4"/>
  <c r="BM17" i="4"/>
  <c r="BJ17" i="4"/>
  <c r="BM37" i="4"/>
  <c r="BJ37" i="4"/>
  <c r="BT28" i="3"/>
  <c r="BQ28" i="3"/>
  <c r="BR29" i="3"/>
  <c r="BJ27" i="3"/>
  <c r="BM27" i="3"/>
  <c r="BT10" i="4"/>
  <c r="BQ10" i="4"/>
  <c r="BM20" i="3"/>
  <c r="BJ20" i="3"/>
  <c r="BD12" i="6"/>
  <c r="BC35" i="3"/>
  <c r="CB31" i="3"/>
  <c r="BX31" i="3"/>
  <c r="BY32" i="3"/>
  <c r="CF29" i="3"/>
  <c r="CI29" i="3"/>
  <c r="CM29" i="3"/>
  <c r="B42" i="4"/>
  <c r="BM15" i="3"/>
  <c r="BJ15" i="3"/>
  <c r="N38" i="5"/>
  <c r="T38" i="5"/>
  <c r="W38" i="5"/>
  <c r="BQ10" i="3"/>
  <c r="BT10" i="3"/>
  <c r="BQ19" i="3"/>
  <c r="BT19" i="3"/>
  <c r="BD27" i="3"/>
  <c r="BD35" i="3"/>
  <c r="CB34" i="3"/>
  <c r="BX34" i="3"/>
  <c r="BY34" i="3"/>
  <c r="BM14" i="3"/>
  <c r="BJ14" i="3"/>
  <c r="BK15" i="3"/>
  <c r="BM16" i="4"/>
  <c r="BJ16" i="4"/>
  <c r="T37" i="5"/>
  <c r="W37" i="5"/>
  <c r="AD37" i="5"/>
  <c r="AA37" i="5"/>
  <c r="AB38" i="5"/>
  <c r="CE44" i="4"/>
  <c r="CH44" i="4"/>
  <c r="CL44" i="4"/>
  <c r="F21" i="4"/>
  <c r="G21" i="4"/>
  <c r="I21" i="4"/>
  <c r="M21" i="4"/>
  <c r="N21" i="4"/>
  <c r="BQ24" i="4"/>
  <c r="BT24" i="4"/>
  <c r="BT12" i="6"/>
  <c r="BQ12" i="6"/>
  <c r="BT16" i="4"/>
  <c r="BQ16" i="4"/>
  <c r="CI34" i="3"/>
  <c r="CM34" i="3"/>
  <c r="CN34" i="3"/>
  <c r="CF34" i="3"/>
  <c r="CG34" i="3"/>
  <c r="B49" i="4"/>
  <c r="BX10" i="3"/>
  <c r="CB10" i="3"/>
  <c r="BQ15" i="3"/>
  <c r="BT15" i="3"/>
  <c r="CA10" i="4"/>
  <c r="BX10" i="4"/>
  <c r="BX28" i="3"/>
  <c r="BY29" i="3"/>
  <c r="CB28" i="3"/>
  <c r="BT17" i="4"/>
  <c r="BQ17" i="4"/>
  <c r="I11" i="4"/>
  <c r="B9" i="5"/>
  <c r="I9" i="5"/>
  <c r="P9" i="5"/>
  <c r="F11" i="4"/>
  <c r="BT11" i="6"/>
  <c r="BQ11" i="6"/>
  <c r="BR12" i="6"/>
  <c r="CA23" i="4"/>
  <c r="BX23" i="4"/>
  <c r="BJ35" i="3"/>
  <c r="BR10" i="3"/>
  <c r="I42" i="4"/>
  <c r="M42" i="4"/>
  <c r="F42" i="4"/>
  <c r="CF31" i="3"/>
  <c r="CG32" i="3"/>
  <c r="CI31" i="3"/>
  <c r="CM31" i="3"/>
  <c r="CN32" i="3"/>
  <c r="B46" i="4"/>
  <c r="BQ20" i="3"/>
  <c r="BR20" i="3"/>
  <c r="BT20" i="3"/>
  <c r="BQ27" i="3"/>
  <c r="BT27" i="3"/>
  <c r="BQ38" i="4"/>
  <c r="BT38" i="4"/>
  <c r="BQ26" i="3"/>
  <c r="BR27" i="3"/>
  <c r="BT26" i="3"/>
  <c r="U38" i="5"/>
  <c r="BQ14" i="3"/>
  <c r="BR15" i="3"/>
  <c r="BT14" i="3"/>
  <c r="CB19" i="3"/>
  <c r="BX19" i="3"/>
  <c r="AD38" i="5"/>
  <c r="AA38" i="5"/>
  <c r="BT37" i="4"/>
  <c r="BQ37" i="4"/>
  <c r="I47" i="4"/>
  <c r="F47" i="4"/>
  <c r="BK27" i="3"/>
  <c r="BK35" i="3"/>
  <c r="BX38" i="4"/>
  <c r="CA38" i="4"/>
  <c r="BX20" i="3"/>
  <c r="CB20" i="3"/>
  <c r="BR35" i="3"/>
  <c r="M11" i="4"/>
  <c r="P11" i="4"/>
  <c r="BX37" i="4"/>
  <c r="CA37" i="4"/>
  <c r="BY20" i="3"/>
  <c r="BX11" i="6"/>
  <c r="BY12" i="6"/>
  <c r="CA11" i="6"/>
  <c r="B12" i="4"/>
  <c r="CI10" i="3"/>
  <c r="CM10" i="3"/>
  <c r="CF10" i="3"/>
  <c r="CA12" i="6"/>
  <c r="BX12" i="6"/>
  <c r="AH37" i="5"/>
  <c r="AI38" i="5"/>
  <c r="AK37" i="5"/>
  <c r="AH38" i="5"/>
  <c r="AK38" i="5"/>
  <c r="P47" i="4"/>
  <c r="M47" i="4"/>
  <c r="B25" i="4"/>
  <c r="CI19" i="3"/>
  <c r="CM19" i="3"/>
  <c r="CF19" i="3"/>
  <c r="CB27" i="3"/>
  <c r="BX27" i="3"/>
  <c r="F46" i="4"/>
  <c r="G47" i="4"/>
  <c r="I46" i="4"/>
  <c r="CA17" i="4"/>
  <c r="BX17" i="4"/>
  <c r="CH10" i="4"/>
  <c r="CL10" i="4"/>
  <c r="CE10" i="4"/>
  <c r="BY10" i="3"/>
  <c r="CA24" i="4"/>
  <c r="BX24" i="4"/>
  <c r="CB14" i="3"/>
  <c r="BX14" i="3"/>
  <c r="CB26" i="3"/>
  <c r="BX26" i="3"/>
  <c r="BQ35" i="3"/>
  <c r="CE23" i="4"/>
  <c r="CH23" i="4"/>
  <c r="CL23" i="4"/>
  <c r="T9" i="5"/>
  <c r="W9" i="5"/>
  <c r="CI28" i="3"/>
  <c r="CM28" i="3"/>
  <c r="CN29" i="3"/>
  <c r="CF28" i="3"/>
  <c r="CG29" i="3"/>
  <c r="B41" i="4"/>
  <c r="BX15" i="3"/>
  <c r="BX35" i="3"/>
  <c r="CB15" i="3"/>
  <c r="I49" i="4"/>
  <c r="M49" i="4"/>
  <c r="N49" i="4"/>
  <c r="F49" i="4"/>
  <c r="G49" i="4"/>
  <c r="CA16" i="4"/>
  <c r="BX16" i="4"/>
  <c r="CE16" i="4"/>
  <c r="CH16" i="4"/>
  <c r="CL16" i="4"/>
  <c r="AD9" i="5"/>
  <c r="AA9" i="5"/>
  <c r="CI14" i="3"/>
  <c r="CM14" i="3"/>
  <c r="CF14" i="3"/>
  <c r="B18" i="4"/>
  <c r="W47" i="4"/>
  <c r="T47" i="4"/>
  <c r="CN10" i="3"/>
  <c r="CF26" i="3"/>
  <c r="CG27" i="3"/>
  <c r="CI26" i="3"/>
  <c r="CM26" i="3"/>
  <c r="B39" i="4"/>
  <c r="B27" i="5"/>
  <c r="F25" i="4"/>
  <c r="I25" i="4"/>
  <c r="CE12" i="6"/>
  <c r="CH12" i="6"/>
  <c r="CL12" i="6"/>
  <c r="W11" i="4"/>
  <c r="T11" i="4"/>
  <c r="B19" i="4"/>
  <c r="CI15" i="3"/>
  <c r="CM15" i="3"/>
  <c r="CF15" i="3"/>
  <c r="BY15" i="3"/>
  <c r="BY35" i="3"/>
  <c r="CE24" i="4"/>
  <c r="CH24" i="4"/>
  <c r="CL24" i="4"/>
  <c r="B40" i="4"/>
  <c r="CF27" i="3"/>
  <c r="CI27" i="3"/>
  <c r="CM27" i="3"/>
  <c r="AR37" i="5"/>
  <c r="AO37" i="5"/>
  <c r="CG10" i="3"/>
  <c r="CE11" i="6"/>
  <c r="CF12" i="6"/>
  <c r="CH11" i="6"/>
  <c r="CL11" i="6"/>
  <c r="CM12" i="6"/>
  <c r="CE37" i="4"/>
  <c r="CH37" i="4"/>
  <c r="CL37" i="4"/>
  <c r="CE38" i="4"/>
  <c r="CH38" i="4"/>
  <c r="CL38" i="4"/>
  <c r="M46" i="4"/>
  <c r="N47" i="4"/>
  <c r="P46" i="4"/>
  <c r="F41" i="4"/>
  <c r="G42" i="4"/>
  <c r="I41" i="4"/>
  <c r="M41" i="4"/>
  <c r="N42" i="4"/>
  <c r="BY27" i="3"/>
  <c r="CH17" i="4"/>
  <c r="CL17" i="4"/>
  <c r="CE17" i="4"/>
  <c r="CN20" i="3"/>
  <c r="AR38" i="5"/>
  <c r="AO38" i="5"/>
  <c r="F12" i="4"/>
  <c r="B10" i="5"/>
  <c r="I12" i="4"/>
  <c r="CF20" i="3"/>
  <c r="CG20" i="3"/>
  <c r="CI20" i="3"/>
  <c r="CM20" i="3"/>
  <c r="B26" i="4"/>
  <c r="T46" i="4"/>
  <c r="U47" i="4"/>
  <c r="W46" i="4"/>
  <c r="AP38" i="5"/>
  <c r="I40" i="4"/>
  <c r="F40" i="4"/>
  <c r="B42" i="5"/>
  <c r="P25" i="4"/>
  <c r="M25" i="4"/>
  <c r="B41" i="5"/>
  <c r="F39" i="4"/>
  <c r="G40" i="4"/>
  <c r="I39" i="4"/>
  <c r="B18" i="5"/>
  <c r="F18" i="4"/>
  <c r="I18" i="4"/>
  <c r="AH9" i="5"/>
  <c r="AK9" i="5"/>
  <c r="M12" i="4"/>
  <c r="N12" i="4"/>
  <c r="P12" i="4"/>
  <c r="AV38" i="5"/>
  <c r="AY38" i="5"/>
  <c r="AV37" i="5"/>
  <c r="AY37" i="5"/>
  <c r="AA11" i="4"/>
  <c r="AD11" i="4"/>
  <c r="CN27" i="3"/>
  <c r="CG15" i="3"/>
  <c r="CG35" i="3"/>
  <c r="I26" i="4"/>
  <c r="F26" i="4"/>
  <c r="G26" i="4"/>
  <c r="B28" i="5"/>
  <c r="F10" i="5"/>
  <c r="I10" i="5"/>
  <c r="CF35" i="3"/>
  <c r="CM37" i="3"/>
  <c r="I27" i="5"/>
  <c r="B25" i="6"/>
  <c r="F27" i="5"/>
  <c r="AD47" i="4"/>
  <c r="AA47" i="4"/>
  <c r="CN15" i="3"/>
  <c r="CN35" i="3"/>
  <c r="G12" i="4"/>
  <c r="F50" i="4"/>
  <c r="F19" i="4"/>
  <c r="B19" i="5"/>
  <c r="I19" i="4"/>
  <c r="CM35" i="3"/>
  <c r="F25" i="6"/>
  <c r="I25" i="6"/>
  <c r="N26" i="4"/>
  <c r="F42" i="5"/>
  <c r="I42" i="5"/>
  <c r="M27" i="5"/>
  <c r="P27" i="5"/>
  <c r="I28" i="5"/>
  <c r="B26" i="6"/>
  <c r="F28" i="5"/>
  <c r="BF37" i="5"/>
  <c r="BC37" i="5"/>
  <c r="BD38" i="5"/>
  <c r="T12" i="4"/>
  <c r="U12" i="4"/>
  <c r="W12" i="4"/>
  <c r="M18" i="4"/>
  <c r="P18" i="4"/>
  <c r="M39" i="4"/>
  <c r="P39" i="4"/>
  <c r="T25" i="4"/>
  <c r="W25" i="4"/>
  <c r="AD46" i="4"/>
  <c r="AA46" i="4"/>
  <c r="AB47" i="4"/>
  <c r="M19" i="4"/>
  <c r="P19" i="4"/>
  <c r="AK47" i="4"/>
  <c r="AH47" i="4"/>
  <c r="AW38" i="5"/>
  <c r="G19" i="4"/>
  <c r="P40" i="4"/>
  <c r="M40" i="4"/>
  <c r="M50" i="4"/>
  <c r="F19" i="5"/>
  <c r="I19" i="5"/>
  <c r="B19" i="6"/>
  <c r="M10" i="5"/>
  <c r="P10" i="5"/>
  <c r="P26" i="4"/>
  <c r="M26" i="4"/>
  <c r="AH11" i="4"/>
  <c r="AK11" i="4"/>
  <c r="BC38" i="5"/>
  <c r="BF38" i="5"/>
  <c r="AR9" i="5"/>
  <c r="AO9" i="5"/>
  <c r="I18" i="5"/>
  <c r="B18" i="6"/>
  <c r="F18" i="5"/>
  <c r="F41" i="5"/>
  <c r="I41" i="5"/>
  <c r="T10" i="5"/>
  <c r="W10" i="5"/>
  <c r="BM38" i="5"/>
  <c r="BJ38" i="5"/>
  <c r="I19" i="6"/>
  <c r="F19" i="6"/>
  <c r="W40" i="4"/>
  <c r="T40" i="4"/>
  <c r="T39" i="4"/>
  <c r="U40" i="4"/>
  <c r="W39" i="4"/>
  <c r="AD12" i="4"/>
  <c r="AA12" i="4"/>
  <c r="AB12" i="4"/>
  <c r="M25" i="6"/>
  <c r="P25" i="6"/>
  <c r="AR11" i="4"/>
  <c r="AO11" i="4"/>
  <c r="W19" i="4"/>
  <c r="T19" i="4"/>
  <c r="AD25" i="4"/>
  <c r="AA25" i="4"/>
  <c r="W18" i="4"/>
  <c r="T18" i="4"/>
  <c r="U19" i="4"/>
  <c r="P28" i="5"/>
  <c r="M28" i="5"/>
  <c r="AV9" i="5"/>
  <c r="AY9" i="5"/>
  <c r="N19" i="4"/>
  <c r="BJ37" i="5"/>
  <c r="BM37" i="5"/>
  <c r="T27" i="5"/>
  <c r="W27" i="5"/>
  <c r="AD27" i="5"/>
  <c r="I18" i="6"/>
  <c r="F18" i="6"/>
  <c r="M41" i="5"/>
  <c r="P41" i="5"/>
  <c r="P18" i="5"/>
  <c r="M18" i="5"/>
  <c r="T26" i="4"/>
  <c r="U26" i="4"/>
  <c r="W26" i="4"/>
  <c r="M19" i="5"/>
  <c r="P19" i="5"/>
  <c r="AR47" i="4"/>
  <c r="AO47" i="4"/>
  <c r="AK46" i="4"/>
  <c r="AH46" i="4"/>
  <c r="AI47" i="4"/>
  <c r="N40" i="4"/>
  <c r="F26" i="6"/>
  <c r="I26" i="6"/>
  <c r="P42" i="5"/>
  <c r="M42" i="5"/>
  <c r="AR46" i="4"/>
  <c r="AO46" i="4"/>
  <c r="AP47" i="4"/>
  <c r="T18" i="5"/>
  <c r="W18" i="5"/>
  <c r="AD18" i="5"/>
  <c r="AD18" i="4"/>
  <c r="AA18" i="4"/>
  <c r="P19" i="6"/>
  <c r="M19" i="6"/>
  <c r="T41" i="5"/>
  <c r="W41" i="5"/>
  <c r="AD41" i="5"/>
  <c r="AH27" i="5"/>
  <c r="AK27" i="5"/>
  <c r="T50" i="4"/>
  <c r="P26" i="6"/>
  <c r="M26" i="6"/>
  <c r="M18" i="6"/>
  <c r="P18" i="6"/>
  <c r="BK38" i="5"/>
  <c r="AA19" i="4"/>
  <c r="AD19" i="4"/>
  <c r="AD10" i="5"/>
  <c r="AA10" i="5"/>
  <c r="AD26" i="4"/>
  <c r="AA26" i="4"/>
  <c r="AB26" i="4"/>
  <c r="AY47" i="4"/>
  <c r="AV47" i="4"/>
  <c r="W28" i="5"/>
  <c r="T28" i="5"/>
  <c r="AH25" i="4"/>
  <c r="AK25" i="4"/>
  <c r="AV11" i="4"/>
  <c r="AY11" i="4"/>
  <c r="AH12" i="4"/>
  <c r="AI12" i="4"/>
  <c r="AK12" i="4"/>
  <c r="AA40" i="4"/>
  <c r="AD40" i="4"/>
  <c r="BT38" i="5"/>
  <c r="BQ38" i="5"/>
  <c r="CL38" i="5"/>
  <c r="W42" i="5"/>
  <c r="T42" i="5"/>
  <c r="T19" i="5"/>
  <c r="W19" i="5"/>
  <c r="BQ37" i="5"/>
  <c r="BT37" i="5"/>
  <c r="BC9" i="5"/>
  <c r="BF9" i="5"/>
  <c r="T25" i="6"/>
  <c r="W25" i="6"/>
  <c r="AA39" i="4"/>
  <c r="AB40" i="4"/>
  <c r="AD39" i="4"/>
  <c r="BX37" i="5"/>
  <c r="BY38" i="5"/>
  <c r="CA37" i="5"/>
  <c r="BF11" i="4"/>
  <c r="BC11" i="4"/>
  <c r="AH19" i="4"/>
  <c r="AK19" i="4"/>
  <c r="T26" i="6"/>
  <c r="W26" i="6"/>
  <c r="W19" i="6"/>
  <c r="T19" i="6"/>
  <c r="BR38" i="5"/>
  <c r="AA42" i="5"/>
  <c r="AD42" i="5"/>
  <c r="AA28" i="5"/>
  <c r="AD28" i="5"/>
  <c r="AK26" i="4"/>
  <c r="AH26" i="4"/>
  <c r="T18" i="6"/>
  <c r="W18" i="6"/>
  <c r="AH41" i="5"/>
  <c r="AK41" i="5"/>
  <c r="AB19" i="4"/>
  <c r="AA50" i="4"/>
  <c r="AA25" i="6"/>
  <c r="AD25" i="6"/>
  <c r="AK40" i="4"/>
  <c r="AH40" i="4"/>
  <c r="AH39" i="4"/>
  <c r="AI40" i="4"/>
  <c r="AK39" i="4"/>
  <c r="BM9" i="5"/>
  <c r="BJ9" i="5"/>
  <c r="AD19" i="5"/>
  <c r="AA19" i="5"/>
  <c r="AO12" i="4"/>
  <c r="AP12" i="4"/>
  <c r="AR12" i="4"/>
  <c r="AO25" i="4"/>
  <c r="AR25" i="4"/>
  <c r="AK18" i="4"/>
  <c r="AH18" i="4"/>
  <c r="AI19" i="4"/>
  <c r="AY46" i="4"/>
  <c r="AV46" i="4"/>
  <c r="AW47" i="4"/>
  <c r="CA38" i="5"/>
  <c r="BX38" i="5"/>
  <c r="AI26" i="4"/>
  <c r="BF47" i="4"/>
  <c r="BC47" i="4"/>
  <c r="AH10" i="5"/>
  <c r="AK10" i="5"/>
  <c r="CL37" i="5"/>
  <c r="CM38" i="5"/>
  <c r="AO27" i="5"/>
  <c r="AR27" i="5"/>
  <c r="AH18" i="5"/>
  <c r="AK18" i="5"/>
  <c r="BM11" i="4"/>
  <c r="BJ11" i="4"/>
  <c r="AO18" i="5"/>
  <c r="AR18" i="5"/>
  <c r="BJ47" i="4"/>
  <c r="BM47" i="4"/>
  <c r="AR18" i="4"/>
  <c r="AO18" i="4"/>
  <c r="AV12" i="4"/>
  <c r="AW12" i="4"/>
  <c r="AY12" i="4"/>
  <c r="AH50" i="4"/>
  <c r="AD18" i="6"/>
  <c r="AA18" i="6"/>
  <c r="AK28" i="5"/>
  <c r="AH28" i="5"/>
  <c r="AK42" i="5"/>
  <c r="AH42" i="5"/>
  <c r="AD19" i="6"/>
  <c r="AA19" i="6"/>
  <c r="AR19" i="4"/>
  <c r="AO19" i="4"/>
  <c r="CE37" i="5"/>
  <c r="CH37" i="5"/>
  <c r="B36" i="6"/>
  <c r="CH38" i="5"/>
  <c r="CE38" i="5"/>
  <c r="B37" i="6"/>
  <c r="AK19" i="5"/>
  <c r="AH19" i="5"/>
  <c r="AR26" i="4"/>
  <c r="AO26" i="4"/>
  <c r="AP26" i="4"/>
  <c r="AR10" i="5"/>
  <c r="AO10" i="5"/>
  <c r="BT9" i="5"/>
  <c r="BQ9" i="5"/>
  <c r="AO40" i="4"/>
  <c r="AR40" i="4"/>
  <c r="AD26" i="6"/>
  <c r="AA26" i="6"/>
  <c r="AV27" i="5"/>
  <c r="AY27" i="5"/>
  <c r="BF46" i="4"/>
  <c r="BC46" i="4"/>
  <c r="BD47" i="4"/>
  <c r="AY25" i="4"/>
  <c r="AV25" i="4"/>
  <c r="AR39" i="4"/>
  <c r="AO39" i="4"/>
  <c r="AP40" i="4"/>
  <c r="AH25" i="6"/>
  <c r="AK25" i="6"/>
  <c r="AO41" i="5"/>
  <c r="AR41" i="5"/>
  <c r="CF38" i="5"/>
  <c r="AH19" i="6"/>
  <c r="AK19" i="6"/>
  <c r="AO28" i="5"/>
  <c r="AR28" i="5"/>
  <c r="AV18" i="4"/>
  <c r="AW19" i="4"/>
  <c r="AY18" i="4"/>
  <c r="AV18" i="5"/>
  <c r="AY18" i="5"/>
  <c r="AV39" i="4"/>
  <c r="AW40" i="4"/>
  <c r="AY39" i="4"/>
  <c r="BJ46" i="4"/>
  <c r="BK47" i="4"/>
  <c r="BM46" i="4"/>
  <c r="AO50" i="4"/>
  <c r="AV10" i="5"/>
  <c r="AY10" i="5"/>
  <c r="AO19" i="5"/>
  <c r="AR19" i="5"/>
  <c r="BF12" i="4"/>
  <c r="BC12" i="4"/>
  <c r="BD12" i="4"/>
  <c r="BT47" i="4"/>
  <c r="BQ47" i="4"/>
  <c r="AV41" i="5"/>
  <c r="AY41" i="5"/>
  <c r="AV40" i="4"/>
  <c r="AY40" i="4"/>
  <c r="AR25" i="6"/>
  <c r="AO25" i="6"/>
  <c r="I36" i="6"/>
  <c r="F36" i="6"/>
  <c r="AV19" i="4"/>
  <c r="AY19" i="4"/>
  <c r="AR42" i="5"/>
  <c r="AO42" i="5"/>
  <c r="AK18" i="6"/>
  <c r="AH18" i="6"/>
  <c r="BF25" i="4"/>
  <c r="BC25" i="4"/>
  <c r="BC27" i="5"/>
  <c r="BF27" i="5"/>
  <c r="AK26" i="6"/>
  <c r="AH26" i="6"/>
  <c r="CA9" i="5"/>
  <c r="BX9" i="5"/>
  <c r="AV26" i="4"/>
  <c r="AW26" i="4"/>
  <c r="AY26" i="4"/>
  <c r="F37" i="6"/>
  <c r="I37" i="6"/>
  <c r="AP19" i="4"/>
  <c r="BT11" i="4"/>
  <c r="BQ11" i="4"/>
  <c r="BJ25" i="4"/>
  <c r="BM25" i="4"/>
  <c r="BF19" i="4"/>
  <c r="BC19" i="4"/>
  <c r="BF40" i="4"/>
  <c r="BC40" i="4"/>
  <c r="AY19" i="5"/>
  <c r="AV19" i="5"/>
  <c r="P37" i="6"/>
  <c r="M37" i="6"/>
  <c r="BJ27" i="5"/>
  <c r="BM27" i="5"/>
  <c r="AV50" i="4"/>
  <c r="AO18" i="6"/>
  <c r="AR18" i="6"/>
  <c r="BX47" i="4"/>
  <c r="CA47" i="4"/>
  <c r="BQ46" i="4"/>
  <c r="BR47" i="4"/>
  <c r="BT46" i="4"/>
  <c r="BF18" i="5"/>
  <c r="BC18" i="5"/>
  <c r="AY28" i="5"/>
  <c r="AV28" i="5"/>
  <c r="AO26" i="6"/>
  <c r="AR26" i="6"/>
  <c r="B9" i="6"/>
  <c r="CH9" i="5"/>
  <c r="CL9" i="5"/>
  <c r="CE9" i="5"/>
  <c r="G37" i="6"/>
  <c r="BC41" i="5"/>
  <c r="BF41" i="5"/>
  <c r="BF10" i="5"/>
  <c r="BC10" i="5"/>
  <c r="BX11" i="4"/>
  <c r="CA11" i="4"/>
  <c r="BC26" i="4"/>
  <c r="BD26" i="4"/>
  <c r="BF26" i="4"/>
  <c r="AY42" i="5"/>
  <c r="AV42" i="5"/>
  <c r="M36" i="6"/>
  <c r="N37" i="6"/>
  <c r="P36" i="6"/>
  <c r="AV25" i="6"/>
  <c r="AY25" i="6"/>
  <c r="BM12" i="4"/>
  <c r="BJ12" i="4"/>
  <c r="BK12" i="4"/>
  <c r="BF39" i="4"/>
  <c r="BC39" i="4"/>
  <c r="BD40" i="4"/>
  <c r="BC18" i="4"/>
  <c r="BD19" i="4"/>
  <c r="BF18" i="4"/>
  <c r="AR19" i="6"/>
  <c r="AO19" i="6"/>
  <c r="BT12" i="4"/>
  <c r="BQ12" i="4"/>
  <c r="BR12" i="4"/>
  <c r="I9" i="6"/>
  <c r="F9" i="6"/>
  <c r="AV26" i="6"/>
  <c r="AY26" i="6"/>
  <c r="BC28" i="5"/>
  <c r="BF28" i="5"/>
  <c r="BC19" i="5"/>
  <c r="BF19" i="5"/>
  <c r="BM19" i="4"/>
  <c r="BJ19" i="4"/>
  <c r="AV19" i="6"/>
  <c r="AY19" i="6"/>
  <c r="BJ39" i="4"/>
  <c r="BM39" i="4"/>
  <c r="BF25" i="6"/>
  <c r="BC25" i="6"/>
  <c r="BJ10" i="5"/>
  <c r="BM10" i="5"/>
  <c r="W49" i="5"/>
  <c r="CE47" i="4"/>
  <c r="B49" i="5"/>
  <c r="CH47" i="4"/>
  <c r="CL47" i="4"/>
  <c r="BC50" i="4"/>
  <c r="BQ25" i="4"/>
  <c r="BT25" i="4"/>
  <c r="BJ26" i="4"/>
  <c r="BM26" i="4"/>
  <c r="BM18" i="4"/>
  <c r="BJ18" i="4"/>
  <c r="BC42" i="5"/>
  <c r="BF42" i="5"/>
  <c r="CH11" i="4"/>
  <c r="CL11" i="4"/>
  <c r="CE11" i="4"/>
  <c r="BM41" i="5"/>
  <c r="BJ41" i="5"/>
  <c r="BJ18" i="5"/>
  <c r="BM18" i="5"/>
  <c r="BQ27" i="5"/>
  <c r="BT27" i="5"/>
  <c r="W37" i="6"/>
  <c r="T37" i="6"/>
  <c r="BM40" i="4"/>
  <c r="BJ40" i="4"/>
  <c r="BK26" i="4"/>
  <c r="W36" i="6"/>
  <c r="T36" i="6"/>
  <c r="U37" i="6"/>
  <c r="BX46" i="4"/>
  <c r="BY47" i="4"/>
  <c r="CA46" i="4"/>
  <c r="AV18" i="6"/>
  <c r="AY18" i="6"/>
  <c r="BQ40" i="4"/>
  <c r="BT40" i="4"/>
  <c r="BF19" i="6"/>
  <c r="BC19" i="6"/>
  <c r="BJ19" i="5"/>
  <c r="BM19" i="5"/>
  <c r="BC18" i="6"/>
  <c r="BF18" i="6"/>
  <c r="AD36" i="6"/>
  <c r="AA36" i="6"/>
  <c r="BT18" i="5"/>
  <c r="BQ18" i="5"/>
  <c r="BM42" i="5"/>
  <c r="BJ42" i="5"/>
  <c r="BT26" i="4"/>
  <c r="BQ26" i="4"/>
  <c r="BR26" i="4"/>
  <c r="AD49" i="5"/>
  <c r="AA49" i="5"/>
  <c r="BJ25" i="6"/>
  <c r="BM25" i="6"/>
  <c r="BT18" i="4"/>
  <c r="BQ18" i="4"/>
  <c r="BR19" i="4"/>
  <c r="BC26" i="6"/>
  <c r="BF26" i="6"/>
  <c r="AD37" i="6"/>
  <c r="AA37" i="6"/>
  <c r="BT41" i="5"/>
  <c r="BQ41" i="5"/>
  <c r="BQ10" i="5"/>
  <c r="BT10" i="5"/>
  <c r="BT39" i="4"/>
  <c r="BQ39" i="4"/>
  <c r="BM28" i="5"/>
  <c r="BJ28" i="5"/>
  <c r="CH46" i="4"/>
  <c r="CL46" i="4"/>
  <c r="CM47" i="4"/>
  <c r="W48" i="5"/>
  <c r="CE46" i="4"/>
  <c r="CF47" i="4"/>
  <c r="B48" i="5"/>
  <c r="BJ50" i="4"/>
  <c r="BX27" i="5"/>
  <c r="CA27" i="5"/>
  <c r="BK19" i="4"/>
  <c r="CA25" i="4"/>
  <c r="BX25" i="4"/>
  <c r="I49" i="5"/>
  <c r="F49" i="5"/>
  <c r="BK40" i="4"/>
  <c r="BQ19" i="4"/>
  <c r="BT19" i="4"/>
  <c r="M9" i="6"/>
  <c r="P9" i="6"/>
  <c r="BX12" i="4"/>
  <c r="BY12" i="4"/>
  <c r="CA12" i="4"/>
  <c r="AK37" i="6"/>
  <c r="AH37" i="6"/>
  <c r="BQ25" i="6"/>
  <c r="BT25" i="6"/>
  <c r="AK36" i="6"/>
  <c r="AH36" i="6"/>
  <c r="AI37" i="6"/>
  <c r="BT19" i="5"/>
  <c r="BQ19" i="5"/>
  <c r="CE25" i="4"/>
  <c r="CH25" i="4"/>
  <c r="CL25" i="4"/>
  <c r="BQ50" i="4"/>
  <c r="I48" i="5"/>
  <c r="F48" i="5"/>
  <c r="CA18" i="4"/>
  <c r="BX18" i="4"/>
  <c r="CA26" i="4"/>
  <c r="BX26" i="4"/>
  <c r="BY26" i="4"/>
  <c r="BX18" i="5"/>
  <c r="CA18" i="5"/>
  <c r="BJ18" i="6"/>
  <c r="BM18" i="6"/>
  <c r="CA40" i="4"/>
  <c r="BX40" i="4"/>
  <c r="T9" i="6"/>
  <c r="W9" i="6"/>
  <c r="BQ28" i="5"/>
  <c r="BT28" i="5"/>
  <c r="CH12" i="4"/>
  <c r="CL12" i="4"/>
  <c r="CM12" i="4"/>
  <c r="CE12" i="4"/>
  <c r="CF12" i="4"/>
  <c r="BX19" i="4"/>
  <c r="CA19" i="4"/>
  <c r="CE27" i="5"/>
  <c r="CH27" i="5"/>
  <c r="CL27" i="5"/>
  <c r="BX39" i="4"/>
  <c r="BY40" i="4"/>
  <c r="CA39" i="4"/>
  <c r="BX41" i="5"/>
  <c r="CA41" i="5"/>
  <c r="BM26" i="6"/>
  <c r="BJ26" i="6"/>
  <c r="P49" i="5"/>
  <c r="T49" i="5"/>
  <c r="M49" i="5"/>
  <c r="AD48" i="5"/>
  <c r="AA48" i="5"/>
  <c r="CA10" i="5"/>
  <c r="BX10" i="5"/>
  <c r="AK49" i="5"/>
  <c r="AH49" i="5"/>
  <c r="BQ42" i="5"/>
  <c r="BT42" i="5"/>
  <c r="AB37" i="6"/>
  <c r="BJ19" i="6"/>
  <c r="BM19" i="6"/>
  <c r="BT26" i="6"/>
  <c r="BQ26" i="6"/>
  <c r="BY19" i="4"/>
  <c r="M48" i="5"/>
  <c r="P48" i="5"/>
  <c r="T48" i="5"/>
  <c r="U49" i="5"/>
  <c r="U52" i="5"/>
  <c r="AB49" i="5"/>
  <c r="AB52" i="5"/>
  <c r="AA52" i="5"/>
  <c r="T52" i="5"/>
  <c r="CH41" i="5"/>
  <c r="CL41" i="5"/>
  <c r="CE41" i="5"/>
  <c r="CH40" i="4"/>
  <c r="CL40" i="4"/>
  <c r="CE40" i="4"/>
  <c r="CH18" i="4"/>
  <c r="CL18" i="4"/>
  <c r="CE18" i="4"/>
  <c r="AR36" i="6"/>
  <c r="AO36" i="6"/>
  <c r="AP37" i="6"/>
  <c r="AO37" i="6"/>
  <c r="AR37" i="6"/>
  <c r="CE10" i="5"/>
  <c r="CH10" i="5"/>
  <c r="CL10" i="5"/>
  <c r="B10" i="6"/>
  <c r="CE18" i="5"/>
  <c r="CH18" i="5"/>
  <c r="CL18" i="5"/>
  <c r="AO49" i="5"/>
  <c r="AR49" i="5"/>
  <c r="AH48" i="5"/>
  <c r="AI49" i="5"/>
  <c r="AI52" i="5"/>
  <c r="AK48" i="5"/>
  <c r="AD9" i="6"/>
  <c r="AA9" i="6"/>
  <c r="BT18" i="6"/>
  <c r="BQ18" i="6"/>
  <c r="BX50" i="4"/>
  <c r="BX25" i="6"/>
  <c r="CA25" i="6"/>
  <c r="BT19" i="6"/>
  <c r="BQ19" i="6"/>
  <c r="CA42" i="5"/>
  <c r="BX42" i="5"/>
  <c r="CH39" i="4"/>
  <c r="CL39" i="4"/>
  <c r="CM40" i="4"/>
  <c r="CE39" i="4"/>
  <c r="CE19" i="4"/>
  <c r="CH19" i="4"/>
  <c r="CL19" i="4"/>
  <c r="BX28" i="5"/>
  <c r="CA28" i="5"/>
  <c r="CH26" i="4"/>
  <c r="CL26" i="4"/>
  <c r="CM26" i="4"/>
  <c r="CE26" i="4"/>
  <c r="G49" i="5"/>
  <c r="F52" i="5"/>
  <c r="CF26" i="4"/>
  <c r="CA19" i="5"/>
  <c r="BX19" i="5"/>
  <c r="AH9" i="6"/>
  <c r="AK9" i="6"/>
  <c r="CH19" i="5"/>
  <c r="CL19" i="5"/>
  <c r="CE19" i="5"/>
  <c r="CH28" i="5"/>
  <c r="CL28" i="5"/>
  <c r="CE28" i="5"/>
  <c r="CF40" i="4"/>
  <c r="CH25" i="6"/>
  <c r="CL25" i="6"/>
  <c r="CE25" i="6"/>
  <c r="AR48" i="5"/>
  <c r="AO48" i="5"/>
  <c r="AP49" i="5"/>
  <c r="AP52" i="5"/>
  <c r="AV36" i="6"/>
  <c r="AW37" i="6"/>
  <c r="AY36" i="6"/>
  <c r="CA19" i="6"/>
  <c r="BX19" i="6"/>
  <c r="CH42" i="5"/>
  <c r="CL42" i="5"/>
  <c r="CE42" i="5"/>
  <c r="CA18" i="6"/>
  <c r="BX18" i="6"/>
  <c r="AY37" i="6"/>
  <c r="AV37" i="6"/>
  <c r="CF19" i="4"/>
  <c r="CA26" i="6"/>
  <c r="BX26" i="6"/>
  <c r="CE50" i="4"/>
  <c r="AY49" i="5"/>
  <c r="AV49" i="5"/>
  <c r="F10" i="6"/>
  <c r="I10" i="6"/>
  <c r="CM19" i="4"/>
  <c r="CL50" i="4"/>
  <c r="AH52" i="5"/>
  <c r="N49" i="5"/>
  <c r="N52" i="5"/>
  <c r="M52" i="5"/>
  <c r="F43" i="6"/>
  <c r="G10" i="6"/>
  <c r="G43" i="6"/>
  <c r="CH18" i="6"/>
  <c r="CL18" i="6"/>
  <c r="CE18" i="6"/>
  <c r="CH19" i="6"/>
  <c r="CL19" i="6"/>
  <c r="CE19" i="6"/>
  <c r="AR9" i="6"/>
  <c r="AO9" i="6"/>
  <c r="CL52" i="4"/>
  <c r="BC36" i="6"/>
  <c r="BF36" i="6"/>
  <c r="AV48" i="5"/>
  <c r="AY48" i="5"/>
  <c r="BF49" i="5"/>
  <c r="BC49" i="5"/>
  <c r="BF37" i="6"/>
  <c r="BC37" i="6"/>
  <c r="M10" i="6"/>
  <c r="P10" i="6"/>
  <c r="CH26" i="6"/>
  <c r="CL26" i="6"/>
  <c r="CE26" i="6"/>
  <c r="AO52" i="5"/>
  <c r="N10" i="6"/>
  <c r="N43" i="6"/>
  <c r="M43" i="6"/>
  <c r="BC48" i="5"/>
  <c r="BD49" i="5"/>
  <c r="BD52" i="5"/>
  <c r="BF48" i="5"/>
  <c r="BJ37" i="6"/>
  <c r="BM37" i="6"/>
  <c r="BJ36" i="6"/>
  <c r="BM36" i="6"/>
  <c r="AY9" i="6"/>
  <c r="AV9" i="6"/>
  <c r="W10" i="6"/>
  <c r="T10" i="6"/>
  <c r="BC52" i="5"/>
  <c r="BD37" i="6"/>
  <c r="BJ49" i="5"/>
  <c r="BM49" i="5"/>
  <c r="AW49" i="5"/>
  <c r="AW52" i="5"/>
  <c r="AV52" i="5"/>
  <c r="U10" i="6"/>
  <c r="U43" i="6"/>
  <c r="T43" i="6"/>
  <c r="BQ36" i="6"/>
  <c r="BT36" i="6"/>
  <c r="BM48" i="5"/>
  <c r="BJ48" i="5"/>
  <c r="BK49" i="5"/>
  <c r="BK52" i="5"/>
  <c r="AD10" i="6"/>
  <c r="AA10" i="6"/>
  <c r="BK37" i="6"/>
  <c r="CL36" i="6"/>
  <c r="CM37" i="6"/>
  <c r="CM43" i="6"/>
  <c r="BQ49" i="5"/>
  <c r="BT49" i="5"/>
  <c r="BT37" i="6"/>
  <c r="BQ37" i="6"/>
  <c r="CL37" i="6"/>
  <c r="BF9" i="6"/>
  <c r="BC9" i="6"/>
  <c r="BX37" i="6"/>
  <c r="CA37" i="6"/>
  <c r="AH10" i="6"/>
  <c r="AK10" i="6"/>
  <c r="BJ52" i="5"/>
  <c r="BR37" i="6"/>
  <c r="CA36" i="6"/>
  <c r="BX36" i="6"/>
  <c r="BY37" i="6"/>
  <c r="BM9" i="6"/>
  <c r="BJ9" i="6"/>
  <c r="CA49" i="5"/>
  <c r="BX49" i="5"/>
  <c r="AB10" i="6"/>
  <c r="AB43" i="6"/>
  <c r="AA43" i="6"/>
  <c r="BT48" i="5"/>
  <c r="BQ48" i="5"/>
  <c r="BR49" i="5"/>
  <c r="BR52" i="5"/>
  <c r="BQ9" i="6"/>
  <c r="BT9" i="6"/>
  <c r="AO10" i="6"/>
  <c r="AR10" i="6"/>
  <c r="AH43" i="6"/>
  <c r="AI10" i="6"/>
  <c r="AI43" i="6"/>
  <c r="CA48" i="5"/>
  <c r="BX48" i="5"/>
  <c r="BY49" i="5"/>
  <c r="BY52" i="5"/>
  <c r="CH49" i="5"/>
  <c r="CL49" i="5"/>
  <c r="CE49" i="5"/>
  <c r="CE36" i="6"/>
  <c r="CH36" i="6"/>
  <c r="CE37" i="6"/>
  <c r="CH37" i="6"/>
  <c r="BQ52" i="5"/>
  <c r="CF37" i="6"/>
  <c r="CE48" i="5"/>
  <c r="CH48" i="5"/>
  <c r="CL48" i="5"/>
  <c r="CM49" i="5"/>
  <c r="CM52" i="5"/>
  <c r="AV10" i="6"/>
  <c r="AY10" i="6"/>
  <c r="AP10" i="6"/>
  <c r="AP43" i="6"/>
  <c r="AO43" i="6"/>
  <c r="CL52" i="5"/>
  <c r="CA9" i="6"/>
  <c r="BX9" i="6"/>
  <c r="BX52" i="5"/>
  <c r="AW10" i="6"/>
  <c r="AW43" i="6"/>
  <c r="AV43" i="6"/>
  <c r="CF49" i="5"/>
  <c r="CF52" i="5"/>
  <c r="CE52" i="5"/>
  <c r="CL54" i="5"/>
  <c r="CH9" i="6"/>
  <c r="CL9" i="6"/>
  <c r="CE9" i="6"/>
  <c r="BF10" i="6"/>
  <c r="BC10" i="6"/>
  <c r="BC43" i="6"/>
  <c r="BD10" i="6"/>
  <c r="BD43" i="6"/>
  <c r="BM10" i="6"/>
  <c r="BJ10" i="6"/>
  <c r="BJ43" i="6"/>
  <c r="BK10" i="6"/>
  <c r="BK43" i="6"/>
  <c r="BQ10" i="6"/>
  <c r="BT10" i="6"/>
  <c r="BX10" i="6"/>
  <c r="CA10" i="6"/>
  <c r="BR10" i="6"/>
  <c r="BR43" i="6"/>
  <c r="BQ43" i="6"/>
  <c r="CH10" i="6"/>
  <c r="CL10" i="6"/>
  <c r="CE10" i="6"/>
  <c r="BY10" i="6"/>
  <c r="BY43" i="6"/>
  <c r="BX43" i="6"/>
  <c r="CE43" i="6"/>
  <c r="CF10" i="6"/>
  <c r="CF43" i="6"/>
  <c r="CM10" i="6"/>
  <c r="CL43" i="6"/>
  <c r="CL45" i="6"/>
</calcChain>
</file>

<file path=xl/sharedStrings.xml><?xml version="1.0" encoding="utf-8"?>
<sst xmlns="http://schemas.openxmlformats.org/spreadsheetml/2006/main" count="2545" uniqueCount="199">
  <si>
    <t>PILS Recovery</t>
  </si>
  <si>
    <t>Grand Total</t>
  </si>
  <si>
    <t xml:space="preserve"> </t>
  </si>
  <si>
    <t>Total</t>
  </si>
  <si>
    <t>Rate</t>
  </si>
  <si>
    <t># Customers</t>
  </si>
  <si>
    <t># Kwh or KW</t>
  </si>
  <si>
    <t>Calculated</t>
  </si>
  <si>
    <t>per month</t>
  </si>
  <si>
    <t>monthly</t>
  </si>
  <si>
    <t>Monthly</t>
  </si>
  <si>
    <t>Residential Volumetric charge</t>
  </si>
  <si>
    <t>kwh</t>
  </si>
  <si>
    <t>GS&lt; 50 Service Charge</t>
  </si>
  <si>
    <t>GS&lt; 50 Volumetric Charge</t>
  </si>
  <si>
    <t>GS&gt; 50 Volumetric Charge</t>
  </si>
  <si>
    <t xml:space="preserve">kw </t>
  </si>
  <si>
    <t>Sentinel Service Charge</t>
  </si>
  <si>
    <t>Sentinel Volumetric Charge</t>
  </si>
  <si>
    <t>Streetlight Volumetric Charge</t>
  </si>
  <si>
    <t>fill this out</t>
  </si>
  <si>
    <t>January 1, 2002 to December 31, 2002</t>
  </si>
  <si>
    <t>PILS for 2002 Year</t>
  </si>
  <si>
    <t>ACTUAL January 2002</t>
  </si>
  <si>
    <t>ACTUAL July 2002</t>
  </si>
  <si>
    <t>ACTUAL June 2002</t>
  </si>
  <si>
    <t>ACTUAL May 2002</t>
  </si>
  <si>
    <t>ACTUAL April 2002</t>
  </si>
  <si>
    <t>ACTUAL March 2002</t>
  </si>
  <si>
    <t>ACTUAL February 2002</t>
  </si>
  <si>
    <t>ACTUAL August 2002</t>
  </si>
  <si>
    <t>ACTUAL September 2002</t>
  </si>
  <si>
    <t>ACTUAL October 2002</t>
  </si>
  <si>
    <t>ACTUAL November 2002</t>
  </si>
  <si>
    <t>ACTUAL December 2002</t>
  </si>
  <si>
    <t xml:space="preserve">Residential Service Charge </t>
  </si>
  <si>
    <t>Residential Service Charge</t>
  </si>
  <si>
    <t xml:space="preserve">GS&gt; 50 Service Charge </t>
  </si>
  <si>
    <t xml:space="preserve">Streetlight Service Charge </t>
  </si>
  <si>
    <t>Sentinel Lights Sevice Charge</t>
  </si>
  <si>
    <t>Sentinel Lights Volumetric Charge</t>
  </si>
  <si>
    <t>Sentinel Lights Service Charge</t>
  </si>
  <si>
    <t>January 1, 2003 to December 31, 2003</t>
  </si>
  <si>
    <t>PILS for 2003 Year</t>
  </si>
  <si>
    <t>ACTUAL January 2003</t>
  </si>
  <si>
    <t>ACTUAL February 2003</t>
  </si>
  <si>
    <t>ACTUAL March 2003</t>
  </si>
  <si>
    <t>ACTUAL April 2003</t>
  </si>
  <si>
    <t>ACTUAL May 2003</t>
  </si>
  <si>
    <t>ACTUAL June 2003</t>
  </si>
  <si>
    <t>ACTUAL July 2003</t>
  </si>
  <si>
    <t>ACTUAL August 2003</t>
  </si>
  <si>
    <t>ACTUAL September 2003</t>
  </si>
  <si>
    <t>ACTUAL October 2003</t>
  </si>
  <si>
    <t>ACTUAL November 2003</t>
  </si>
  <si>
    <t>ACTUAL December 2003</t>
  </si>
  <si>
    <t>PILS for 2004 Year</t>
  </si>
  <si>
    <t>January 1, 2004 to December 31, 2004</t>
  </si>
  <si>
    <t>ACTUAL January 2004</t>
  </si>
  <si>
    <t>ACTUAL February 2004</t>
  </si>
  <si>
    <t>ACTUAL March 2004</t>
  </si>
  <si>
    <t>ACTUAL April 2004</t>
  </si>
  <si>
    <t>ACTUAL May 2004</t>
  </si>
  <si>
    <t>ACTUAL June 2004</t>
  </si>
  <si>
    <t>ACTUAL July 2004</t>
  </si>
  <si>
    <t>ACTUAL August 2004</t>
  </si>
  <si>
    <t>ACTUAL September 2004</t>
  </si>
  <si>
    <t>ACTUAL October 2004</t>
  </si>
  <si>
    <t>ACTUAL November 2004</t>
  </si>
  <si>
    <t>ACTUAL December 2004</t>
  </si>
  <si>
    <t>PILS for 2005 Year</t>
  </si>
  <si>
    <t>January 1, 2005 to December 31, 2005</t>
  </si>
  <si>
    <t>ACTUAL January 2005</t>
  </si>
  <si>
    <t>ACTUAL February 2005</t>
  </si>
  <si>
    <t>ACTUAL March 2005</t>
  </si>
  <si>
    <t>ACTUAL April 2005</t>
  </si>
  <si>
    <t>ACTUAL May 2005</t>
  </si>
  <si>
    <t>ACTUAL June 2005</t>
  </si>
  <si>
    <t>ACTUAL July 2005</t>
  </si>
  <si>
    <t>ACTUAL August 2005</t>
  </si>
  <si>
    <t>ACTUAL September 2005</t>
  </si>
  <si>
    <t>ACTUAL October 2005</t>
  </si>
  <si>
    <t>ACTUAL November 2005</t>
  </si>
  <si>
    <t>ACTUAL December 2005</t>
  </si>
  <si>
    <t>PILS for 2006 Year</t>
  </si>
  <si>
    <t>January 1, 2006 to December 31, 2006</t>
  </si>
  <si>
    <t>ACTUAL January 2006</t>
  </si>
  <si>
    <t>ACTUAL February 2006</t>
  </si>
  <si>
    <t>ACTUAL March 2006</t>
  </si>
  <si>
    <t>ACTUAL April 2006</t>
  </si>
  <si>
    <t>ACTUAL May 2006</t>
  </si>
  <si>
    <t>ACTUAL June 2006</t>
  </si>
  <si>
    <t>ACTUAL July 2006</t>
  </si>
  <si>
    <t>ACTUAL August 2006</t>
  </si>
  <si>
    <t>ACTUAL September 2006</t>
  </si>
  <si>
    <t>ACTUAL October 2006</t>
  </si>
  <si>
    <t>ACTUAL November 2006</t>
  </si>
  <si>
    <t>ACTUAL December 2006</t>
  </si>
  <si>
    <t>E.L.K. Energy Inc.</t>
  </si>
  <si>
    <t>GS&gt; 50 Volumetric Charge - TOU</t>
  </si>
  <si>
    <t>2001 PILs</t>
  </si>
  <si>
    <t>2002 PILs</t>
  </si>
  <si>
    <t>Total PILs Rate</t>
  </si>
  <si>
    <t>Residential Service Charge  - 5/1/02</t>
  </si>
  <si>
    <t>Residential Volumetric charge - 5/1/02</t>
  </si>
  <si>
    <t>GS&lt; 50 Service Charge - 5/1/02</t>
  </si>
  <si>
    <t>GS&lt; 50 Volumetric Charge - 5/1/02</t>
  </si>
  <si>
    <t>GS&gt; 50 Service Charge  - 5/1/02</t>
  </si>
  <si>
    <t>GS&gt; 50 Volumetric Charge - 5/1/02</t>
  </si>
  <si>
    <t>Streetlight Service Charge  - 5/1/02</t>
  </si>
  <si>
    <t>Streetlight Volumetric Charge - 5/1/02</t>
  </si>
  <si>
    <t>GS&gt; 50 Service Charge - TOU</t>
  </si>
  <si>
    <t>GS&gt; 50 Volumetric Charge TOU - 5/1/02</t>
  </si>
  <si>
    <t>GS&gt; 50 Service Charge TOU (interval) - 5/1/02</t>
  </si>
  <si>
    <t>Residential Service Charge  - 2002</t>
  </si>
  <si>
    <t>Residential Volumetric charge - 2002</t>
  </si>
  <si>
    <t>Residential Service Charge - pre Mar1/04</t>
  </si>
  <si>
    <t>Residential Volumetric charge - pre Mar 1/04</t>
  </si>
  <si>
    <t>Residential Service Charge  - Mar 1/4</t>
  </si>
  <si>
    <t>Residential Volumetric charge - Mar 1/04</t>
  </si>
  <si>
    <t>GS&lt; 50 Service Charge - 2002</t>
  </si>
  <si>
    <t>GS&lt; 50 Volumetric Charge - 2002</t>
  </si>
  <si>
    <t>GS&lt; 50 Service Charge - pre Mar 1/04</t>
  </si>
  <si>
    <t>GS&lt; 50 Volumetric Charge - Pre Mar 1/04</t>
  </si>
  <si>
    <t>GS&lt; 50 Service Charge - Mar 1/04</t>
  </si>
  <si>
    <t>GS&lt; 50 Volumetric Charge - Mar 1/04</t>
  </si>
  <si>
    <t>GS&gt; 50 Service Charge  - 2002</t>
  </si>
  <si>
    <t>GS&gt; 50 Volumetric Charge - 2002</t>
  </si>
  <si>
    <t>GS&gt; 50 Service Charge  - pre Mar 1/04</t>
  </si>
  <si>
    <t>GS&gt; 50 Volumetric Charge - Pre Mar 1/04</t>
  </si>
  <si>
    <t>Interval Service Charge - Pre Mar 1/04</t>
  </si>
  <si>
    <t>Interval Volumetric Charge - Mar 1/04</t>
  </si>
  <si>
    <t>Interval Service Charge -  Mar 1/04</t>
  </si>
  <si>
    <t>Interval Volumetric Charge - Pre Mar 1/04</t>
  </si>
  <si>
    <t>GS&gt; 50 Service Charge - Mar 1/04</t>
  </si>
  <si>
    <t>GS&gt; 50 Volumetric Charge - Mar 1/04</t>
  </si>
  <si>
    <t>Sentinel Lights Sevice Charge - 2002</t>
  </si>
  <si>
    <t>Sentinel Lights Volumetric Charge -2002</t>
  </si>
  <si>
    <t>Sentinel Lights Service Charge - Mar 1/04</t>
  </si>
  <si>
    <t>Sentinel Lights Volumetric Charge - Mar 1/04</t>
  </si>
  <si>
    <t>Streetlight Service Charge  -2002</t>
  </si>
  <si>
    <t>Streetlight Volumetric Charge - 2002</t>
  </si>
  <si>
    <t>Residential Service Charge  -Pre Mar 1/04</t>
  </si>
  <si>
    <t>Residential Service Charge - Apr 1/05</t>
  </si>
  <si>
    <t>Residential Volumetric charge - Apr 1/-05</t>
  </si>
  <si>
    <t>Residential Service Charge  -Pre Apr 1/05</t>
  </si>
  <si>
    <t>Residential Volumetric charge - Pre Apr 1/05</t>
  </si>
  <si>
    <t>GS&lt; 50 Service Charge -2002</t>
  </si>
  <si>
    <t>GS&lt; 50 Service Charge - Pre Mar 1/04</t>
  </si>
  <si>
    <t>GS&lt; 50 Volumetric Charge - Pre Mar 1/ 04</t>
  </si>
  <si>
    <t>GS&lt; 50 Service Charge - Apr 1/05</t>
  </si>
  <si>
    <t>GS&lt; 50 Service Charge - Pre Apr 1/05</t>
  </si>
  <si>
    <t>GS&lt; 50 Volumetric Charge - Pre Apr 1/05</t>
  </si>
  <si>
    <t>GS&lt; 50 Volumetric Charge - Apr 1/05</t>
  </si>
  <si>
    <t>GS&gt; 50 Service Charge 2002</t>
  </si>
  <si>
    <t>GS&gt; 50 Volumetric Charge 2002</t>
  </si>
  <si>
    <t>GS&gt; 50 Service Charge - Pre Mar 1/04</t>
  </si>
  <si>
    <t>GS&gt; 50 Volumetric Charge  - Pre Mar 1/04</t>
  </si>
  <si>
    <t>GS&gt; 50 Service Charge Pre Apr 1/05</t>
  </si>
  <si>
    <t>GS&gt; 50 Volumetric Charge - Pre Apr 1/05</t>
  </si>
  <si>
    <t>GS&gt; 50 Service Charge - Apr 1/05</t>
  </si>
  <si>
    <t>GS&gt; 50 Volumetric Charge  - Apr 1/05</t>
  </si>
  <si>
    <t>Sentinel Lights Sevice Charge -2002</t>
  </si>
  <si>
    <t>Sentinel Lights Volumetric Charge - 2002</t>
  </si>
  <si>
    <t>Sentinel Lights Service Charge - Pre Mar 1/04</t>
  </si>
  <si>
    <t>Sentinel Lights Volumetric Charge - Pre Mar 1/04</t>
  </si>
  <si>
    <t>Sentinel Lights Sevice Charge - Pre Apr 1/05</t>
  </si>
  <si>
    <t>Sentinel Lights Volumetric Charge - Pre Apr 1/05</t>
  </si>
  <si>
    <t>Sentinel Lights Service Charge - Apr 1/05</t>
  </si>
  <si>
    <t>Sentinel Lights Volumetric Charge - Apr 1/05</t>
  </si>
  <si>
    <t>Streetlight Service Charge  - Pre Apr 1/05</t>
  </si>
  <si>
    <t>Streetlight Volumetric Charge - Pre Apr 1/05</t>
  </si>
  <si>
    <t>Streetlight Service Charge  - Apr 1/05</t>
  </si>
  <si>
    <t>Streetlight Volumetric Charge - Apr 1/05</t>
  </si>
  <si>
    <t>Streetlight Service Charge  -Pre Mar 1/04</t>
  </si>
  <si>
    <t>Streetlight Volumetric Charge - Pre Mar 1/04</t>
  </si>
  <si>
    <t>Streetlight Service Charge  - Mar 1/04</t>
  </si>
  <si>
    <t>Streetlight Volumetric Charge - Mar 1/04</t>
  </si>
  <si>
    <t>Residential Service Charge   - Pre Mar 1/04</t>
  </si>
  <si>
    <t>Residential Volumetric charge  - Pre Mar 1/04</t>
  </si>
  <si>
    <t>Residential Service Charge   - Pre Apr 1/05</t>
  </si>
  <si>
    <t>Residential Volumetric charge  - Pre Apr 1/05</t>
  </si>
  <si>
    <t>Residential Volumetric charge - Apr 1/05</t>
  </si>
  <si>
    <t>GS&lt; 50 Service Charge  - 2002</t>
  </si>
  <si>
    <t>GS&lt; 50 Service Charge  - Pre Apr 1/05</t>
  </si>
  <si>
    <t>GS&gt; 50 Service Charge  - Pre mar 1/04</t>
  </si>
  <si>
    <t>GS&gt; 50 Service Charge  - Pre Apr 1/05</t>
  </si>
  <si>
    <t>GS&gt; 50 Volumetric Charge - Apr 1/05</t>
  </si>
  <si>
    <t>GS&gt; 50 Service Charge - Interval</t>
  </si>
  <si>
    <t>GS&gt; 50 Volumetric Charge - Interval</t>
  </si>
  <si>
    <t>Check</t>
  </si>
  <si>
    <t>Residential Volumetric charge - Pre Mar 1/04</t>
  </si>
  <si>
    <t>GS&gt;50 Interval Pre Apr 1/05</t>
  </si>
  <si>
    <t>GS&gt;50 Interval  Apr 1/05</t>
  </si>
  <si>
    <t>kw</t>
  </si>
  <si>
    <t>GS&gt;50 Interval  May 1/06</t>
  </si>
  <si>
    <t>Sentinel Lights Sevice Charge -Pre Mar 1/04</t>
  </si>
  <si>
    <t>.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</si>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</sst>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(* #,##0.00_);_(* \(#,##0.00\);_(* &quot;-&quot;??_);_(@_)"/>
    <numFmt numFmtId="184" formatCode="0.000000"/>
    <numFmt numFmtId="186" formatCode="_(* #,##0_);_(* \(#,##0\);_(* &quot;-&quot;??_);_(@_)"/>
    <numFmt numFmtId="193" formatCode="_(* #,##0.0000000_);_(* \(#,##0.000000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" fillId="0" borderId="0"/>
    <xf numFmtId="0" fontId="7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171" fontId="0" fillId="0" borderId="0" xfId="0" applyNumberFormat="1" applyFill="1"/>
    <xf numFmtId="37" fontId="1" fillId="0" borderId="0" xfId="1" applyNumberFormat="1" applyFill="1"/>
    <xf numFmtId="186" fontId="1" fillId="0" borderId="0" xfId="1" applyNumberFormat="1" applyFill="1"/>
    <xf numFmtId="186" fontId="1" fillId="0" borderId="0" xfId="1" applyNumberFormat="1" applyFill="1" applyBorder="1"/>
    <xf numFmtId="186" fontId="4" fillId="0" borderId="0" xfId="1" applyNumberFormat="1" applyFont="1" applyFill="1"/>
    <xf numFmtId="0" fontId="4" fillId="0" borderId="0" xfId="0" applyFont="1" applyFill="1"/>
    <xf numFmtId="186" fontId="7" fillId="0" borderId="0" xfId="7" applyNumberFormat="1" applyFont="1" applyFill="1"/>
    <xf numFmtId="0" fontId="4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/>
    <xf numFmtId="3" fontId="0" fillId="0" borderId="0" xfId="0" applyNumberForma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86" fontId="3" fillId="0" borderId="0" xfId="1" applyNumberFormat="1" applyFont="1" applyFill="1" applyAlignment="1">
      <alignment horizontal="center"/>
    </xf>
    <xf numFmtId="186" fontId="2" fillId="0" borderId="0" xfId="1" applyNumberFormat="1" applyFont="1" applyFill="1"/>
    <xf numFmtId="186" fontId="3" fillId="0" borderId="0" xfId="1" applyNumberFormat="1" applyFont="1" applyFill="1"/>
    <xf numFmtId="15" fontId="0" fillId="0" borderId="0" xfId="0" applyNumberFormat="1" applyFill="1" applyAlignment="1">
      <alignment horizontal="center"/>
    </xf>
    <xf numFmtId="184" fontId="0" fillId="0" borderId="0" xfId="0" applyNumberFormat="1" applyFill="1" applyAlignment="1">
      <alignment horizontal="center"/>
    </xf>
    <xf numFmtId="171" fontId="1" fillId="0" borderId="0" xfId="1" applyFill="1"/>
    <xf numFmtId="193" fontId="1" fillId="0" borderId="0" xfId="1" applyNumberFormat="1" applyFill="1" applyAlignment="1">
      <alignment horizontal="center"/>
    </xf>
    <xf numFmtId="184" fontId="0" fillId="0" borderId="0" xfId="0" applyNumberFormat="1" applyFill="1"/>
    <xf numFmtId="171" fontId="2" fillId="0" borderId="0" xfId="0" applyNumberFormat="1" applyFont="1" applyFill="1"/>
    <xf numFmtId="37" fontId="0" fillId="0" borderId="0" xfId="0" applyNumberFormat="1" applyFill="1"/>
    <xf numFmtId="186" fontId="1" fillId="0" borderId="1" xfId="1" applyNumberFormat="1" applyFill="1" applyBorder="1"/>
    <xf numFmtId="171" fontId="0" fillId="0" borderId="0" xfId="0" applyNumberFormat="1" applyFill="1" applyBorder="1"/>
    <xf numFmtId="171" fontId="2" fillId="0" borderId="1" xfId="1" applyNumberFormat="1" applyFont="1" applyFill="1" applyBorder="1"/>
    <xf numFmtId="9" fontId="0" fillId="0" borderId="0" xfId="11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7" fontId="1" fillId="2" borderId="0" xfId="1" applyNumberFormat="1" applyFill="1" applyProtection="1">
      <protection locked="0"/>
    </xf>
    <xf numFmtId="186" fontId="1" fillId="2" borderId="0" xfId="1" applyNumberFormat="1" applyFill="1" applyProtection="1">
      <protection locked="0"/>
    </xf>
    <xf numFmtId="186" fontId="1" fillId="2" borderId="0" xfId="1" applyNumberFormat="1" applyFont="1" applyFill="1" applyProtection="1">
      <protection locked="0"/>
    </xf>
    <xf numFmtId="186" fontId="4" fillId="2" borderId="0" xfId="1" applyNumberFormat="1" applyFont="1" applyFill="1" applyProtection="1">
      <protection locked="0"/>
    </xf>
    <xf numFmtId="186" fontId="2" fillId="0" borderId="1" xfId="1" applyNumberFormat="1" applyFont="1" applyFill="1" applyBorder="1"/>
    <xf numFmtId="186" fontId="0" fillId="0" borderId="0" xfId="0" applyNumberFormat="1" applyFill="1"/>
    <xf numFmtId="37" fontId="1" fillId="0" borderId="0" xfId="1" applyNumberFormat="1" applyFill="1" applyProtection="1">
      <protection locked="0"/>
    </xf>
    <xf numFmtId="37" fontId="0" fillId="0" borderId="0" xfId="0" applyNumberFormat="1" applyFill="1" applyProtection="1">
      <protection locked="0"/>
    </xf>
    <xf numFmtId="186" fontId="1" fillId="0" borderId="0" xfId="1" applyNumberFormat="1" applyFill="1" applyProtection="1">
      <protection locked="0"/>
    </xf>
    <xf numFmtId="0" fontId="0" fillId="0" borderId="0" xfId="0" applyFill="1" applyProtection="1">
      <protection locked="0"/>
    </xf>
    <xf numFmtId="186" fontId="1" fillId="0" borderId="0" xfId="1" applyNumberFormat="1" applyFont="1" applyFill="1" applyProtection="1">
      <protection locked="0"/>
    </xf>
    <xf numFmtId="186" fontId="4" fillId="0" borderId="0" xfId="1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7" fillId="0" borderId="0" xfId="10" applyFill="1"/>
    <xf numFmtId="37" fontId="4" fillId="2" borderId="0" xfId="9" applyNumberFormat="1" applyFont="1" applyFill="1" applyAlignment="1" applyProtection="1">
      <alignment horizontal="right"/>
      <protection locked="0"/>
    </xf>
    <xf numFmtId="186" fontId="4" fillId="2" borderId="0" xfId="4" applyNumberFormat="1" applyFill="1" applyProtection="1">
      <protection locked="0"/>
    </xf>
    <xf numFmtId="37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3" fontId="0" fillId="0" borderId="0" xfId="0" applyNumberFormat="1" applyFill="1" applyAlignment="1" applyProtection="1">
      <alignment horizontal="left"/>
      <protection locked="0"/>
    </xf>
    <xf numFmtId="171" fontId="1" fillId="0" borderId="0" xfId="1" applyNumberFormat="1" applyFill="1" applyProtection="1">
      <protection locked="0"/>
    </xf>
    <xf numFmtId="3" fontId="0" fillId="0" borderId="0" xfId="0" applyNumberFormat="1" applyFill="1" applyAlignment="1" applyProtection="1">
      <alignment horizontal="right"/>
      <protection locked="0"/>
    </xf>
    <xf numFmtId="37" fontId="5" fillId="0" borderId="0" xfId="1" applyNumberFormat="1" applyFont="1" applyFill="1" applyProtection="1">
      <protection locked="0"/>
    </xf>
    <xf numFmtId="186" fontId="2" fillId="0" borderId="0" xfId="1" applyNumberFormat="1" applyFont="1" applyFill="1" applyProtection="1">
      <protection locked="0"/>
    </xf>
    <xf numFmtId="186" fontId="5" fillId="0" borderId="0" xfId="1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0" fillId="0" borderId="0" xfId="0" applyFill="1" applyBorder="1"/>
    <xf numFmtId="171" fontId="2" fillId="0" borderId="0" xfId="1" applyNumberFormat="1" applyFont="1" applyFill="1" applyBorder="1"/>
    <xf numFmtId="186" fontId="7" fillId="0" borderId="0" xfId="7" applyNumberFormat="1" applyFont="1" applyFill="1" applyBorder="1"/>
    <xf numFmtId="0" fontId="2" fillId="0" borderId="0" xfId="0" applyFont="1" applyFill="1" applyAlignment="1">
      <alignment horizontal="center"/>
    </xf>
  </cellXfs>
  <cellStyles count="19">
    <cellStyle name="Comma" xfId="1" builtinId="3"/>
    <cellStyle name="Comma 2" xfId="2"/>
    <cellStyle name="Comma 2 2" xfId="3"/>
    <cellStyle name="Comma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2 2" xfId="10"/>
    <cellStyle name="Percent" xfId="11" builtinId="5"/>
    <cellStyle name="Percent 2" xfId="12"/>
    <cellStyle name="Percent 2 2" xfId="13"/>
    <cellStyle name="Percent 3" xfId="14"/>
    <cellStyle name="Percent 4" xfId="15"/>
    <cellStyle name="Percent 4 2" xfId="16"/>
    <cellStyle name="Percent 5" xfId="17"/>
    <cellStyle name="Percent 6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0"/>
  <sheetViews>
    <sheetView workbookViewId="0">
      <selection activeCell="F11" sqref="F11"/>
    </sheetView>
  </sheetViews>
  <sheetFormatPr defaultRowHeight="12.75" x14ac:dyDescent="0.2"/>
  <cols>
    <col min="1" max="1" width="29.85546875" bestFit="1" customWidth="1"/>
  </cols>
  <sheetData>
    <row r="4" spans="1:4" s="35" customFormat="1" ht="38.25" x14ac:dyDescent="0.2">
      <c r="B4" s="35" t="s">
        <v>100</v>
      </c>
      <c r="C4" s="35" t="s">
        <v>101</v>
      </c>
      <c r="D4" s="36" t="s">
        <v>102</v>
      </c>
    </row>
    <row r="5" spans="1:4" x14ac:dyDescent="0.2">
      <c r="A5" s="1" t="s">
        <v>35</v>
      </c>
      <c r="B5">
        <v>0.26989999999999997</v>
      </c>
      <c r="C5">
        <v>1.6506000000000001</v>
      </c>
      <c r="D5">
        <f>SUM(B5:C5)</f>
        <v>1.9205000000000001</v>
      </c>
    </row>
    <row r="6" spans="1:4" x14ac:dyDescent="0.2">
      <c r="A6" s="1" t="s">
        <v>11</v>
      </c>
      <c r="B6">
        <v>1.44E-4</v>
      </c>
      <c r="C6">
        <v>8.8000000000000003E-4</v>
      </c>
      <c r="D6">
        <f t="shared" ref="D6:D30" si="0">SUM(B6:C6)</f>
        <v>1.024E-3</v>
      </c>
    </row>
    <row r="7" spans="1:4" x14ac:dyDescent="0.2">
      <c r="A7" s="1" t="s">
        <v>36</v>
      </c>
      <c r="D7">
        <f t="shared" si="0"/>
        <v>0</v>
      </c>
    </row>
    <row r="8" spans="1:4" x14ac:dyDescent="0.2">
      <c r="A8" s="1" t="s">
        <v>11</v>
      </c>
      <c r="D8">
        <f t="shared" si="0"/>
        <v>0</v>
      </c>
    </row>
    <row r="9" spans="1:4" x14ac:dyDescent="0.2">
      <c r="A9" s="1"/>
      <c r="D9">
        <f t="shared" si="0"/>
        <v>0</v>
      </c>
    </row>
    <row r="10" spans="1:4" x14ac:dyDescent="0.2">
      <c r="A10" s="1" t="s">
        <v>13</v>
      </c>
      <c r="B10">
        <v>0.33910000000000001</v>
      </c>
      <c r="C10">
        <v>2.0741000000000001</v>
      </c>
      <c r="D10">
        <f t="shared" si="0"/>
        <v>2.4132000000000002</v>
      </c>
    </row>
    <row r="11" spans="1:4" x14ac:dyDescent="0.2">
      <c r="A11" s="1" t="s">
        <v>14</v>
      </c>
      <c r="B11">
        <v>8.7000000000000001E-5</v>
      </c>
      <c r="C11">
        <v>5.31E-4</v>
      </c>
      <c r="D11">
        <f t="shared" si="0"/>
        <v>6.1800000000000006E-4</v>
      </c>
    </row>
    <row r="12" spans="1:4" x14ac:dyDescent="0.2">
      <c r="A12" s="1" t="s">
        <v>13</v>
      </c>
      <c r="D12">
        <f t="shared" si="0"/>
        <v>0</v>
      </c>
    </row>
    <row r="13" spans="1:4" x14ac:dyDescent="0.2">
      <c r="A13" s="1" t="s">
        <v>14</v>
      </c>
      <c r="D13">
        <f t="shared" si="0"/>
        <v>0</v>
      </c>
    </row>
    <row r="14" spans="1:4" x14ac:dyDescent="0.2">
      <c r="A14" s="1"/>
      <c r="D14">
        <f t="shared" si="0"/>
        <v>0</v>
      </c>
    </row>
    <row r="15" spans="1:4" x14ac:dyDescent="0.2">
      <c r="A15" s="1" t="s">
        <v>37</v>
      </c>
      <c r="B15">
        <v>8.5387000000000004</v>
      </c>
      <c r="C15">
        <v>52.224299999999999</v>
      </c>
      <c r="D15">
        <f t="shared" si="0"/>
        <v>60.762999999999998</v>
      </c>
    </row>
    <row r="16" spans="1:4" x14ac:dyDescent="0.2">
      <c r="A16" s="1" t="s">
        <v>15</v>
      </c>
      <c r="B16">
        <v>3.0238000000000001E-2</v>
      </c>
      <c r="C16">
        <v>0.184942</v>
      </c>
      <c r="D16">
        <f t="shared" si="0"/>
        <v>0.21517999999999998</v>
      </c>
    </row>
    <row r="17" spans="1:4" x14ac:dyDescent="0.2">
      <c r="A17" s="1" t="s">
        <v>111</v>
      </c>
      <c r="B17">
        <v>21.302600000000002</v>
      </c>
      <c r="C17">
        <v>130.29089999999999</v>
      </c>
      <c r="D17">
        <f t="shared" si="0"/>
        <v>151.59350000000001</v>
      </c>
    </row>
    <row r="18" spans="1:4" x14ac:dyDescent="0.2">
      <c r="A18" s="1" t="s">
        <v>99</v>
      </c>
      <c r="B18">
        <v>2.248E-3</v>
      </c>
      <c r="C18">
        <v>1.3752E-2</v>
      </c>
      <c r="D18">
        <f t="shared" si="0"/>
        <v>1.6E-2</v>
      </c>
    </row>
    <row r="19" spans="1:4" x14ac:dyDescent="0.2">
      <c r="A19" s="1"/>
      <c r="D19">
        <f t="shared" si="0"/>
        <v>0</v>
      </c>
    </row>
    <row r="20" spans="1:4" x14ac:dyDescent="0.2">
      <c r="A20" s="1" t="s">
        <v>17</v>
      </c>
      <c r="B20">
        <v>1.32E-2</v>
      </c>
      <c r="C20">
        <v>8.1000000000000003E-2</v>
      </c>
      <c r="D20">
        <f t="shared" si="0"/>
        <v>9.4200000000000006E-2</v>
      </c>
    </row>
    <row r="21" spans="1:4" x14ac:dyDescent="0.2">
      <c r="A21" s="1" t="s">
        <v>18</v>
      </c>
      <c r="B21">
        <v>1.9795E-2</v>
      </c>
      <c r="C21">
        <v>0.12107</v>
      </c>
      <c r="D21">
        <f t="shared" si="0"/>
        <v>0.14086499999999999</v>
      </c>
    </row>
    <row r="22" spans="1:4" x14ac:dyDescent="0.2">
      <c r="A22" s="1" t="s">
        <v>39</v>
      </c>
      <c r="D22">
        <f t="shared" si="0"/>
        <v>0</v>
      </c>
    </row>
    <row r="23" spans="1:4" x14ac:dyDescent="0.2">
      <c r="A23" s="1" t="s">
        <v>40</v>
      </c>
      <c r="D23">
        <f t="shared" si="0"/>
        <v>0</v>
      </c>
    </row>
    <row r="24" spans="1:4" x14ac:dyDescent="0.2">
      <c r="A24" s="1" t="s">
        <v>41</v>
      </c>
      <c r="D24">
        <f t="shared" si="0"/>
        <v>0</v>
      </c>
    </row>
    <row r="25" spans="1:4" x14ac:dyDescent="0.2">
      <c r="A25" s="1" t="s">
        <v>40</v>
      </c>
      <c r="D25">
        <f t="shared" si="0"/>
        <v>0</v>
      </c>
    </row>
    <row r="26" spans="1:4" x14ac:dyDescent="0.2">
      <c r="A26" s="1"/>
      <c r="D26">
        <f t="shared" si="0"/>
        <v>0</v>
      </c>
    </row>
    <row r="27" spans="1:4" x14ac:dyDescent="0.2">
      <c r="A27" s="1" t="s">
        <v>38</v>
      </c>
      <c r="B27">
        <v>5.4000000000000003E-3</v>
      </c>
      <c r="C27">
        <v>3.3099999999999997E-2</v>
      </c>
      <c r="D27">
        <f t="shared" si="0"/>
        <v>3.85E-2</v>
      </c>
    </row>
    <row r="28" spans="1:4" x14ac:dyDescent="0.2">
      <c r="A28" s="1" t="s">
        <v>19</v>
      </c>
      <c r="B28">
        <v>1.6324999999999999E-2</v>
      </c>
      <c r="C28">
        <v>9.9846000000000004E-2</v>
      </c>
      <c r="D28">
        <f t="shared" si="0"/>
        <v>0.116171</v>
      </c>
    </row>
    <row r="29" spans="1:4" x14ac:dyDescent="0.2">
      <c r="A29" s="1" t="s">
        <v>38</v>
      </c>
      <c r="D29">
        <f t="shared" si="0"/>
        <v>0</v>
      </c>
    </row>
    <row r="30" spans="1:4" x14ac:dyDescent="0.2">
      <c r="A30" s="1" t="s">
        <v>19</v>
      </c>
      <c r="D30">
        <f t="shared" si="0"/>
        <v>0</v>
      </c>
    </row>
  </sheetData>
  <sheetProtection sheet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1"/>
  <sheetViews>
    <sheetView tabSelected="1" zoomScale="80" zoomScaleNormal="80" workbookViewId="0">
      <pane xSplit="1" ySplit="7" topLeftCell="CG19" activePane="bottomRight" state="frozen"/>
      <selection sqref="A1:IV65536"/>
      <selection pane="topRight" sqref="A1:IV65536"/>
      <selection pane="bottomLeft" sqref="A1:IV65536"/>
      <selection pane="bottomRight" activeCell="CK19" sqref="CK19"/>
    </sheetView>
  </sheetViews>
  <sheetFormatPr defaultRowHeight="12.75" x14ac:dyDescent="0.2"/>
  <cols>
    <col min="1" max="1" width="46" style="1" bestFit="1" customWidth="1"/>
    <col min="2" max="2" width="13.85546875" style="1" bestFit="1" customWidth="1"/>
    <col min="3" max="3" width="14" style="1" customWidth="1"/>
    <col min="4" max="4" width="14.28515625" style="1" bestFit="1" customWidth="1"/>
    <col min="5" max="5" width="15" style="1" bestFit="1" customWidth="1"/>
    <col min="6" max="6" width="13.85546875" style="5" bestFit="1" customWidth="1"/>
    <col min="7" max="7" width="13.85546875" style="1" bestFit="1" customWidth="1"/>
    <col min="8" max="8" width="15" style="1" customWidth="1"/>
    <col min="9" max="9" width="11.42578125" style="1" bestFit="1" customWidth="1"/>
    <col min="10" max="10" width="9.85546875" style="1" bestFit="1" customWidth="1"/>
    <col min="11" max="11" width="11.7109375" style="1" bestFit="1" customWidth="1"/>
    <col min="12" max="12" width="13.28515625" style="1" bestFit="1" customWidth="1"/>
    <col min="13" max="13" width="11.5703125" style="5" bestFit="1" customWidth="1"/>
    <col min="14" max="14" width="11.28515625" style="1" bestFit="1" customWidth="1"/>
    <col min="15" max="15" width="13.7109375" style="1" customWidth="1"/>
    <col min="16" max="16" width="13.85546875" style="1" bestFit="1" customWidth="1"/>
    <col min="17" max="17" width="9.85546875" style="1" bestFit="1" customWidth="1"/>
    <col min="18" max="18" width="11.7109375" style="1" bestFit="1" customWidth="1"/>
    <col min="19" max="19" width="13.28515625" style="1" bestFit="1" customWidth="1"/>
    <col min="20" max="20" width="11.5703125" style="5" bestFit="1" customWidth="1"/>
    <col min="21" max="21" width="11.28515625" style="1" bestFit="1" customWidth="1"/>
    <col min="22" max="22" width="15.5703125" style="1" customWidth="1"/>
    <col min="23" max="23" width="11.42578125" style="1" bestFit="1" customWidth="1"/>
    <col min="24" max="24" width="9.85546875" style="1" bestFit="1" customWidth="1"/>
    <col min="25" max="25" width="11.7109375" style="1" bestFit="1" customWidth="1"/>
    <col min="26" max="26" width="14" style="1" bestFit="1" customWidth="1"/>
    <col min="27" max="27" width="11.5703125" style="5" bestFit="1" customWidth="1"/>
    <col min="28" max="28" width="11.28515625" style="1" bestFit="1" customWidth="1"/>
    <col min="29" max="29" width="14.85546875" style="1" customWidth="1"/>
    <col min="30" max="30" width="11.42578125" style="1" bestFit="1" customWidth="1"/>
    <col min="31" max="31" width="9.85546875" style="1" bestFit="1" customWidth="1"/>
    <col min="32" max="32" width="11.7109375" style="1" bestFit="1" customWidth="1"/>
    <col min="33" max="33" width="13.28515625" style="1" bestFit="1" customWidth="1"/>
    <col min="34" max="34" width="11.5703125" style="5" bestFit="1" customWidth="1"/>
    <col min="35" max="35" width="11.28515625" style="1" bestFit="1" customWidth="1"/>
    <col min="36" max="36" width="18.140625" style="1" customWidth="1"/>
    <col min="37" max="37" width="11.42578125" style="1" bestFit="1" customWidth="1"/>
    <col min="38" max="38" width="9.85546875" style="1" bestFit="1" customWidth="1"/>
    <col min="39" max="39" width="11.7109375" style="1" bestFit="1" customWidth="1"/>
    <col min="40" max="40" width="13.28515625" style="1" bestFit="1" customWidth="1"/>
    <col min="41" max="41" width="11.5703125" style="5" bestFit="1" customWidth="1"/>
    <col min="42" max="42" width="11.28515625" style="1" bestFit="1" customWidth="1"/>
    <col min="43" max="43" width="14.85546875" style="1" customWidth="1"/>
    <col min="44" max="44" width="11.42578125" style="1" bestFit="1" customWidth="1"/>
    <col min="45" max="45" width="9.85546875" style="1" bestFit="1" customWidth="1"/>
    <col min="46" max="46" width="11.7109375" style="1" bestFit="1" customWidth="1"/>
    <col min="47" max="47" width="13.28515625" style="1" bestFit="1" customWidth="1"/>
    <col min="48" max="48" width="11.5703125" style="5" bestFit="1" customWidth="1"/>
    <col min="49" max="49" width="11.28515625" style="1" bestFit="1" customWidth="1"/>
    <col min="50" max="50" width="14.85546875" style="1" customWidth="1"/>
    <col min="51" max="51" width="11.42578125" style="1" bestFit="1" customWidth="1"/>
    <col min="52" max="52" width="9.85546875" style="1" bestFit="1" customWidth="1"/>
    <col min="53" max="53" width="11.7109375" style="1" bestFit="1" customWidth="1"/>
    <col min="54" max="54" width="14" style="1" bestFit="1" customWidth="1"/>
    <col min="55" max="55" width="11.5703125" style="5" bestFit="1" customWidth="1"/>
    <col min="56" max="56" width="11.28515625" style="1" customWidth="1"/>
    <col min="57" max="57" width="15.7109375" style="1" customWidth="1"/>
    <col min="58" max="58" width="11.42578125" style="1" bestFit="1" customWidth="1"/>
    <col min="59" max="59" width="9.85546875" style="1" bestFit="1" customWidth="1"/>
    <col min="60" max="60" width="11.7109375" style="1" bestFit="1" customWidth="1"/>
    <col min="61" max="61" width="13.140625" style="1" customWidth="1"/>
    <col min="62" max="62" width="11.5703125" style="5" bestFit="1" customWidth="1"/>
    <col min="63" max="63" width="11.28515625" style="1" bestFit="1" customWidth="1"/>
    <col min="64" max="64" width="16.5703125" style="1" customWidth="1"/>
    <col min="65" max="65" width="11.42578125" style="1" bestFit="1" customWidth="1"/>
    <col min="66" max="66" width="9.85546875" style="1" bestFit="1" customWidth="1"/>
    <col min="67" max="67" width="11.7109375" style="1" bestFit="1" customWidth="1"/>
    <col min="68" max="68" width="13.28515625" style="1" bestFit="1" customWidth="1"/>
    <col min="69" max="69" width="11.28515625" style="5" bestFit="1" customWidth="1"/>
    <col min="70" max="70" width="11.28515625" style="1" bestFit="1" customWidth="1"/>
    <col min="71" max="71" width="13.5703125" style="1" customWidth="1"/>
    <col min="72" max="72" width="11.42578125" style="1" bestFit="1" customWidth="1"/>
    <col min="73" max="73" width="9.5703125" style="1" bestFit="1" customWidth="1"/>
    <col min="74" max="74" width="9.85546875" style="1" bestFit="1" customWidth="1"/>
    <col min="75" max="75" width="11.7109375" style="1" bestFit="1" customWidth="1"/>
    <col min="76" max="76" width="13.28515625" style="1" bestFit="1" customWidth="1"/>
    <col min="77" max="78" width="11" style="1" customWidth="1"/>
    <col min="79" max="79" width="12.85546875" style="1" bestFit="1" customWidth="1"/>
    <col min="80" max="80" width="11.42578125" style="1" bestFit="1" customWidth="1"/>
    <col min="81" max="81" width="9.140625" style="1"/>
    <col min="82" max="82" width="9.7109375" style="1" customWidth="1"/>
    <col min="83" max="83" width="11.7109375" style="1" customWidth="1"/>
    <col min="84" max="84" width="12.85546875" style="1" bestFit="1" customWidth="1"/>
    <col min="85" max="85" width="11.28515625" style="1" bestFit="1" customWidth="1"/>
    <col min="86" max="86" width="9.28515625" style="1" customWidth="1"/>
    <col min="87" max="87" width="11.42578125" style="1" bestFit="1" customWidth="1"/>
    <col min="88" max="88" width="9.140625" style="1"/>
    <col min="89" max="89" width="13.7109375" style="1" bestFit="1" customWidth="1"/>
    <col min="90" max="90" width="15.28515625" style="1" bestFit="1" customWidth="1"/>
    <col min="91" max="91" width="12.28515625" style="1" bestFit="1" customWidth="1"/>
    <col min="92" max="93" width="13.85546875" style="1" bestFit="1" customWidth="1"/>
    <col min="94" max="94" width="13" style="1" bestFit="1" customWidth="1"/>
    <col min="95" max="16384" width="9.140625" style="1"/>
  </cols>
  <sheetData>
    <row r="1" spans="1:94" x14ac:dyDescent="0.2">
      <c r="A1" s="2" t="s">
        <v>98</v>
      </c>
      <c r="D1" s="1" t="s">
        <v>20</v>
      </c>
      <c r="V1" s="1" t="s">
        <v>198</v>
      </c>
    </row>
    <row r="2" spans="1:94" x14ac:dyDescent="0.2">
      <c r="A2" s="2" t="s">
        <v>0</v>
      </c>
    </row>
    <row r="3" spans="1:94" x14ac:dyDescent="0.2">
      <c r="A3" s="2" t="s">
        <v>21</v>
      </c>
    </row>
    <row r="4" spans="1:94" x14ac:dyDescent="0.2">
      <c r="A4" s="13"/>
      <c r="E4" s="2"/>
      <c r="S4" s="2"/>
      <c r="Z4" s="2"/>
      <c r="AG4" s="2"/>
      <c r="AN4" s="2"/>
      <c r="AU4" s="2"/>
      <c r="BB4" s="2"/>
      <c r="BI4" s="2"/>
    </row>
    <row r="5" spans="1:94" s="13" customFormat="1" x14ac:dyDescent="0.2">
      <c r="A5" s="16"/>
      <c r="B5" s="2"/>
      <c r="C5" s="2"/>
      <c r="D5" s="66" t="s">
        <v>23</v>
      </c>
      <c r="E5" s="66"/>
      <c r="F5" s="66"/>
      <c r="G5" s="66"/>
      <c r="I5" s="2"/>
      <c r="J5" s="2"/>
      <c r="K5" s="2" t="s">
        <v>29</v>
      </c>
      <c r="L5" s="2"/>
      <c r="M5" s="2"/>
      <c r="N5" s="2"/>
      <c r="O5" s="2"/>
      <c r="P5" s="2"/>
      <c r="Q5" s="2"/>
      <c r="R5" s="66" t="s">
        <v>28</v>
      </c>
      <c r="S5" s="66"/>
      <c r="T5" s="66"/>
      <c r="U5" s="66"/>
      <c r="V5" s="2"/>
      <c r="W5" s="2"/>
      <c r="X5" s="2"/>
      <c r="Y5" s="66" t="s">
        <v>27</v>
      </c>
      <c r="Z5" s="66"/>
      <c r="AA5" s="66"/>
      <c r="AB5" s="66"/>
      <c r="AC5" s="2"/>
      <c r="AD5" s="2"/>
      <c r="AE5" s="2"/>
      <c r="AF5" s="66" t="s">
        <v>26</v>
      </c>
      <c r="AG5" s="66"/>
      <c r="AH5" s="66"/>
      <c r="AI5" s="66"/>
      <c r="AJ5" s="2"/>
      <c r="AK5" s="2"/>
      <c r="AL5" s="2"/>
      <c r="AM5" s="66" t="s">
        <v>25</v>
      </c>
      <c r="AN5" s="66"/>
      <c r="AO5" s="66"/>
      <c r="AP5" s="66"/>
      <c r="AQ5" s="2"/>
      <c r="AR5" s="2"/>
      <c r="AS5" s="2"/>
      <c r="AT5" s="66" t="s">
        <v>24</v>
      </c>
      <c r="AU5" s="66"/>
      <c r="AV5" s="66"/>
      <c r="AW5" s="66"/>
      <c r="AX5" s="2"/>
      <c r="AY5" s="2"/>
      <c r="AZ5" s="2"/>
      <c r="BA5" s="66" t="s">
        <v>30</v>
      </c>
      <c r="BB5" s="66"/>
      <c r="BC5" s="66"/>
      <c r="BD5" s="66"/>
      <c r="BE5" s="2"/>
      <c r="BF5" s="2"/>
      <c r="BG5" s="2"/>
      <c r="BH5" s="66" t="s">
        <v>31</v>
      </c>
      <c r="BI5" s="66"/>
      <c r="BJ5" s="66"/>
      <c r="BK5" s="66"/>
      <c r="BL5" s="2"/>
      <c r="BM5" s="2"/>
      <c r="BN5" s="2"/>
      <c r="BO5" s="66" t="s">
        <v>32</v>
      </c>
      <c r="BP5" s="66"/>
      <c r="BQ5" s="66"/>
      <c r="BR5" s="66"/>
      <c r="BS5" s="2"/>
      <c r="BT5" s="2"/>
      <c r="BU5" s="2"/>
      <c r="BV5" s="66" t="s">
        <v>33</v>
      </c>
      <c r="BW5" s="66"/>
      <c r="BX5" s="66"/>
      <c r="BY5" s="66"/>
      <c r="BZ5" s="2"/>
      <c r="CB5" s="2"/>
      <c r="CC5" s="2"/>
      <c r="CD5" s="66" t="s">
        <v>34</v>
      </c>
      <c r="CE5" s="66"/>
      <c r="CF5" s="66"/>
      <c r="CG5" s="66"/>
      <c r="CI5" s="66" t="s">
        <v>1</v>
      </c>
      <c r="CJ5" s="66"/>
      <c r="CK5" s="66"/>
      <c r="CL5" s="66"/>
      <c r="CM5" s="66"/>
      <c r="CN5" s="66"/>
    </row>
    <row r="6" spans="1:94" x14ac:dyDescent="0.2">
      <c r="A6" s="17"/>
      <c r="B6" s="1" t="s">
        <v>2</v>
      </c>
      <c r="E6" s="5"/>
      <c r="F6" s="1"/>
      <c r="H6" s="18"/>
      <c r="I6" s="1" t="s">
        <v>2</v>
      </c>
      <c r="L6" s="5"/>
      <c r="M6" s="1"/>
      <c r="P6" s="1" t="s">
        <v>2</v>
      </c>
      <c r="S6" s="5"/>
      <c r="T6" s="1"/>
      <c r="W6" s="1" t="s">
        <v>2</v>
      </c>
      <c r="Z6" s="5"/>
      <c r="AA6" s="1"/>
      <c r="AD6" s="1" t="s">
        <v>2</v>
      </c>
      <c r="AE6" s="1" t="s">
        <v>2</v>
      </c>
      <c r="AG6" s="5"/>
      <c r="AH6" s="1"/>
      <c r="AN6" s="5"/>
      <c r="AO6" s="1"/>
      <c r="AU6" s="5"/>
      <c r="AV6" s="1"/>
      <c r="BB6" s="5"/>
      <c r="BC6" s="1"/>
      <c r="BI6" s="5"/>
      <c r="BJ6" s="1"/>
      <c r="BP6" s="5"/>
      <c r="BQ6" s="1"/>
      <c r="BW6" s="5"/>
      <c r="CE6" s="5"/>
      <c r="CI6" s="19"/>
      <c r="CJ6" s="19"/>
      <c r="CK6" s="20" t="s">
        <v>3</v>
      </c>
      <c r="CL6" s="21" t="s">
        <v>3</v>
      </c>
      <c r="CM6" s="19"/>
      <c r="CN6" s="19"/>
    </row>
    <row r="7" spans="1:94" s="13" customFormat="1" x14ac:dyDescent="0.2">
      <c r="A7" s="2" t="s">
        <v>22</v>
      </c>
      <c r="B7" s="2" t="s">
        <v>4</v>
      </c>
      <c r="D7" s="13" t="s">
        <v>5</v>
      </c>
      <c r="E7" s="22" t="s">
        <v>6</v>
      </c>
      <c r="F7" s="2" t="s">
        <v>7</v>
      </c>
      <c r="G7" s="2" t="s">
        <v>3</v>
      </c>
      <c r="H7" s="2"/>
      <c r="I7" s="2" t="s">
        <v>4</v>
      </c>
      <c r="K7" s="13" t="s">
        <v>5</v>
      </c>
      <c r="L7" s="22" t="s">
        <v>6</v>
      </c>
      <c r="M7" s="2" t="s">
        <v>7</v>
      </c>
      <c r="N7" s="2" t="s">
        <v>3</v>
      </c>
      <c r="O7" s="2"/>
      <c r="P7" s="2" t="s">
        <v>4</v>
      </c>
      <c r="R7" s="13" t="s">
        <v>5</v>
      </c>
      <c r="S7" s="22" t="s">
        <v>6</v>
      </c>
      <c r="T7" s="2" t="s">
        <v>7</v>
      </c>
      <c r="U7" s="2" t="s">
        <v>3</v>
      </c>
      <c r="V7" s="2"/>
      <c r="W7" s="2" t="s">
        <v>4</v>
      </c>
      <c r="Y7" s="13" t="s">
        <v>5</v>
      </c>
      <c r="Z7" s="22" t="s">
        <v>6</v>
      </c>
      <c r="AA7" s="2" t="s">
        <v>7</v>
      </c>
      <c r="AB7" s="2" t="s">
        <v>3</v>
      </c>
      <c r="AC7" s="2"/>
      <c r="AD7" s="2" t="s">
        <v>4</v>
      </c>
      <c r="AF7" s="13" t="s">
        <v>5</v>
      </c>
      <c r="AG7" s="22" t="s">
        <v>6</v>
      </c>
      <c r="AH7" s="2" t="s">
        <v>7</v>
      </c>
      <c r="AI7" s="2" t="s">
        <v>3</v>
      </c>
      <c r="AJ7" s="2"/>
      <c r="AK7" s="2" t="s">
        <v>4</v>
      </c>
      <c r="AM7" s="13" t="s">
        <v>5</v>
      </c>
      <c r="AN7" s="22" t="s">
        <v>6</v>
      </c>
      <c r="AO7" s="2" t="s">
        <v>7</v>
      </c>
      <c r="AP7" s="2" t="s">
        <v>3</v>
      </c>
      <c r="AQ7" s="2"/>
      <c r="AR7" s="2" t="s">
        <v>4</v>
      </c>
      <c r="AT7" s="13" t="s">
        <v>5</v>
      </c>
      <c r="AU7" s="22" t="s">
        <v>6</v>
      </c>
      <c r="AV7" s="2" t="s">
        <v>7</v>
      </c>
      <c r="AW7" s="2" t="s">
        <v>3</v>
      </c>
      <c r="AX7" s="2"/>
      <c r="AY7" s="2" t="s">
        <v>4</v>
      </c>
      <c r="BA7" s="13" t="s">
        <v>5</v>
      </c>
      <c r="BB7" s="22" t="s">
        <v>6</v>
      </c>
      <c r="BC7" s="2" t="s">
        <v>7</v>
      </c>
      <c r="BD7" s="2" t="s">
        <v>3</v>
      </c>
      <c r="BE7" s="2"/>
      <c r="BF7" s="2" t="s">
        <v>4</v>
      </c>
      <c r="BH7" s="13" t="s">
        <v>5</v>
      </c>
      <c r="BI7" s="22" t="s">
        <v>6</v>
      </c>
      <c r="BJ7" s="2" t="s">
        <v>7</v>
      </c>
      <c r="BK7" s="2" t="s">
        <v>3</v>
      </c>
      <c r="BL7" s="2"/>
      <c r="BM7" s="2" t="s">
        <v>4</v>
      </c>
      <c r="BO7" s="13" t="s">
        <v>5</v>
      </c>
      <c r="BP7" s="22" t="s">
        <v>6</v>
      </c>
      <c r="BQ7" s="2" t="s">
        <v>7</v>
      </c>
      <c r="BR7" s="2" t="s">
        <v>3</v>
      </c>
      <c r="BS7" s="2"/>
      <c r="BT7" s="2" t="s">
        <v>4</v>
      </c>
      <c r="BV7" s="13" t="s">
        <v>5</v>
      </c>
      <c r="BW7" s="22" t="s">
        <v>6</v>
      </c>
      <c r="BX7" s="2" t="s">
        <v>7</v>
      </c>
      <c r="BY7" s="2" t="s">
        <v>3</v>
      </c>
      <c r="BZ7" s="2"/>
      <c r="CB7" s="2" t="s">
        <v>4</v>
      </c>
      <c r="CD7" s="13" t="s">
        <v>5</v>
      </c>
      <c r="CE7" s="22" t="s">
        <v>6</v>
      </c>
      <c r="CF7" s="2" t="s">
        <v>7</v>
      </c>
      <c r="CG7" s="2" t="s">
        <v>3</v>
      </c>
      <c r="CI7" s="20" t="s">
        <v>4</v>
      </c>
      <c r="CJ7" s="19"/>
      <c r="CK7" s="19" t="s">
        <v>5</v>
      </c>
      <c r="CL7" s="23" t="s">
        <v>6</v>
      </c>
      <c r="CM7" s="20" t="s">
        <v>7</v>
      </c>
      <c r="CN7" s="20" t="s">
        <v>3</v>
      </c>
    </row>
    <row r="8" spans="1:94" x14ac:dyDescent="0.2">
      <c r="E8" s="5"/>
      <c r="F8" s="1"/>
      <c r="H8" s="24"/>
      <c r="L8" s="5"/>
      <c r="M8" s="1"/>
      <c r="S8" s="5"/>
      <c r="T8" s="1"/>
      <c r="Z8" s="5"/>
      <c r="AA8" s="1"/>
      <c r="AG8" s="5"/>
      <c r="AH8" s="1"/>
      <c r="AN8" s="5"/>
      <c r="AO8" s="1"/>
      <c r="AU8" s="5"/>
      <c r="AV8" s="1"/>
      <c r="BB8" s="5"/>
      <c r="BC8" s="1"/>
      <c r="BI8" s="5"/>
      <c r="BJ8" s="1"/>
      <c r="BP8" s="5"/>
      <c r="BQ8" s="1"/>
      <c r="BW8" s="5"/>
      <c r="CE8" s="5"/>
      <c r="CL8" s="5"/>
      <c r="CN8" s="13"/>
    </row>
    <row r="9" spans="1:94" x14ac:dyDescent="0.2">
      <c r="A9" s="1" t="s">
        <v>103</v>
      </c>
      <c r="B9" s="25">
        <f>'2002 PILS Rate'!D5</f>
        <v>1.9205000000000001</v>
      </c>
      <c r="C9" s="1" t="s">
        <v>9</v>
      </c>
      <c r="D9" s="51"/>
      <c r="E9" s="43"/>
      <c r="F9" s="26">
        <f>D9*B9</f>
        <v>0</v>
      </c>
      <c r="I9" s="25">
        <f>B9</f>
        <v>1.9205000000000001</v>
      </c>
      <c r="J9" s="1" t="s">
        <v>10</v>
      </c>
      <c r="K9" s="51"/>
      <c r="L9" s="43"/>
      <c r="M9" s="26">
        <f>K9*I9</f>
        <v>0</v>
      </c>
      <c r="P9" s="27">
        <f>I9</f>
        <v>1.9205000000000001</v>
      </c>
      <c r="Q9" s="1" t="s">
        <v>10</v>
      </c>
      <c r="R9" s="51"/>
      <c r="S9" s="45"/>
      <c r="T9" s="26">
        <f>R9*P9</f>
        <v>0</v>
      </c>
      <c r="W9" s="25">
        <f>P9</f>
        <v>1.9205000000000001</v>
      </c>
      <c r="X9" s="1" t="s">
        <v>10</v>
      </c>
      <c r="Y9" s="51"/>
      <c r="Z9" s="45"/>
      <c r="AA9" s="26">
        <f>Y9*W9</f>
        <v>0</v>
      </c>
      <c r="AD9" s="25">
        <f>W9</f>
        <v>1.9205000000000001</v>
      </c>
      <c r="AE9" s="1" t="s">
        <v>10</v>
      </c>
      <c r="AF9" s="51">
        <v>9082</v>
      </c>
      <c r="AG9" s="45"/>
      <c r="AH9" s="26">
        <f>AF9*AD9</f>
        <v>17441.981</v>
      </c>
      <c r="AK9" s="25">
        <f>AD9</f>
        <v>1.9205000000000001</v>
      </c>
      <c r="AL9" s="1" t="s">
        <v>10</v>
      </c>
      <c r="AM9" s="51">
        <v>9082</v>
      </c>
      <c r="AN9" s="45"/>
      <c r="AO9" s="26">
        <f>AM9*AK9</f>
        <v>17441.981</v>
      </c>
      <c r="AR9" s="25">
        <f>AK9</f>
        <v>1.9205000000000001</v>
      </c>
      <c r="AS9" s="1" t="s">
        <v>10</v>
      </c>
      <c r="AT9" s="51">
        <v>9093</v>
      </c>
      <c r="AU9" s="45"/>
      <c r="AV9" s="26">
        <f>AT9*AR9</f>
        <v>17463.106500000002</v>
      </c>
      <c r="AY9" s="28">
        <f>AR9</f>
        <v>1.9205000000000001</v>
      </c>
      <c r="AZ9" s="1" t="s">
        <v>10</v>
      </c>
      <c r="BA9" s="51">
        <v>9107</v>
      </c>
      <c r="BB9" s="45"/>
      <c r="BC9" s="26">
        <f>BA9*AY9</f>
        <v>17489.9935</v>
      </c>
      <c r="BF9" s="25">
        <f>AY9</f>
        <v>1.9205000000000001</v>
      </c>
      <c r="BG9" s="1" t="s">
        <v>10</v>
      </c>
      <c r="BH9" s="51">
        <v>9128</v>
      </c>
      <c r="BI9" s="45"/>
      <c r="BJ9" s="26">
        <f>BH9*BF9</f>
        <v>17530.324000000001</v>
      </c>
      <c r="BM9" s="25">
        <f>BF9</f>
        <v>1.9205000000000001</v>
      </c>
      <c r="BN9" s="1" t="s">
        <v>10</v>
      </c>
      <c r="BO9" s="51">
        <v>9128</v>
      </c>
      <c r="BP9" s="45"/>
      <c r="BQ9" s="26">
        <f>BO9*BM9</f>
        <v>17530.324000000001</v>
      </c>
      <c r="BT9" s="25">
        <f>BM9</f>
        <v>1.9205000000000001</v>
      </c>
      <c r="BU9" s="1" t="s">
        <v>10</v>
      </c>
      <c r="BV9" s="51">
        <v>9146</v>
      </c>
      <c r="BW9" s="45"/>
      <c r="BX9" s="26">
        <f>BV9*BT9</f>
        <v>17564.893</v>
      </c>
      <c r="CB9" s="25">
        <f>BT9</f>
        <v>1.9205000000000001</v>
      </c>
      <c r="CC9" s="1" t="s">
        <v>10</v>
      </c>
      <c r="CD9" s="51">
        <v>9146</v>
      </c>
      <c r="CE9" s="45"/>
      <c r="CF9" s="26">
        <f>CD9*CB9</f>
        <v>17564.893</v>
      </c>
      <c r="CI9" s="28">
        <f>CB9</f>
        <v>1.9205000000000001</v>
      </c>
      <c r="CJ9" s="1" t="s">
        <v>10</v>
      </c>
      <c r="CK9" s="5">
        <f>SUM(D9+K9+R9+Y9+AF9+AM9+AT9+BA9+BH9+BO9+BV9+CD9)</f>
        <v>72912</v>
      </c>
      <c r="CL9" s="5"/>
      <c r="CM9" s="26">
        <f>CK9*CI9</f>
        <v>140027.49600000001</v>
      </c>
      <c r="CN9" s="13"/>
      <c r="CO9" s="32"/>
      <c r="CP9" s="32"/>
    </row>
    <row r="10" spans="1:94" x14ac:dyDescent="0.2">
      <c r="A10" s="1" t="s">
        <v>104</v>
      </c>
      <c r="B10" s="25">
        <f>'2002 PILS Rate'!D6</f>
        <v>1.024E-3</v>
      </c>
      <c r="C10" s="1" t="s">
        <v>12</v>
      </c>
      <c r="D10" s="37"/>
      <c r="E10" s="58"/>
      <c r="F10" s="3">
        <f>E10*B10</f>
        <v>0</v>
      </c>
      <c r="G10" s="3">
        <f>F9+F10</f>
        <v>0</v>
      </c>
      <c r="H10" s="3"/>
      <c r="I10" s="25">
        <f>B10</f>
        <v>1.024E-3</v>
      </c>
      <c r="J10" s="1" t="s">
        <v>12</v>
      </c>
      <c r="K10" s="37"/>
      <c r="L10" s="56"/>
      <c r="M10" s="3">
        <f>L10*I10</f>
        <v>0</v>
      </c>
      <c r="N10" s="3">
        <f>M9+M10</f>
        <v>0</v>
      </c>
      <c r="O10" s="3"/>
      <c r="P10" s="27">
        <f>I10</f>
        <v>1.024E-3</v>
      </c>
      <c r="Q10" s="1" t="s">
        <v>12</v>
      </c>
      <c r="R10" s="38"/>
      <c r="S10" s="56"/>
      <c r="T10" s="3">
        <f>S10*P10</f>
        <v>0</v>
      </c>
      <c r="U10" s="3">
        <f>T9+T10</f>
        <v>0</v>
      </c>
      <c r="V10" s="3"/>
      <c r="W10" s="25">
        <f>P10</f>
        <v>1.024E-3</v>
      </c>
      <c r="X10" s="1" t="s">
        <v>12</v>
      </c>
      <c r="Y10" s="38"/>
      <c r="Z10" s="56"/>
      <c r="AA10" s="3">
        <f>Z10*W10</f>
        <v>0</v>
      </c>
      <c r="AB10" s="3">
        <f>AA9+AA10</f>
        <v>0</v>
      </c>
      <c r="AC10" s="3"/>
      <c r="AD10" s="25">
        <f>W10</f>
        <v>1.024E-3</v>
      </c>
      <c r="AE10" s="1" t="s">
        <v>12</v>
      </c>
      <c r="AF10" s="38"/>
      <c r="AG10" s="56">
        <v>100</v>
      </c>
      <c r="AH10" s="3">
        <f>AG10*AD10</f>
        <v>0.10239999999999999</v>
      </c>
      <c r="AI10" s="3">
        <f>AH9+AH10</f>
        <v>17442.0834</v>
      </c>
      <c r="AJ10" s="3"/>
      <c r="AK10" s="25">
        <f>AD10</f>
        <v>1.024E-3</v>
      </c>
      <c r="AL10" s="1" t="s">
        <v>12</v>
      </c>
      <c r="AM10" s="38"/>
      <c r="AN10" s="56">
        <v>2021950</v>
      </c>
      <c r="AO10" s="3">
        <f>AN10*AK10</f>
        <v>2070.4767999999999</v>
      </c>
      <c r="AP10" s="3">
        <f>AO9+AO10</f>
        <v>19512.4578</v>
      </c>
      <c r="AQ10" s="3"/>
      <c r="AR10" s="25">
        <f>AK10</f>
        <v>1.024E-3</v>
      </c>
      <c r="AS10" s="1" t="s">
        <v>12</v>
      </c>
      <c r="AT10" s="38"/>
      <c r="AU10" s="56">
        <v>5658733</v>
      </c>
      <c r="AV10" s="3">
        <f>AU10*AR10</f>
        <v>5794.5425919999998</v>
      </c>
      <c r="AW10" s="3">
        <f>AV9+AV10</f>
        <v>23257.649092</v>
      </c>
      <c r="AX10" s="3"/>
      <c r="AY10" s="28">
        <f>AR10</f>
        <v>1.024E-3</v>
      </c>
      <c r="AZ10" s="1" t="s">
        <v>12</v>
      </c>
      <c r="BA10" s="38"/>
      <c r="BB10" s="56">
        <v>8065762</v>
      </c>
      <c r="BC10" s="3">
        <f>BB10*AY10</f>
        <v>8259.3402879999994</v>
      </c>
      <c r="BD10" s="3">
        <f>BC9+BC10</f>
        <v>25749.333788</v>
      </c>
      <c r="BE10" s="3"/>
      <c r="BF10" s="25">
        <f>AY10</f>
        <v>1.024E-3</v>
      </c>
      <c r="BG10" s="1" t="s">
        <v>12</v>
      </c>
      <c r="BH10" s="38"/>
      <c r="BI10" s="56">
        <v>9910560</v>
      </c>
      <c r="BJ10" s="3">
        <f>BI10*BF10</f>
        <v>10148.41344</v>
      </c>
      <c r="BK10" s="3">
        <f>BJ9+BJ10</f>
        <v>27678.737440000001</v>
      </c>
      <c r="BL10" s="3"/>
      <c r="BM10" s="25">
        <f>BF10</f>
        <v>1.024E-3</v>
      </c>
      <c r="BN10" s="1" t="s">
        <v>12</v>
      </c>
      <c r="BO10" s="38"/>
      <c r="BP10" s="56">
        <v>9006664</v>
      </c>
      <c r="BQ10" s="3">
        <f>BP10*BM10</f>
        <v>9222.8239359999989</v>
      </c>
      <c r="BR10" s="3">
        <f>BQ9+BQ10</f>
        <v>26753.147936000001</v>
      </c>
      <c r="BS10" s="3"/>
      <c r="BT10" s="25">
        <f>BM10</f>
        <v>1.024E-3</v>
      </c>
      <c r="BU10" s="1" t="s">
        <v>12</v>
      </c>
      <c r="BV10" s="38"/>
      <c r="BW10" s="56">
        <v>6707719</v>
      </c>
      <c r="BX10" s="3">
        <f>BW10*BT10</f>
        <v>6868.704256</v>
      </c>
      <c r="BY10" s="3">
        <f>BX9+BX10</f>
        <v>24433.597256000001</v>
      </c>
      <c r="BZ10" s="3"/>
      <c r="CB10" s="25">
        <f>BT10</f>
        <v>1.024E-3</v>
      </c>
      <c r="CC10" s="1" t="s">
        <v>12</v>
      </c>
      <c r="CD10" s="38"/>
      <c r="CE10" s="56">
        <v>5961907</v>
      </c>
      <c r="CF10" s="3">
        <f>CE10*CB10</f>
        <v>6104.9927680000001</v>
      </c>
      <c r="CG10" s="3">
        <f>CF9+CF10</f>
        <v>23669.885768</v>
      </c>
      <c r="CI10" s="28">
        <f>CB10</f>
        <v>1.024E-3</v>
      </c>
      <c r="CJ10" s="1" t="s">
        <v>12</v>
      </c>
      <c r="CK10" s="5"/>
      <c r="CL10" s="5">
        <f>E10+L10+S10+Z10+AG10+AN10+AU10+BB10+BI10+BP10+BW10+CE10</f>
        <v>47333395</v>
      </c>
      <c r="CM10" s="3">
        <f>CL10*CI10</f>
        <v>48469.396479999996</v>
      </c>
      <c r="CN10" s="29">
        <f>CM9+CM10</f>
        <v>188496.89248000001</v>
      </c>
      <c r="CO10" s="32"/>
      <c r="CP10" s="32"/>
    </row>
    <row r="11" spans="1:94" x14ac:dyDescent="0.2">
      <c r="A11" s="1" t="s">
        <v>36</v>
      </c>
      <c r="B11" s="25">
        <f>'2002 PILS Rate'!D7</f>
        <v>0</v>
      </c>
      <c r="C11" s="1" t="s">
        <v>9</v>
      </c>
      <c r="D11" s="37"/>
      <c r="E11" s="43"/>
      <c r="F11" s="26">
        <f>D11*B11</f>
        <v>0</v>
      </c>
      <c r="G11" s="3"/>
      <c r="H11" s="3"/>
      <c r="I11" s="25">
        <f>B11</f>
        <v>0</v>
      </c>
      <c r="J11" s="1" t="s">
        <v>10</v>
      </c>
      <c r="K11" s="37"/>
      <c r="L11" s="43"/>
      <c r="M11" s="26">
        <f>K11*I11</f>
        <v>0</v>
      </c>
      <c r="N11" s="3"/>
      <c r="O11" s="3"/>
      <c r="P11" s="27">
        <f>I11</f>
        <v>0</v>
      </c>
      <c r="Q11" s="1" t="s">
        <v>10</v>
      </c>
      <c r="R11" s="38"/>
      <c r="S11" s="45"/>
      <c r="T11" s="26">
        <f>R11*P11</f>
        <v>0</v>
      </c>
      <c r="U11" s="3"/>
      <c r="V11" s="3"/>
      <c r="W11" s="25">
        <f>P11</f>
        <v>0</v>
      </c>
      <c r="X11" s="1" t="s">
        <v>10</v>
      </c>
      <c r="Y11" s="38"/>
      <c r="Z11" s="45"/>
      <c r="AA11" s="26">
        <f>Y11*W11</f>
        <v>0</v>
      </c>
      <c r="AB11" s="3"/>
      <c r="AC11" s="3"/>
      <c r="AD11" s="25">
        <f>W11</f>
        <v>0</v>
      </c>
      <c r="AE11" s="1" t="s">
        <v>10</v>
      </c>
      <c r="AF11" s="40"/>
      <c r="AG11" s="45"/>
      <c r="AH11" s="26">
        <f>AF11*AD11</f>
        <v>0</v>
      </c>
      <c r="AI11" s="3"/>
      <c r="AJ11" s="3"/>
      <c r="AK11" s="25">
        <f>AD11</f>
        <v>0</v>
      </c>
      <c r="AL11" s="1" t="s">
        <v>10</v>
      </c>
      <c r="AM11" s="40"/>
      <c r="AN11" s="45"/>
      <c r="AO11" s="26">
        <f>AM11*AK11</f>
        <v>0</v>
      </c>
      <c r="AP11" s="3"/>
      <c r="AQ11" s="3"/>
      <c r="AR11" s="25">
        <f>AK11</f>
        <v>0</v>
      </c>
      <c r="AS11" s="1" t="s">
        <v>10</v>
      </c>
      <c r="AT11" s="38"/>
      <c r="AU11" s="45"/>
      <c r="AV11" s="26">
        <f>AT11*AR11</f>
        <v>0</v>
      </c>
      <c r="AW11" s="3"/>
      <c r="AX11" s="3"/>
      <c r="AY11" s="28">
        <f>AR11</f>
        <v>0</v>
      </c>
      <c r="AZ11" s="1" t="s">
        <v>10</v>
      </c>
      <c r="BA11" s="38"/>
      <c r="BB11" s="45"/>
      <c r="BC11" s="26">
        <f>BA11*AY11</f>
        <v>0</v>
      </c>
      <c r="BD11" s="3"/>
      <c r="BE11" s="3"/>
      <c r="BF11" s="25">
        <f>AY11</f>
        <v>0</v>
      </c>
      <c r="BG11" s="1" t="s">
        <v>10</v>
      </c>
      <c r="BH11" s="38"/>
      <c r="BI11" s="45"/>
      <c r="BJ11" s="26">
        <f>BH11*BF11</f>
        <v>0</v>
      </c>
      <c r="BK11" s="3"/>
      <c r="BL11" s="3"/>
      <c r="BM11" s="25">
        <f>BF11</f>
        <v>0</v>
      </c>
      <c r="BN11" s="1" t="s">
        <v>10</v>
      </c>
      <c r="BO11" s="38"/>
      <c r="BP11" s="45"/>
      <c r="BQ11" s="26">
        <f>BO11*BM11</f>
        <v>0</v>
      </c>
      <c r="BR11" s="3"/>
      <c r="BS11" s="3"/>
      <c r="BT11" s="25">
        <f>BM11</f>
        <v>0</v>
      </c>
      <c r="BU11" s="1" t="s">
        <v>10</v>
      </c>
      <c r="BV11" s="38"/>
      <c r="BW11" s="45"/>
      <c r="BX11" s="26">
        <f>BV11*BT11</f>
        <v>0</v>
      </c>
      <c r="BY11" s="3"/>
      <c r="BZ11" s="3"/>
      <c r="CB11" s="25">
        <f>BT11</f>
        <v>0</v>
      </c>
      <c r="CC11" s="1" t="s">
        <v>10</v>
      </c>
      <c r="CD11" s="38"/>
      <c r="CE11" s="45"/>
      <c r="CF11" s="26">
        <f>CD11*CB11</f>
        <v>0</v>
      </c>
      <c r="CG11" s="3"/>
      <c r="CI11" s="28">
        <f>CB11</f>
        <v>0</v>
      </c>
      <c r="CJ11" s="1" t="s">
        <v>10</v>
      </c>
      <c r="CK11" s="5">
        <f>SUM(D11+K11+R11+Y11+AF11+AM11+AT11+BA11+BH11+BO11+BV11+CD11)/8</f>
        <v>0</v>
      </c>
      <c r="CL11" s="5"/>
      <c r="CM11" s="26">
        <f>CK11*CI11</f>
        <v>0</v>
      </c>
      <c r="CN11" s="29"/>
      <c r="CO11" s="32"/>
      <c r="CP11" s="32"/>
    </row>
    <row r="12" spans="1:94" x14ac:dyDescent="0.2">
      <c r="A12" s="1" t="s">
        <v>11</v>
      </c>
      <c r="B12" s="25">
        <f>'2002 PILS Rate'!D8</f>
        <v>0</v>
      </c>
      <c r="C12" s="1" t="s">
        <v>12</v>
      </c>
      <c r="D12" s="37"/>
      <c r="E12" s="43"/>
      <c r="F12" s="3">
        <f>E12*B12</f>
        <v>0</v>
      </c>
      <c r="G12" s="3">
        <f>F11+F12</f>
        <v>0</v>
      </c>
      <c r="H12" s="3"/>
      <c r="I12" s="25">
        <f>B12</f>
        <v>0</v>
      </c>
      <c r="J12" s="1" t="s">
        <v>12</v>
      </c>
      <c r="K12" s="37"/>
      <c r="L12" s="43"/>
      <c r="M12" s="3">
        <f>L12*I12</f>
        <v>0</v>
      </c>
      <c r="N12" s="3">
        <f>M11+M12</f>
        <v>0</v>
      </c>
      <c r="O12" s="3"/>
      <c r="P12" s="27">
        <f>I12</f>
        <v>0</v>
      </c>
      <c r="Q12" s="1" t="s">
        <v>12</v>
      </c>
      <c r="R12" s="38"/>
      <c r="S12" s="45"/>
      <c r="T12" s="3">
        <f>S12*P12</f>
        <v>0</v>
      </c>
      <c r="U12" s="3">
        <f>T11+T12</f>
        <v>0</v>
      </c>
      <c r="V12" s="3"/>
      <c r="W12" s="25">
        <f>P12</f>
        <v>0</v>
      </c>
      <c r="X12" s="1" t="s">
        <v>12</v>
      </c>
      <c r="Y12" s="38"/>
      <c r="Z12" s="45"/>
      <c r="AA12" s="3">
        <f>Z12*W12</f>
        <v>0</v>
      </c>
      <c r="AB12" s="3">
        <f>AA11+AA12</f>
        <v>0</v>
      </c>
      <c r="AC12" s="3"/>
      <c r="AD12" s="25">
        <f>W12</f>
        <v>0</v>
      </c>
      <c r="AE12" s="1" t="s">
        <v>12</v>
      </c>
      <c r="AF12" s="38"/>
      <c r="AG12" s="48"/>
      <c r="AH12" s="3">
        <f>AG12*AD12</f>
        <v>0</v>
      </c>
      <c r="AI12" s="3">
        <f>AH11+AH12</f>
        <v>0</v>
      </c>
      <c r="AJ12" s="3"/>
      <c r="AK12" s="25">
        <f>AD12</f>
        <v>0</v>
      </c>
      <c r="AL12" s="1" t="s">
        <v>12</v>
      </c>
      <c r="AM12" s="38"/>
      <c r="AN12" s="48"/>
      <c r="AO12" s="3">
        <f>AN12*AK12</f>
        <v>0</v>
      </c>
      <c r="AP12" s="3">
        <f>AO11+AO12</f>
        <v>0</v>
      </c>
      <c r="AQ12" s="3"/>
      <c r="AR12" s="25">
        <f>AK12</f>
        <v>0</v>
      </c>
      <c r="AS12" s="1" t="s">
        <v>12</v>
      </c>
      <c r="AT12" s="38"/>
      <c r="AU12" s="45"/>
      <c r="AV12" s="3">
        <f>AU12*AR12</f>
        <v>0</v>
      </c>
      <c r="AW12" s="3">
        <f>AV11+AV12</f>
        <v>0</v>
      </c>
      <c r="AX12" s="3"/>
      <c r="AY12" s="28">
        <f>AR12</f>
        <v>0</v>
      </c>
      <c r="AZ12" s="1" t="s">
        <v>12</v>
      </c>
      <c r="BA12" s="38"/>
      <c r="BB12" s="45"/>
      <c r="BC12" s="3">
        <f>BB12*AY12</f>
        <v>0</v>
      </c>
      <c r="BD12" s="3">
        <f>BC11+BC12</f>
        <v>0</v>
      </c>
      <c r="BE12" s="3"/>
      <c r="BF12" s="25">
        <f>AY12</f>
        <v>0</v>
      </c>
      <c r="BG12" s="1" t="s">
        <v>12</v>
      </c>
      <c r="BH12" s="38"/>
      <c r="BI12" s="45"/>
      <c r="BJ12" s="3">
        <f>BI12*BF12</f>
        <v>0</v>
      </c>
      <c r="BK12" s="3">
        <f>BJ11+BJ12</f>
        <v>0</v>
      </c>
      <c r="BL12" s="3"/>
      <c r="BM12" s="25">
        <f>BF12</f>
        <v>0</v>
      </c>
      <c r="BN12" s="1" t="s">
        <v>12</v>
      </c>
      <c r="BO12" s="38"/>
      <c r="BP12" s="45"/>
      <c r="BQ12" s="3">
        <f>BP12*BM12</f>
        <v>0</v>
      </c>
      <c r="BR12" s="3">
        <f>BQ11+BQ12</f>
        <v>0</v>
      </c>
      <c r="BS12" s="3"/>
      <c r="BT12" s="25">
        <f>BM12</f>
        <v>0</v>
      </c>
      <c r="BU12" s="1" t="s">
        <v>12</v>
      </c>
      <c r="BV12" s="38"/>
      <c r="BW12" s="45"/>
      <c r="BX12" s="3">
        <f>BW12*BT12</f>
        <v>0</v>
      </c>
      <c r="BY12" s="3">
        <f>BX11+BX12</f>
        <v>0</v>
      </c>
      <c r="BZ12" s="3"/>
      <c r="CB12" s="25">
        <f>BT12</f>
        <v>0</v>
      </c>
      <c r="CC12" s="1" t="s">
        <v>12</v>
      </c>
      <c r="CD12" s="38"/>
      <c r="CE12" s="45"/>
      <c r="CF12" s="3">
        <f>CE12*CB12</f>
        <v>0</v>
      </c>
      <c r="CG12" s="3">
        <f>CF11+CF12</f>
        <v>0</v>
      </c>
      <c r="CI12" s="28">
        <f>CB12</f>
        <v>0</v>
      </c>
      <c r="CJ12" s="1" t="s">
        <v>12</v>
      </c>
      <c r="CK12" s="5"/>
      <c r="CL12" s="5">
        <f>E12+L12+S12+Z12+AG12+AN12+AU12+BB12+BI12+BP12+BW12+CE12</f>
        <v>0</v>
      </c>
      <c r="CM12" s="3">
        <f>CL12*CI12</f>
        <v>0</v>
      </c>
      <c r="CN12" s="29">
        <f>CM11+CM12</f>
        <v>0</v>
      </c>
      <c r="CO12" s="32"/>
      <c r="CP12" s="32"/>
    </row>
    <row r="13" spans="1:94" x14ac:dyDescent="0.2">
      <c r="B13" s="25"/>
      <c r="D13" s="37"/>
      <c r="E13" s="43"/>
      <c r="F13" s="3"/>
      <c r="G13" s="3"/>
      <c r="H13" s="3"/>
      <c r="I13" s="25"/>
      <c r="K13" s="37"/>
      <c r="L13" s="43"/>
      <c r="M13" s="3"/>
      <c r="N13" s="3"/>
      <c r="O13" s="3"/>
      <c r="P13" s="27"/>
      <c r="R13" s="38"/>
      <c r="S13" s="45"/>
      <c r="T13" s="3"/>
      <c r="U13" s="3"/>
      <c r="V13" s="3"/>
      <c r="W13" s="25"/>
      <c r="Y13" s="38"/>
      <c r="Z13" s="45"/>
      <c r="AA13" s="3"/>
      <c r="AB13" s="3"/>
      <c r="AC13" s="3"/>
      <c r="AD13" s="25"/>
      <c r="AF13" s="38"/>
      <c r="AG13" s="45"/>
      <c r="AH13" s="3"/>
      <c r="AI13" s="3"/>
      <c r="AJ13" s="3"/>
      <c r="AK13" s="25"/>
      <c r="AM13" s="38"/>
      <c r="AN13" s="45"/>
      <c r="AO13" s="3"/>
      <c r="AP13" s="3"/>
      <c r="AQ13" s="3"/>
      <c r="AR13" s="25"/>
      <c r="AT13" s="38"/>
      <c r="AU13" s="45"/>
      <c r="AV13" s="3"/>
      <c r="AW13" s="3"/>
      <c r="AX13" s="3"/>
      <c r="AY13" s="28"/>
      <c r="BA13" s="38"/>
      <c r="BB13" s="45"/>
      <c r="BC13" s="3"/>
      <c r="BD13" s="3"/>
      <c r="BE13" s="3"/>
      <c r="BF13" s="25"/>
      <c r="BH13" s="38"/>
      <c r="BI13" s="45"/>
      <c r="BJ13" s="3"/>
      <c r="BK13" s="3"/>
      <c r="BL13" s="3"/>
      <c r="BM13" s="25"/>
      <c r="BO13" s="38"/>
      <c r="BP13" s="45"/>
      <c r="BQ13" s="3"/>
      <c r="BR13" s="3"/>
      <c r="BS13" s="3"/>
      <c r="BT13" s="25"/>
      <c r="BV13" s="38"/>
      <c r="BW13" s="45"/>
      <c r="BX13" s="3"/>
      <c r="BY13" s="3"/>
      <c r="BZ13" s="3"/>
      <c r="CB13" s="25"/>
      <c r="CD13" s="38"/>
      <c r="CE13" s="45"/>
      <c r="CF13" s="3"/>
      <c r="CG13" s="3"/>
      <c r="CI13" s="28"/>
      <c r="CK13" s="5"/>
      <c r="CL13" s="5"/>
      <c r="CM13" s="3"/>
      <c r="CN13" s="29"/>
      <c r="CO13" s="32"/>
      <c r="CP13" s="32"/>
    </row>
    <row r="14" spans="1:94" x14ac:dyDescent="0.2">
      <c r="A14" s="1" t="s">
        <v>105</v>
      </c>
      <c r="B14" s="25">
        <f>'2002 PILS Rate'!D10</f>
        <v>2.4132000000000002</v>
      </c>
      <c r="C14" s="1" t="s">
        <v>8</v>
      </c>
      <c r="D14" s="52"/>
      <c r="E14" s="43"/>
      <c r="F14" s="26">
        <f>D14*B14</f>
        <v>0</v>
      </c>
      <c r="I14" s="25">
        <f>B14</f>
        <v>2.4132000000000002</v>
      </c>
      <c r="J14" s="1" t="s">
        <v>8</v>
      </c>
      <c r="K14" s="37"/>
      <c r="L14" s="43"/>
      <c r="M14" s="26">
        <f>K14*I14</f>
        <v>0</v>
      </c>
      <c r="P14" s="27">
        <f>I14</f>
        <v>2.4132000000000002</v>
      </c>
      <c r="Q14" s="1" t="s">
        <v>8</v>
      </c>
      <c r="R14" s="37"/>
      <c r="S14" s="45"/>
      <c r="T14" s="26">
        <f>R14*P14</f>
        <v>0</v>
      </c>
      <c r="W14" s="25">
        <f>P14</f>
        <v>2.4132000000000002</v>
      </c>
      <c r="X14" s="1" t="s">
        <v>8</v>
      </c>
      <c r="Y14" s="37"/>
      <c r="Z14" s="45"/>
      <c r="AA14" s="26">
        <f>Y14*W14</f>
        <v>0</v>
      </c>
      <c r="AD14" s="25">
        <f>W14</f>
        <v>2.4132000000000002</v>
      </c>
      <c r="AE14" s="1" t="s">
        <v>8</v>
      </c>
      <c r="AF14" s="37">
        <v>1034</v>
      </c>
      <c r="AG14" s="45"/>
      <c r="AH14" s="26">
        <f>AF14*AD14</f>
        <v>2495.2488000000003</v>
      </c>
      <c r="AK14" s="25">
        <f>AD14</f>
        <v>2.4132000000000002</v>
      </c>
      <c r="AL14" s="1" t="s">
        <v>8</v>
      </c>
      <c r="AM14" s="37">
        <v>1034</v>
      </c>
      <c r="AN14" s="45"/>
      <c r="AO14" s="26">
        <f>AM14*AK14</f>
        <v>2495.2488000000003</v>
      </c>
      <c r="AR14" s="25">
        <f>AK14</f>
        <v>2.4132000000000002</v>
      </c>
      <c r="AS14" s="1" t="s">
        <v>8</v>
      </c>
      <c r="AT14" s="37">
        <v>1035</v>
      </c>
      <c r="AU14" s="45"/>
      <c r="AV14" s="26">
        <f>AT14*AR14</f>
        <v>2497.6620000000003</v>
      </c>
      <c r="AY14" s="28">
        <f>AR14</f>
        <v>2.4132000000000002</v>
      </c>
      <c r="AZ14" s="1" t="s">
        <v>8</v>
      </c>
      <c r="BA14" s="37">
        <v>1037</v>
      </c>
      <c r="BB14" s="45"/>
      <c r="BC14" s="26">
        <f>BA14*AY14</f>
        <v>2502.4884000000002</v>
      </c>
      <c r="BF14" s="25">
        <f>AY14</f>
        <v>2.4132000000000002</v>
      </c>
      <c r="BG14" s="1" t="s">
        <v>8</v>
      </c>
      <c r="BH14" s="37">
        <v>1039</v>
      </c>
      <c r="BI14" s="45"/>
      <c r="BJ14" s="26">
        <f>BH14*BF14</f>
        <v>2507.3148000000001</v>
      </c>
      <c r="BM14" s="25">
        <f>BF14</f>
        <v>2.4132000000000002</v>
      </c>
      <c r="BN14" s="1" t="s">
        <v>8</v>
      </c>
      <c r="BO14" s="37">
        <v>1039</v>
      </c>
      <c r="BP14" s="45"/>
      <c r="BQ14" s="26">
        <f>BO14*BM14</f>
        <v>2507.3148000000001</v>
      </c>
      <c r="BT14" s="25">
        <f>BM14</f>
        <v>2.4132000000000002</v>
      </c>
      <c r="BU14" s="1" t="s">
        <v>8</v>
      </c>
      <c r="BV14" s="37">
        <v>1041</v>
      </c>
      <c r="BW14" s="45"/>
      <c r="BX14" s="26">
        <f>BV14*BT14</f>
        <v>2512.1412</v>
      </c>
      <c r="CB14" s="25">
        <f>BT14</f>
        <v>2.4132000000000002</v>
      </c>
      <c r="CC14" s="1" t="s">
        <v>8</v>
      </c>
      <c r="CD14" s="37">
        <v>1041</v>
      </c>
      <c r="CE14" s="45"/>
      <c r="CF14" s="26">
        <f>CD14*CB14</f>
        <v>2512.1412</v>
      </c>
      <c r="CI14" s="28">
        <f>CB14</f>
        <v>2.4132000000000002</v>
      </c>
      <c r="CJ14" s="1" t="s">
        <v>8</v>
      </c>
      <c r="CK14" s="5">
        <f>SUM(D14+K14+R14+Y14+AF14+AM14+AT14+BA14+BH14+BO14+BV14+CD14)</f>
        <v>8300</v>
      </c>
      <c r="CL14" s="5"/>
      <c r="CM14" s="26">
        <f>CK14*CI14</f>
        <v>20029.560000000001</v>
      </c>
      <c r="CN14" s="13"/>
      <c r="CO14" s="32"/>
      <c r="CP14" s="32"/>
    </row>
    <row r="15" spans="1:94" x14ac:dyDescent="0.2">
      <c r="A15" s="1" t="s">
        <v>106</v>
      </c>
      <c r="B15" s="25">
        <f>'2002 PILS Rate'!D11</f>
        <v>6.1800000000000006E-4</v>
      </c>
      <c r="C15" s="1" t="s">
        <v>12</v>
      </c>
      <c r="D15" s="37"/>
      <c r="E15" s="43"/>
      <c r="F15" s="3">
        <f>E15*B15</f>
        <v>0</v>
      </c>
      <c r="G15" s="3">
        <f>SUM(F14:F15)</f>
        <v>0</v>
      </c>
      <c r="H15" s="3"/>
      <c r="I15" s="25">
        <f>B15</f>
        <v>6.1800000000000006E-4</v>
      </c>
      <c r="J15" s="1" t="s">
        <v>12</v>
      </c>
      <c r="K15" s="37"/>
      <c r="L15" s="43"/>
      <c r="M15" s="3">
        <f>L15*I15</f>
        <v>0</v>
      </c>
      <c r="N15" s="3">
        <f>SUM(M14:M15)</f>
        <v>0</v>
      </c>
      <c r="O15" s="3"/>
      <c r="P15" s="27">
        <f>I15</f>
        <v>6.1800000000000006E-4</v>
      </c>
      <c r="Q15" s="1" t="s">
        <v>12</v>
      </c>
      <c r="R15" s="38"/>
      <c r="S15" s="43"/>
      <c r="T15" s="3">
        <f>S15*P15</f>
        <v>0</v>
      </c>
      <c r="U15" s="3">
        <f>SUM(T14:T15)</f>
        <v>0</v>
      </c>
      <c r="V15" s="3"/>
      <c r="W15" s="25">
        <f>P15</f>
        <v>6.1800000000000006E-4</v>
      </c>
      <c r="X15" s="1" t="s">
        <v>12</v>
      </c>
      <c r="Y15" s="39"/>
      <c r="Z15" s="43"/>
      <c r="AA15" s="3">
        <f>Z15*W15</f>
        <v>0</v>
      </c>
      <c r="AB15" s="3">
        <f>SUM(AA14:AA15)</f>
        <v>0</v>
      </c>
      <c r="AC15" s="3"/>
      <c r="AD15" s="25">
        <f>W15</f>
        <v>6.1800000000000006E-4</v>
      </c>
      <c r="AE15" s="1" t="s">
        <v>12</v>
      </c>
      <c r="AF15" s="38"/>
      <c r="AG15" s="43"/>
      <c r="AH15" s="3">
        <f>AG15*AD15</f>
        <v>0</v>
      </c>
      <c r="AI15" s="3">
        <f>SUM(AH14:AH15)</f>
        <v>2495.2488000000003</v>
      </c>
      <c r="AJ15" s="3"/>
      <c r="AK15" s="25">
        <f>AD15</f>
        <v>6.1800000000000006E-4</v>
      </c>
      <c r="AL15" s="1" t="s">
        <v>12</v>
      </c>
      <c r="AM15" s="38"/>
      <c r="AN15" s="43">
        <v>659068</v>
      </c>
      <c r="AO15" s="3">
        <f>AN15*AK15</f>
        <v>407.30402400000003</v>
      </c>
      <c r="AP15" s="3">
        <f>SUM(AO14:AO15)</f>
        <v>2902.5528240000003</v>
      </c>
      <c r="AQ15" s="3"/>
      <c r="AR15" s="25">
        <f>AK15</f>
        <v>6.1800000000000006E-4</v>
      </c>
      <c r="AS15" s="1" t="s">
        <v>12</v>
      </c>
      <c r="AT15" s="38"/>
      <c r="AU15" s="43">
        <v>1771305</v>
      </c>
      <c r="AV15" s="3">
        <f>AU15*AR15</f>
        <v>1094.6664900000001</v>
      </c>
      <c r="AW15" s="3">
        <f>SUM(AV14:AV15)</f>
        <v>3592.3284900000003</v>
      </c>
      <c r="AX15" s="3"/>
      <c r="AY15" s="28">
        <f>AR15</f>
        <v>6.1800000000000006E-4</v>
      </c>
      <c r="AZ15" s="1" t="s">
        <v>12</v>
      </c>
      <c r="BA15" s="38"/>
      <c r="BB15" s="43">
        <v>2313574</v>
      </c>
      <c r="BC15" s="3">
        <f>BB15*AY15</f>
        <v>1429.7887320000002</v>
      </c>
      <c r="BD15" s="3">
        <f>SUM(BC14:BC15)</f>
        <v>3932.2771320000002</v>
      </c>
      <c r="BE15" s="3"/>
      <c r="BF15" s="25">
        <f>AY15</f>
        <v>6.1800000000000006E-4</v>
      </c>
      <c r="BG15" s="1" t="s">
        <v>12</v>
      </c>
      <c r="BH15" s="38"/>
      <c r="BI15" s="43">
        <v>2252916</v>
      </c>
      <c r="BJ15" s="3">
        <f>BI15*BF15</f>
        <v>1392.3020880000001</v>
      </c>
      <c r="BK15" s="3">
        <f>SUM(BJ14:BJ15)</f>
        <v>3899.6168880000005</v>
      </c>
      <c r="BL15" s="3"/>
      <c r="BM15" s="25">
        <f>BF15</f>
        <v>6.1800000000000006E-4</v>
      </c>
      <c r="BN15" s="1" t="s">
        <v>12</v>
      </c>
      <c r="BO15" s="38"/>
      <c r="BP15" s="43">
        <v>2231281</v>
      </c>
      <c r="BQ15" s="3">
        <f>BP15*BM15</f>
        <v>1378.9316580000002</v>
      </c>
      <c r="BR15" s="3">
        <f>SUM(BQ14:BQ15)</f>
        <v>3886.2464580000005</v>
      </c>
      <c r="BS15" s="3"/>
      <c r="BT15" s="25">
        <f>BM15</f>
        <v>6.1800000000000006E-4</v>
      </c>
      <c r="BU15" s="1" t="s">
        <v>12</v>
      </c>
      <c r="BV15" s="38"/>
      <c r="BW15" s="43">
        <v>1624559</v>
      </c>
      <c r="BX15" s="3">
        <f>BW15*BT15</f>
        <v>1003.9774620000001</v>
      </c>
      <c r="BY15" s="3">
        <f>SUM(BX14:BX15)</f>
        <v>3516.1186619999999</v>
      </c>
      <c r="BZ15" s="3"/>
      <c r="CB15" s="25">
        <f>BT15</f>
        <v>6.1800000000000006E-4</v>
      </c>
      <c r="CC15" s="1" t="s">
        <v>12</v>
      </c>
      <c r="CD15" s="38"/>
      <c r="CE15" s="43">
        <v>1663998</v>
      </c>
      <c r="CF15" s="3">
        <f>CE15*CB15</f>
        <v>1028.350764</v>
      </c>
      <c r="CG15" s="3">
        <f>SUM(CF14:CF15)</f>
        <v>3540.4919639999998</v>
      </c>
      <c r="CI15" s="28">
        <f>CB15</f>
        <v>6.1800000000000006E-4</v>
      </c>
      <c r="CJ15" s="1" t="s">
        <v>12</v>
      </c>
      <c r="CK15" s="5"/>
      <c r="CL15" s="5">
        <f>E15+L15+S15+Z15+AG15+AN15+AU15+BB15+BI15+BP15+BW15+CE15</f>
        <v>12516701</v>
      </c>
      <c r="CM15" s="3">
        <f>CL15*CI15</f>
        <v>7735.321218000001</v>
      </c>
      <c r="CN15" s="29">
        <f>SUM(CM14:CM15)</f>
        <v>27764.881218000002</v>
      </c>
      <c r="CO15" s="32"/>
      <c r="CP15" s="32"/>
    </row>
    <row r="16" spans="1:94" x14ac:dyDescent="0.2">
      <c r="A16" s="1" t="s">
        <v>13</v>
      </c>
      <c r="B16" s="25">
        <f>'2002 PILS Rate'!D12</f>
        <v>0</v>
      </c>
      <c r="C16" s="1" t="s">
        <v>9</v>
      </c>
      <c r="D16" s="37"/>
      <c r="E16" s="43"/>
      <c r="F16" s="26">
        <f>D16*B16</f>
        <v>0</v>
      </c>
      <c r="G16" s="3"/>
      <c r="H16" s="3"/>
      <c r="I16" s="25">
        <f>B16</f>
        <v>0</v>
      </c>
      <c r="J16" s="1" t="s">
        <v>8</v>
      </c>
      <c r="K16" s="37"/>
      <c r="L16" s="43"/>
      <c r="M16" s="26">
        <f>K16*I16</f>
        <v>0</v>
      </c>
      <c r="N16" s="3"/>
      <c r="O16" s="3"/>
      <c r="P16" s="27">
        <f>I16</f>
        <v>0</v>
      </c>
      <c r="Q16" s="1" t="s">
        <v>8</v>
      </c>
      <c r="R16" s="38"/>
      <c r="S16" s="45"/>
      <c r="T16" s="26">
        <f>R16*P16</f>
        <v>0</v>
      </c>
      <c r="U16" s="3"/>
      <c r="V16" s="3"/>
      <c r="W16" s="25">
        <f>P16</f>
        <v>0</v>
      </c>
      <c r="X16" s="1" t="s">
        <v>10</v>
      </c>
      <c r="Y16" s="39"/>
      <c r="Z16" s="45"/>
      <c r="AA16" s="26">
        <f>Y16*W16</f>
        <v>0</v>
      </c>
      <c r="AB16" s="3"/>
      <c r="AC16" s="3"/>
      <c r="AD16" s="25">
        <f>W16</f>
        <v>0</v>
      </c>
      <c r="AE16" s="1" t="s">
        <v>10</v>
      </c>
      <c r="AF16" s="40"/>
      <c r="AG16" s="45"/>
      <c r="AH16" s="26">
        <f>AF16*AD16</f>
        <v>0</v>
      </c>
      <c r="AI16" s="3"/>
      <c r="AJ16" s="3"/>
      <c r="AK16" s="25">
        <f>AD16</f>
        <v>0</v>
      </c>
      <c r="AL16" s="1" t="s">
        <v>10</v>
      </c>
      <c r="AM16" s="40"/>
      <c r="AN16" s="45"/>
      <c r="AO16" s="26">
        <f>AM16*AK16</f>
        <v>0</v>
      </c>
      <c r="AP16" s="3"/>
      <c r="AQ16" s="3"/>
      <c r="AR16" s="25">
        <f>AK16</f>
        <v>0</v>
      </c>
      <c r="AS16" s="1" t="s">
        <v>10</v>
      </c>
      <c r="AT16" s="38"/>
      <c r="AU16" s="45"/>
      <c r="AV16" s="26">
        <f>AT16*AR16</f>
        <v>0</v>
      </c>
      <c r="AW16" s="3"/>
      <c r="AX16" s="3"/>
      <c r="AY16" s="28">
        <f>AR16</f>
        <v>0</v>
      </c>
      <c r="AZ16" s="1" t="s">
        <v>10</v>
      </c>
      <c r="BA16" s="38"/>
      <c r="BB16" s="45"/>
      <c r="BC16" s="26">
        <f>BA16*AY16</f>
        <v>0</v>
      </c>
      <c r="BD16" s="3"/>
      <c r="BE16" s="3"/>
      <c r="BF16" s="25">
        <f>AY16</f>
        <v>0</v>
      </c>
      <c r="BG16" s="1" t="s">
        <v>10</v>
      </c>
      <c r="BH16" s="38"/>
      <c r="BI16" s="45"/>
      <c r="BJ16" s="26">
        <f>BH16*BF16</f>
        <v>0</v>
      </c>
      <c r="BK16" s="3"/>
      <c r="BL16" s="3"/>
      <c r="BM16" s="25">
        <f>BF16</f>
        <v>0</v>
      </c>
      <c r="BN16" s="1" t="s">
        <v>10</v>
      </c>
      <c r="BO16" s="38"/>
      <c r="BP16" s="45"/>
      <c r="BQ16" s="26">
        <f>BO16*BM16</f>
        <v>0</v>
      </c>
      <c r="BR16" s="3"/>
      <c r="BS16" s="3"/>
      <c r="BT16" s="25">
        <f>BM16</f>
        <v>0</v>
      </c>
      <c r="BU16" s="1" t="s">
        <v>10</v>
      </c>
      <c r="BV16" s="38"/>
      <c r="BW16" s="45"/>
      <c r="BX16" s="26">
        <f>BV16*BT16</f>
        <v>0</v>
      </c>
      <c r="BY16" s="3"/>
      <c r="BZ16" s="3"/>
      <c r="CB16" s="25">
        <f>BT16</f>
        <v>0</v>
      </c>
      <c r="CC16" s="1" t="s">
        <v>10</v>
      </c>
      <c r="CD16" s="38"/>
      <c r="CE16" s="45"/>
      <c r="CF16" s="26">
        <f>CD16*CB16</f>
        <v>0</v>
      </c>
      <c r="CG16" s="3"/>
      <c r="CI16" s="28">
        <f>CB16</f>
        <v>0</v>
      </c>
      <c r="CJ16" s="1" t="s">
        <v>10</v>
      </c>
      <c r="CK16" s="5">
        <f>SUM(D16+K16+R16+Y16+AF16+AM16+AT16+BA16+BH16+BO16+BV16+CD16)/8</f>
        <v>0</v>
      </c>
      <c r="CL16" s="5"/>
      <c r="CM16" s="26">
        <f>CK16*CI16</f>
        <v>0</v>
      </c>
      <c r="CN16" s="29"/>
      <c r="CO16" s="32"/>
      <c r="CP16" s="32"/>
    </row>
    <row r="17" spans="1:94" x14ac:dyDescent="0.2">
      <c r="A17" s="1" t="s">
        <v>14</v>
      </c>
      <c r="B17" s="25">
        <f>'2002 PILS Rate'!D13</f>
        <v>0</v>
      </c>
      <c r="C17" s="1" t="s">
        <v>12</v>
      </c>
      <c r="D17" s="37"/>
      <c r="E17" s="43"/>
      <c r="F17" s="3">
        <f>E17*B17</f>
        <v>0</v>
      </c>
      <c r="G17" s="3">
        <f>F16+F17</f>
        <v>0</v>
      </c>
      <c r="H17" s="3"/>
      <c r="I17" s="25">
        <f>B17</f>
        <v>0</v>
      </c>
      <c r="J17" s="1" t="s">
        <v>12</v>
      </c>
      <c r="K17" s="37"/>
      <c r="L17" s="43"/>
      <c r="M17" s="3">
        <f>L17*I17</f>
        <v>0</v>
      </c>
      <c r="N17" s="3">
        <f>M16+M17</f>
        <v>0</v>
      </c>
      <c r="O17" s="3"/>
      <c r="P17" s="27">
        <f>I17</f>
        <v>0</v>
      </c>
      <c r="Q17" s="1" t="s">
        <v>12</v>
      </c>
      <c r="R17" s="38"/>
      <c r="S17" s="45"/>
      <c r="T17" s="3">
        <f>S17*P17</f>
        <v>0</v>
      </c>
      <c r="U17" s="3">
        <f>T16+T17</f>
        <v>0</v>
      </c>
      <c r="V17" s="3"/>
      <c r="W17" s="25">
        <f>P17</f>
        <v>0</v>
      </c>
      <c r="X17" s="1" t="s">
        <v>12</v>
      </c>
      <c r="Y17" s="39"/>
      <c r="Z17" s="45"/>
      <c r="AA17" s="3">
        <f>Z17*W17</f>
        <v>0</v>
      </c>
      <c r="AB17" s="3">
        <f>AA16+AA17</f>
        <v>0</v>
      </c>
      <c r="AC17" s="3"/>
      <c r="AD17" s="25">
        <f>W17</f>
        <v>0</v>
      </c>
      <c r="AE17" s="1" t="s">
        <v>12</v>
      </c>
      <c r="AF17" s="38"/>
      <c r="AG17" s="48"/>
      <c r="AH17" s="3">
        <f>AG17*AD17</f>
        <v>0</v>
      </c>
      <c r="AI17" s="3">
        <f>AH16+AH17</f>
        <v>0</v>
      </c>
      <c r="AJ17" s="3"/>
      <c r="AK17" s="25">
        <f>AD17</f>
        <v>0</v>
      </c>
      <c r="AL17" s="1" t="s">
        <v>12</v>
      </c>
      <c r="AM17" s="38"/>
      <c r="AN17" s="48"/>
      <c r="AO17" s="3">
        <f>AN17*AK17</f>
        <v>0</v>
      </c>
      <c r="AP17" s="3">
        <f>AO16+AO17</f>
        <v>0</v>
      </c>
      <c r="AQ17" s="3"/>
      <c r="AR17" s="25">
        <f>AK17</f>
        <v>0</v>
      </c>
      <c r="AS17" s="1" t="s">
        <v>12</v>
      </c>
      <c r="AT17" s="38"/>
      <c r="AU17" s="45"/>
      <c r="AV17" s="3">
        <f>AU17*AR17</f>
        <v>0</v>
      </c>
      <c r="AW17" s="3">
        <f>AV16+AV17</f>
        <v>0</v>
      </c>
      <c r="AX17" s="3"/>
      <c r="AY17" s="28">
        <f>AR17</f>
        <v>0</v>
      </c>
      <c r="AZ17" s="1" t="s">
        <v>12</v>
      </c>
      <c r="BA17" s="38"/>
      <c r="BB17" s="45"/>
      <c r="BC17" s="3">
        <f>BB17*AY17</f>
        <v>0</v>
      </c>
      <c r="BD17" s="3">
        <f>BC16+BC17</f>
        <v>0</v>
      </c>
      <c r="BE17" s="3"/>
      <c r="BF17" s="25">
        <f>AY17</f>
        <v>0</v>
      </c>
      <c r="BG17" s="1" t="s">
        <v>12</v>
      </c>
      <c r="BH17" s="38"/>
      <c r="BI17" s="45"/>
      <c r="BJ17" s="3">
        <f>BI17*BF17</f>
        <v>0</v>
      </c>
      <c r="BK17" s="3">
        <f>BJ16+BJ17</f>
        <v>0</v>
      </c>
      <c r="BL17" s="3"/>
      <c r="BM17" s="25">
        <f>BF17</f>
        <v>0</v>
      </c>
      <c r="BN17" s="1" t="s">
        <v>12</v>
      </c>
      <c r="BO17" s="38"/>
      <c r="BP17" s="45"/>
      <c r="BQ17" s="3">
        <f>BP17*BM17</f>
        <v>0</v>
      </c>
      <c r="BR17" s="3">
        <f>BQ16+BQ17</f>
        <v>0</v>
      </c>
      <c r="BS17" s="3"/>
      <c r="BT17" s="25">
        <f>BM17</f>
        <v>0</v>
      </c>
      <c r="BU17" s="1" t="s">
        <v>12</v>
      </c>
      <c r="BV17" s="38"/>
      <c r="BW17" s="45"/>
      <c r="BX17" s="3">
        <f>BW17*BT17</f>
        <v>0</v>
      </c>
      <c r="BY17" s="3">
        <f>BX16+BX17</f>
        <v>0</v>
      </c>
      <c r="BZ17" s="3"/>
      <c r="CB17" s="25">
        <f>BT17</f>
        <v>0</v>
      </c>
      <c r="CC17" s="1" t="s">
        <v>12</v>
      </c>
      <c r="CD17" s="38"/>
      <c r="CE17" s="45"/>
      <c r="CF17" s="3">
        <f>CE17*CB17</f>
        <v>0</v>
      </c>
      <c r="CG17" s="3">
        <f>CF16+CF17</f>
        <v>0</v>
      </c>
      <c r="CI17" s="28">
        <f>CB17</f>
        <v>0</v>
      </c>
      <c r="CJ17" s="1" t="s">
        <v>12</v>
      </c>
      <c r="CK17" s="5"/>
      <c r="CL17" s="5">
        <f>E17+L17+S17+Z17+AG17+AN17+AU17+BB17+BI17+BP17+BW17+CE17</f>
        <v>0</v>
      </c>
      <c r="CM17" s="3">
        <f>CL17*CI17</f>
        <v>0</v>
      </c>
      <c r="CN17" s="29">
        <f>CM16+CM17</f>
        <v>0</v>
      </c>
      <c r="CO17" s="32"/>
      <c r="CP17" s="32"/>
    </row>
    <row r="18" spans="1:94" x14ac:dyDescent="0.2">
      <c r="B18" s="25"/>
      <c r="D18" s="37"/>
      <c r="E18" s="43"/>
      <c r="F18" s="3"/>
      <c r="G18" s="3"/>
      <c r="H18" s="3"/>
      <c r="I18" s="25"/>
      <c r="K18" s="37"/>
      <c r="L18" s="43"/>
      <c r="M18" s="3"/>
      <c r="N18" s="3"/>
      <c r="O18" s="3"/>
      <c r="P18" s="27"/>
      <c r="R18" s="38"/>
      <c r="S18" s="45"/>
      <c r="T18" s="3"/>
      <c r="U18" s="3"/>
      <c r="V18" s="3"/>
      <c r="W18" s="25"/>
      <c r="Y18" s="39"/>
      <c r="Z18" s="45"/>
      <c r="AA18" s="3"/>
      <c r="AB18" s="3"/>
      <c r="AC18" s="3"/>
      <c r="AD18" s="25"/>
      <c r="AF18" s="38"/>
      <c r="AG18" s="45"/>
      <c r="AH18" s="3"/>
      <c r="AI18" s="3"/>
      <c r="AJ18" s="3"/>
      <c r="AK18" s="25"/>
      <c r="AM18" s="38"/>
      <c r="AN18" s="45"/>
      <c r="AO18" s="3"/>
      <c r="AP18" s="3"/>
      <c r="AQ18" s="3"/>
      <c r="AR18" s="25"/>
      <c r="AT18" s="38"/>
      <c r="AU18" s="45"/>
      <c r="AV18" s="3"/>
      <c r="AW18" s="3"/>
      <c r="AX18" s="3"/>
      <c r="AY18" s="28"/>
      <c r="BA18" s="38"/>
      <c r="BB18" s="45"/>
      <c r="BC18" s="3"/>
      <c r="BD18" s="3"/>
      <c r="BE18" s="3"/>
      <c r="BF18" s="25"/>
      <c r="BH18" s="38"/>
      <c r="BI18" s="45"/>
      <c r="BJ18" s="3"/>
      <c r="BK18" s="3"/>
      <c r="BL18" s="3"/>
      <c r="BM18" s="25"/>
      <c r="BO18" s="38"/>
      <c r="BP18" s="45"/>
      <c r="BQ18" s="3"/>
      <c r="BR18" s="3"/>
      <c r="BS18" s="3"/>
      <c r="BT18" s="25"/>
      <c r="BV18" s="38"/>
      <c r="BW18" s="45"/>
      <c r="BX18" s="3"/>
      <c r="BY18" s="3"/>
      <c r="BZ18" s="3"/>
      <c r="CB18" s="25"/>
      <c r="CD18" s="38"/>
      <c r="CE18" s="45"/>
      <c r="CF18" s="3"/>
      <c r="CG18" s="3"/>
      <c r="CI18" s="28"/>
      <c r="CK18" s="5"/>
      <c r="CL18" s="5"/>
      <c r="CM18" s="3"/>
      <c r="CN18" s="29"/>
      <c r="CO18" s="32"/>
      <c r="CP18" s="32"/>
    </row>
    <row r="19" spans="1:94" x14ac:dyDescent="0.2">
      <c r="A19" s="1" t="s">
        <v>107</v>
      </c>
      <c r="B19" s="25">
        <f>'2002 PILS Rate'!D15</f>
        <v>60.762999999999998</v>
      </c>
      <c r="C19" s="1" t="s">
        <v>8</v>
      </c>
      <c r="D19" s="37"/>
      <c r="E19" s="43"/>
      <c r="F19" s="26">
        <f>D19*B19</f>
        <v>0</v>
      </c>
      <c r="I19" s="25">
        <f>B19</f>
        <v>60.762999999999998</v>
      </c>
      <c r="J19" s="1" t="s">
        <v>8</v>
      </c>
      <c r="K19" s="37"/>
      <c r="L19" s="43"/>
      <c r="M19" s="26">
        <f>K19*I19</f>
        <v>0</v>
      </c>
      <c r="P19" s="27">
        <f>I19</f>
        <v>60.762999999999998</v>
      </c>
      <c r="Q19" s="1" t="s">
        <v>8</v>
      </c>
      <c r="R19" s="37"/>
      <c r="S19" s="45"/>
      <c r="T19" s="26">
        <f>R19*P19</f>
        <v>0</v>
      </c>
      <c r="W19" s="25">
        <f>P19</f>
        <v>60.762999999999998</v>
      </c>
      <c r="X19" s="1" t="s">
        <v>8</v>
      </c>
      <c r="Y19" s="37"/>
      <c r="Z19" s="45"/>
      <c r="AA19" s="26">
        <f>Y19*W19</f>
        <v>0</v>
      </c>
      <c r="AD19" s="25">
        <f>W19</f>
        <v>60.762999999999998</v>
      </c>
      <c r="AE19" s="1" t="s">
        <v>8</v>
      </c>
      <c r="AF19" s="37">
        <v>102</v>
      </c>
      <c r="AG19" s="47"/>
      <c r="AH19" s="26">
        <f>AF19*AD19</f>
        <v>6197.826</v>
      </c>
      <c r="AK19" s="25">
        <f>AD19</f>
        <v>60.762999999999998</v>
      </c>
      <c r="AL19" s="1" t="s">
        <v>8</v>
      </c>
      <c r="AM19" s="37">
        <v>102</v>
      </c>
      <c r="AN19" s="45"/>
      <c r="AO19" s="26">
        <f>AM19*AK19</f>
        <v>6197.826</v>
      </c>
      <c r="AR19" s="25">
        <f>AK19</f>
        <v>60.762999999999998</v>
      </c>
      <c r="AS19" s="1" t="s">
        <v>8</v>
      </c>
      <c r="AT19" s="37">
        <v>102</v>
      </c>
      <c r="AU19" s="45"/>
      <c r="AV19" s="26">
        <f>AT19*AR19</f>
        <v>6197.826</v>
      </c>
      <c r="AY19" s="28">
        <f>AR19</f>
        <v>60.762999999999998</v>
      </c>
      <c r="AZ19" s="1" t="s">
        <v>8</v>
      </c>
      <c r="BA19" s="37">
        <v>103</v>
      </c>
      <c r="BB19" s="45"/>
      <c r="BC19" s="26">
        <f>BA19*AY19</f>
        <v>6258.5889999999999</v>
      </c>
      <c r="BF19" s="25">
        <f>AY19</f>
        <v>60.762999999999998</v>
      </c>
      <c r="BG19" s="1" t="s">
        <v>8</v>
      </c>
      <c r="BH19" s="37">
        <v>104</v>
      </c>
      <c r="BI19" s="45"/>
      <c r="BJ19" s="26">
        <f>BH19*BF19</f>
        <v>6319.3519999999999</v>
      </c>
      <c r="BM19" s="25">
        <f>BF19</f>
        <v>60.762999999999998</v>
      </c>
      <c r="BN19" s="1" t="s">
        <v>8</v>
      </c>
      <c r="BO19" s="37">
        <v>104</v>
      </c>
      <c r="BP19" s="45"/>
      <c r="BQ19" s="26">
        <f>BO19*BM19</f>
        <v>6319.3519999999999</v>
      </c>
      <c r="BT19" s="25">
        <f>BM19</f>
        <v>60.762999999999998</v>
      </c>
      <c r="BU19" s="1" t="s">
        <v>8</v>
      </c>
      <c r="BV19" s="37">
        <v>104</v>
      </c>
      <c r="BW19" s="45"/>
      <c r="BX19" s="26">
        <f>BV19*BT19</f>
        <v>6319.3519999999999</v>
      </c>
      <c r="CB19" s="25">
        <f>BT19</f>
        <v>60.762999999999998</v>
      </c>
      <c r="CC19" s="1" t="s">
        <v>8</v>
      </c>
      <c r="CD19" s="37">
        <v>104</v>
      </c>
      <c r="CE19" s="45"/>
      <c r="CF19" s="26">
        <f>CD19*CB19</f>
        <v>6319.3519999999999</v>
      </c>
      <c r="CI19" s="28">
        <f>CB19</f>
        <v>60.762999999999998</v>
      </c>
      <c r="CJ19" s="1" t="s">
        <v>8</v>
      </c>
      <c r="CK19" s="5">
        <f>SUM(D19+K19+R19+Y19+AF19+AM19+AT19+BA19+BH19+BO19+BV19+CD19)</f>
        <v>825</v>
      </c>
      <c r="CL19" s="5"/>
      <c r="CM19" s="26">
        <f>CK19*CI19</f>
        <v>50129.474999999999</v>
      </c>
      <c r="CN19" s="13"/>
      <c r="CO19" s="32"/>
      <c r="CP19" s="32"/>
    </row>
    <row r="20" spans="1:94" x14ac:dyDescent="0.2">
      <c r="A20" s="1" t="s">
        <v>108</v>
      </c>
      <c r="B20" s="25">
        <f>'2002 PILS Rate'!D16</f>
        <v>0.21517999999999998</v>
      </c>
      <c r="C20" s="1" t="s">
        <v>16</v>
      </c>
      <c r="D20" s="37"/>
      <c r="E20" s="43"/>
      <c r="F20" s="3">
        <f>E20*B20</f>
        <v>0</v>
      </c>
      <c r="G20" s="3">
        <f>F19+F20</f>
        <v>0</v>
      </c>
      <c r="H20" s="3"/>
      <c r="I20" s="25">
        <f>B20</f>
        <v>0.21517999999999998</v>
      </c>
      <c r="J20" s="1" t="s">
        <v>16</v>
      </c>
      <c r="K20" s="37"/>
      <c r="L20" s="43"/>
      <c r="M20" s="3">
        <f>L20*I20</f>
        <v>0</v>
      </c>
      <c r="N20" s="3">
        <f>M19+M20</f>
        <v>0</v>
      </c>
      <c r="O20" s="3"/>
      <c r="P20" s="27">
        <f>I20</f>
        <v>0.21517999999999998</v>
      </c>
      <c r="Q20" s="1" t="s">
        <v>16</v>
      </c>
      <c r="R20" s="38"/>
      <c r="S20" s="47"/>
      <c r="T20" s="3">
        <f>S20*P20</f>
        <v>0</v>
      </c>
      <c r="U20" s="3">
        <f>T19+T20</f>
        <v>0</v>
      </c>
      <c r="V20" s="3"/>
      <c r="W20" s="25">
        <f>P20</f>
        <v>0.21517999999999998</v>
      </c>
      <c r="X20" s="1" t="s">
        <v>16</v>
      </c>
      <c r="Y20" s="38"/>
      <c r="Z20" s="45"/>
      <c r="AA20" s="3">
        <f>Z20*W20</f>
        <v>0</v>
      </c>
      <c r="AB20" s="3">
        <f>AA19+AA20</f>
        <v>0</v>
      </c>
      <c r="AC20" s="3"/>
      <c r="AD20" s="25">
        <f>W20</f>
        <v>0.21517999999999998</v>
      </c>
      <c r="AE20" s="1" t="s">
        <v>16</v>
      </c>
      <c r="AF20" s="38"/>
      <c r="AG20" s="45"/>
      <c r="AH20" s="3">
        <f>AG20*AD20</f>
        <v>0</v>
      </c>
      <c r="AI20" s="3">
        <f>AH19+AH20</f>
        <v>6197.826</v>
      </c>
      <c r="AJ20" s="3"/>
      <c r="AK20" s="25">
        <f>AD20</f>
        <v>0.21517999999999998</v>
      </c>
      <c r="AL20" s="1" t="s">
        <v>16</v>
      </c>
      <c r="AM20" s="38"/>
      <c r="AN20" s="45">
        <v>6267</v>
      </c>
      <c r="AO20" s="3">
        <f>AN20*AK20</f>
        <v>1348.53306</v>
      </c>
      <c r="AP20" s="3">
        <f>AO19+AO20</f>
        <v>7546.3590599999998</v>
      </c>
      <c r="AQ20" s="3"/>
      <c r="AR20" s="25">
        <f>AK20</f>
        <v>0.21517999999999998</v>
      </c>
      <c r="AS20" s="1" t="s">
        <v>16</v>
      </c>
      <c r="AT20" s="38"/>
      <c r="AU20" s="45">
        <v>12763</v>
      </c>
      <c r="AV20" s="3">
        <f>AU20*AR20</f>
        <v>2746.3423399999997</v>
      </c>
      <c r="AW20" s="3">
        <f>AV19+AV20</f>
        <v>8944.1683400000002</v>
      </c>
      <c r="AX20" s="3"/>
      <c r="AY20" s="28">
        <f>AR20</f>
        <v>0.21517999999999998</v>
      </c>
      <c r="AZ20" s="1" t="s">
        <v>16</v>
      </c>
      <c r="BA20" s="38"/>
      <c r="BB20" s="45">
        <v>10044</v>
      </c>
      <c r="BC20" s="3">
        <f>BB20*AY20</f>
        <v>2161.2679199999998</v>
      </c>
      <c r="BD20" s="3">
        <f>BC19+BC20</f>
        <v>8419.8569200000002</v>
      </c>
      <c r="BE20" s="3"/>
      <c r="BF20" s="25">
        <f>AY20</f>
        <v>0.21517999999999998</v>
      </c>
      <c r="BG20" s="1" t="s">
        <v>16</v>
      </c>
      <c r="BH20" s="38"/>
      <c r="BI20" s="45">
        <v>8717</v>
      </c>
      <c r="BJ20" s="3">
        <f>BI20*BF20</f>
        <v>1875.7240599999998</v>
      </c>
      <c r="BK20" s="3">
        <f>BJ19+BJ20</f>
        <v>8195.0760599999994</v>
      </c>
      <c r="BL20" s="3"/>
      <c r="BM20" s="25">
        <f>BF20</f>
        <v>0.21517999999999998</v>
      </c>
      <c r="BN20" s="1" t="s">
        <v>16</v>
      </c>
      <c r="BO20" s="38"/>
      <c r="BP20" s="45">
        <v>9064</v>
      </c>
      <c r="BQ20" s="3">
        <f>BP20*BM20</f>
        <v>1950.3915199999999</v>
      </c>
      <c r="BR20" s="3">
        <f>BQ19+BQ20</f>
        <v>8269.74352</v>
      </c>
      <c r="BS20" s="3"/>
      <c r="BT20" s="25">
        <f>BM20</f>
        <v>0.21517999999999998</v>
      </c>
      <c r="BU20" s="1" t="s">
        <v>16</v>
      </c>
      <c r="BV20" s="38"/>
      <c r="BW20" s="45">
        <v>11193</v>
      </c>
      <c r="BX20" s="3">
        <f>BW20*BT20</f>
        <v>2408.50974</v>
      </c>
      <c r="BY20" s="3">
        <f>BX19+BX20</f>
        <v>8727.8617400000003</v>
      </c>
      <c r="BZ20" s="3"/>
      <c r="CB20" s="25">
        <f>BT20</f>
        <v>0.21517999999999998</v>
      </c>
      <c r="CC20" s="1" t="s">
        <v>16</v>
      </c>
      <c r="CD20" s="38"/>
      <c r="CE20" s="45">
        <v>8263</v>
      </c>
      <c r="CF20" s="3">
        <f>CE20*CB20</f>
        <v>1778.0323399999997</v>
      </c>
      <c r="CG20" s="3">
        <f>CF19+CF20</f>
        <v>8097.3843399999996</v>
      </c>
      <c r="CI20" s="28">
        <f>CB20</f>
        <v>0.21517999999999998</v>
      </c>
      <c r="CJ20" s="1" t="s">
        <v>16</v>
      </c>
      <c r="CK20" s="5"/>
      <c r="CL20" s="5">
        <f>E20+L20+S20+Z20+AG20+AN20+AU20+BB20+BI20+BP20+BW20+CE20</f>
        <v>66311</v>
      </c>
      <c r="CM20" s="3">
        <f>CL20*CI20</f>
        <v>14268.800979999998</v>
      </c>
      <c r="CN20" s="29">
        <f>CM19+CM20</f>
        <v>64398.275979999999</v>
      </c>
      <c r="CO20" s="32"/>
      <c r="CP20" s="32"/>
    </row>
    <row r="21" spans="1:94" x14ac:dyDescent="0.2">
      <c r="A21" s="1" t="s">
        <v>113</v>
      </c>
      <c r="B21" s="25">
        <f>'2002 PILS Rate'!D17</f>
        <v>151.59350000000001</v>
      </c>
      <c r="C21" s="1" t="s">
        <v>9</v>
      </c>
      <c r="D21" s="37"/>
      <c r="E21" s="43"/>
      <c r="F21" s="26">
        <f>D21*B21</f>
        <v>0</v>
      </c>
      <c r="G21" s="3"/>
      <c r="H21" s="3"/>
      <c r="I21" s="25">
        <f>B21</f>
        <v>151.59350000000001</v>
      </c>
      <c r="J21" s="1" t="s">
        <v>8</v>
      </c>
      <c r="K21" s="37"/>
      <c r="L21" s="43"/>
      <c r="M21" s="26">
        <f>K21*I21</f>
        <v>0</v>
      </c>
      <c r="N21" s="3"/>
      <c r="O21" s="3"/>
      <c r="P21" s="27">
        <f>I21</f>
        <v>151.59350000000001</v>
      </c>
      <c r="Q21" s="1" t="s">
        <v>10</v>
      </c>
      <c r="R21" s="38"/>
      <c r="S21" s="47"/>
      <c r="T21" s="26">
        <f>R21*P21</f>
        <v>0</v>
      </c>
      <c r="U21" s="3"/>
      <c r="V21" s="3"/>
      <c r="W21" s="25">
        <f>P21</f>
        <v>151.59350000000001</v>
      </c>
      <c r="X21" s="1" t="s">
        <v>10</v>
      </c>
      <c r="Y21" s="38"/>
      <c r="Z21" s="45"/>
      <c r="AA21" s="26">
        <f>Y21*W21</f>
        <v>0</v>
      </c>
      <c r="AB21" s="3"/>
      <c r="AC21" s="3"/>
      <c r="AD21" s="25">
        <f>W21</f>
        <v>151.59350000000001</v>
      </c>
      <c r="AE21" s="1" t="s">
        <v>10</v>
      </c>
      <c r="AF21" s="40">
        <v>1</v>
      </c>
      <c r="AG21" s="45"/>
      <c r="AH21" s="26">
        <f>AF21*AD21</f>
        <v>151.59350000000001</v>
      </c>
      <c r="AI21" s="3"/>
      <c r="AJ21" s="3"/>
      <c r="AK21" s="25">
        <f>AD21</f>
        <v>151.59350000000001</v>
      </c>
      <c r="AL21" s="1" t="s">
        <v>10</v>
      </c>
      <c r="AM21" s="40">
        <v>1</v>
      </c>
      <c r="AN21" s="45"/>
      <c r="AO21" s="26">
        <f>AM21*AK21</f>
        <v>151.59350000000001</v>
      </c>
      <c r="AP21" s="3"/>
      <c r="AQ21" s="3"/>
      <c r="AR21" s="25">
        <f>AK21</f>
        <v>151.59350000000001</v>
      </c>
      <c r="AS21" s="1" t="s">
        <v>10</v>
      </c>
      <c r="AT21" s="38">
        <v>1</v>
      </c>
      <c r="AU21" s="45"/>
      <c r="AV21" s="26">
        <f>AT21*AR21</f>
        <v>151.59350000000001</v>
      </c>
      <c r="AW21" s="3"/>
      <c r="AX21" s="3"/>
      <c r="AY21" s="28">
        <f>AR21</f>
        <v>151.59350000000001</v>
      </c>
      <c r="AZ21" s="1" t="s">
        <v>10</v>
      </c>
      <c r="BA21" s="38">
        <v>1</v>
      </c>
      <c r="BB21" s="45"/>
      <c r="BC21" s="26">
        <f>BA21*AY21</f>
        <v>151.59350000000001</v>
      </c>
      <c r="BD21" s="3"/>
      <c r="BE21" s="3"/>
      <c r="BF21" s="25">
        <f>AY21</f>
        <v>151.59350000000001</v>
      </c>
      <c r="BG21" s="1" t="s">
        <v>8</v>
      </c>
      <c r="BH21" s="38">
        <v>1</v>
      </c>
      <c r="BI21" s="45"/>
      <c r="BJ21" s="26">
        <f>BH21*BF21</f>
        <v>151.59350000000001</v>
      </c>
      <c r="BK21" s="3"/>
      <c r="BL21" s="3"/>
      <c r="BM21" s="25">
        <f>BF21</f>
        <v>151.59350000000001</v>
      </c>
      <c r="BN21" s="1" t="s">
        <v>8</v>
      </c>
      <c r="BO21" s="38">
        <v>1</v>
      </c>
      <c r="BP21" s="45"/>
      <c r="BQ21" s="26">
        <f>BO21*BM21</f>
        <v>151.59350000000001</v>
      </c>
      <c r="BR21" s="3"/>
      <c r="BS21" s="3"/>
      <c r="BT21" s="25">
        <f>BM21</f>
        <v>151.59350000000001</v>
      </c>
      <c r="BU21" s="1" t="s">
        <v>8</v>
      </c>
      <c r="BV21" s="38">
        <v>1</v>
      </c>
      <c r="BW21" s="45"/>
      <c r="BX21" s="26">
        <f>BV21*BT21</f>
        <v>151.59350000000001</v>
      </c>
      <c r="BY21" s="3"/>
      <c r="BZ21" s="3"/>
      <c r="CB21" s="25">
        <f>BT21</f>
        <v>151.59350000000001</v>
      </c>
      <c r="CC21" s="1" t="s">
        <v>8</v>
      </c>
      <c r="CD21" s="38">
        <v>1</v>
      </c>
      <c r="CE21" s="45"/>
      <c r="CF21" s="26">
        <f>CD21*CB21</f>
        <v>151.59350000000001</v>
      </c>
      <c r="CG21" s="3"/>
      <c r="CI21" s="28">
        <f>CB21</f>
        <v>151.59350000000001</v>
      </c>
      <c r="CJ21" s="1" t="s">
        <v>8</v>
      </c>
      <c r="CK21" s="5">
        <f>SUM(D21+K21+R21+Y21+AF21+AM21+AT21+BA21+BH21+BO21+BV21+CD21)</f>
        <v>8</v>
      </c>
      <c r="CL21" s="5"/>
      <c r="CM21" s="26">
        <f>CK21*CI21</f>
        <v>1212.748</v>
      </c>
      <c r="CN21" s="29"/>
      <c r="CO21" s="32"/>
      <c r="CP21" s="32"/>
    </row>
    <row r="22" spans="1:94" x14ac:dyDescent="0.2">
      <c r="A22" s="1" t="s">
        <v>112</v>
      </c>
      <c r="B22" s="25">
        <f>'2002 PILS Rate'!D18</f>
        <v>1.6E-2</v>
      </c>
      <c r="C22" s="1" t="s">
        <v>16</v>
      </c>
      <c r="D22" s="37"/>
      <c r="E22" s="43"/>
      <c r="F22" s="3">
        <f>E22*B22</f>
        <v>0</v>
      </c>
      <c r="G22" s="3">
        <f>F21+F22</f>
        <v>0</v>
      </c>
      <c r="H22" s="3"/>
      <c r="I22" s="25">
        <f>B22</f>
        <v>1.6E-2</v>
      </c>
      <c r="J22" s="1" t="s">
        <v>16</v>
      </c>
      <c r="K22" s="37"/>
      <c r="L22" s="43"/>
      <c r="M22" s="3">
        <f>L22*I22</f>
        <v>0</v>
      </c>
      <c r="N22" s="3">
        <f>M21+M22</f>
        <v>0</v>
      </c>
      <c r="O22" s="3"/>
      <c r="P22" s="27">
        <f>I22</f>
        <v>1.6E-2</v>
      </c>
      <c r="Q22" s="1" t="s">
        <v>16</v>
      </c>
      <c r="R22" s="38"/>
      <c r="S22" s="47"/>
      <c r="T22" s="3">
        <f>S22*P22</f>
        <v>0</v>
      </c>
      <c r="U22" s="3">
        <f>T21+T22</f>
        <v>0</v>
      </c>
      <c r="V22" s="3"/>
      <c r="W22" s="25">
        <f>P22</f>
        <v>1.6E-2</v>
      </c>
      <c r="X22" s="1" t="s">
        <v>16</v>
      </c>
      <c r="Y22" s="38"/>
      <c r="Z22" s="45"/>
      <c r="AA22" s="3">
        <f>Z22*W22</f>
        <v>0</v>
      </c>
      <c r="AB22" s="3">
        <f>AA21+AA22</f>
        <v>0</v>
      </c>
      <c r="AC22" s="3"/>
      <c r="AD22" s="25">
        <f>W22</f>
        <v>1.6E-2</v>
      </c>
      <c r="AE22" s="1" t="s">
        <v>16</v>
      </c>
      <c r="AF22" s="38"/>
      <c r="AG22" s="48"/>
      <c r="AH22" s="3">
        <f>AG22*AD22</f>
        <v>0</v>
      </c>
      <c r="AI22" s="3">
        <f>AH21+AH22</f>
        <v>151.59350000000001</v>
      </c>
      <c r="AJ22" s="3"/>
      <c r="AK22" s="25">
        <f>AD22</f>
        <v>1.6E-2</v>
      </c>
      <c r="AL22" s="1" t="s">
        <v>16</v>
      </c>
      <c r="AM22" s="38"/>
      <c r="AN22" s="48"/>
      <c r="AO22" s="3">
        <f>AN22*AK22</f>
        <v>0</v>
      </c>
      <c r="AP22" s="3">
        <f>AO21+AO22</f>
        <v>151.59350000000001</v>
      </c>
      <c r="AQ22" s="3"/>
      <c r="AR22" s="25">
        <f>AK22</f>
        <v>1.6E-2</v>
      </c>
      <c r="AS22" s="1" t="s">
        <v>16</v>
      </c>
      <c r="AT22" s="38"/>
      <c r="AU22" s="45">
        <v>8588</v>
      </c>
      <c r="AV22" s="3">
        <f>AU22*AR22</f>
        <v>137.40800000000002</v>
      </c>
      <c r="AW22" s="3">
        <f>AV21+AV22</f>
        <v>289.00150000000002</v>
      </c>
      <c r="AX22" s="3"/>
      <c r="AY22" s="28">
        <f>AR22</f>
        <v>1.6E-2</v>
      </c>
      <c r="AZ22" s="1" t="s">
        <v>16</v>
      </c>
      <c r="BA22" s="38"/>
      <c r="BB22" s="45">
        <v>3727</v>
      </c>
      <c r="BC22" s="3">
        <f>BB22*AY22</f>
        <v>59.631999999999998</v>
      </c>
      <c r="BD22" s="3">
        <f>BC21+BC22</f>
        <v>211.22550000000001</v>
      </c>
      <c r="BE22" s="3"/>
      <c r="BF22" s="25">
        <f>AY22</f>
        <v>1.6E-2</v>
      </c>
      <c r="BG22" s="1" t="s">
        <v>16</v>
      </c>
      <c r="BH22" s="38"/>
      <c r="BI22" s="45">
        <v>4162</v>
      </c>
      <c r="BJ22" s="3">
        <f>BI22*BF22</f>
        <v>66.591999999999999</v>
      </c>
      <c r="BK22" s="3">
        <f>BJ21+BJ22</f>
        <v>218.18549999999999</v>
      </c>
      <c r="BL22" s="3"/>
      <c r="BM22" s="25">
        <f>BF22</f>
        <v>1.6E-2</v>
      </c>
      <c r="BN22" s="1" t="s">
        <v>16</v>
      </c>
      <c r="BO22" s="38"/>
      <c r="BP22" s="45">
        <v>4319</v>
      </c>
      <c r="BQ22" s="3">
        <f>BP22*BM22</f>
        <v>69.103999999999999</v>
      </c>
      <c r="BR22" s="3">
        <f>BQ21+BQ22</f>
        <v>220.69749999999999</v>
      </c>
      <c r="BS22" s="3"/>
      <c r="BT22" s="25">
        <f>BM22</f>
        <v>1.6E-2</v>
      </c>
      <c r="BU22" s="1" t="s">
        <v>16</v>
      </c>
      <c r="BV22" s="38"/>
      <c r="BW22" s="45"/>
      <c r="BX22" s="3">
        <f>BW22*BT22</f>
        <v>0</v>
      </c>
      <c r="BY22" s="3">
        <f>BX21+BX22</f>
        <v>151.59350000000001</v>
      </c>
      <c r="BZ22" s="3"/>
      <c r="CB22" s="25">
        <f>BT22</f>
        <v>1.6E-2</v>
      </c>
      <c r="CC22" s="1" t="s">
        <v>16</v>
      </c>
      <c r="CD22" s="38"/>
      <c r="CE22" s="45"/>
      <c r="CF22" s="3">
        <f>CE22*CB22</f>
        <v>0</v>
      </c>
      <c r="CG22" s="3">
        <f>CF21+CF22</f>
        <v>151.59350000000001</v>
      </c>
      <c r="CI22" s="28">
        <f>CB22</f>
        <v>1.6E-2</v>
      </c>
      <c r="CJ22" s="1" t="s">
        <v>16</v>
      </c>
      <c r="CK22" s="5"/>
      <c r="CL22" s="5">
        <f>E22+L22+S22+Z22+AG22+AN22+AU22+BB22+BI22+BP22+BW22+CE22</f>
        <v>20796</v>
      </c>
      <c r="CM22" s="3">
        <f>CL22*CI22</f>
        <v>332.73599999999999</v>
      </c>
      <c r="CN22" s="29">
        <f>CM21+CM22</f>
        <v>1545.4839999999999</v>
      </c>
      <c r="CO22" s="32"/>
      <c r="CP22" s="32"/>
    </row>
    <row r="23" spans="1:94" x14ac:dyDescent="0.2">
      <c r="B23" s="25"/>
      <c r="D23" s="37"/>
      <c r="E23" s="59"/>
      <c r="F23" s="3"/>
      <c r="G23" s="3"/>
      <c r="H23" s="3"/>
      <c r="I23" s="25"/>
      <c r="K23" s="37"/>
      <c r="L23" s="43"/>
      <c r="M23" s="3"/>
      <c r="N23" s="3"/>
      <c r="O23" s="3"/>
      <c r="P23" s="27"/>
      <c r="R23" s="38"/>
      <c r="S23" s="47"/>
      <c r="T23" s="3"/>
      <c r="U23" s="3"/>
      <c r="V23" s="3"/>
      <c r="W23" s="25"/>
      <c r="Y23" s="38"/>
      <c r="Z23" s="45"/>
      <c r="AA23" s="3"/>
      <c r="AB23" s="3"/>
      <c r="AC23" s="3"/>
      <c r="AD23" s="25"/>
      <c r="AF23" s="38"/>
      <c r="AG23" s="48"/>
      <c r="AH23" s="3"/>
      <c r="AI23" s="3"/>
      <c r="AJ23" s="3"/>
      <c r="AK23" s="25"/>
      <c r="AM23" s="38"/>
      <c r="AN23" s="48"/>
      <c r="AO23" s="3"/>
      <c r="AP23" s="3"/>
      <c r="AQ23" s="3"/>
      <c r="AR23" s="25"/>
      <c r="AT23" s="38"/>
      <c r="AU23" s="45"/>
      <c r="AV23" s="3"/>
      <c r="AW23" s="3"/>
      <c r="AX23" s="3"/>
      <c r="AY23" s="28"/>
      <c r="BA23" s="38"/>
      <c r="BB23" s="45"/>
      <c r="BC23" s="3"/>
      <c r="BD23" s="3"/>
      <c r="BE23" s="3"/>
      <c r="BF23" s="25"/>
      <c r="BH23" s="38"/>
      <c r="BI23" s="45"/>
      <c r="BJ23" s="3"/>
      <c r="BK23" s="3"/>
      <c r="BL23" s="3"/>
      <c r="BM23" s="25"/>
      <c r="BO23" s="38"/>
      <c r="BP23" s="45"/>
      <c r="BQ23" s="3"/>
      <c r="BR23" s="3"/>
      <c r="BS23" s="3"/>
      <c r="BT23" s="25"/>
      <c r="BV23" s="38"/>
      <c r="BW23" s="45"/>
      <c r="BX23" s="3"/>
      <c r="BY23" s="3"/>
      <c r="BZ23" s="3"/>
      <c r="CB23" s="25"/>
      <c r="CD23" s="38"/>
      <c r="CE23" s="45"/>
      <c r="CF23" s="3"/>
      <c r="CG23" s="3"/>
      <c r="CI23" s="28"/>
      <c r="CK23" s="5"/>
      <c r="CL23" s="5"/>
      <c r="CM23" s="3"/>
      <c r="CN23" s="29"/>
      <c r="CO23" s="32"/>
      <c r="CP23" s="32"/>
    </row>
    <row r="24" spans="1:94" x14ac:dyDescent="0.2">
      <c r="A24" s="1" t="s">
        <v>17</v>
      </c>
      <c r="B24" s="25">
        <f>'2002 PILS Rate'!D20</f>
        <v>9.4200000000000006E-2</v>
      </c>
      <c r="C24" s="1" t="s">
        <v>8</v>
      </c>
      <c r="D24" s="37"/>
      <c r="E24" s="43"/>
      <c r="F24" s="26">
        <f>D24*B24</f>
        <v>0</v>
      </c>
      <c r="I24" s="25">
        <f t="shared" ref="I24:I29" si="0">B24</f>
        <v>9.4200000000000006E-2</v>
      </c>
      <c r="J24" s="1" t="s">
        <v>8</v>
      </c>
      <c r="K24" s="37"/>
      <c r="L24" s="43"/>
      <c r="M24" s="26">
        <f>K24*I24</f>
        <v>0</v>
      </c>
      <c r="P24" s="27">
        <f t="shared" ref="P24:P29" si="1">I24</f>
        <v>9.4200000000000006E-2</v>
      </c>
      <c r="Q24" s="1" t="s">
        <v>8</v>
      </c>
      <c r="R24" s="38"/>
      <c r="S24" s="45"/>
      <c r="T24" s="26">
        <f>R24*P24</f>
        <v>0</v>
      </c>
      <c r="W24" s="25">
        <f t="shared" ref="W24:W34" si="2">P24</f>
        <v>9.4200000000000006E-2</v>
      </c>
      <c r="X24" s="1" t="s">
        <v>8</v>
      </c>
      <c r="Y24" s="38"/>
      <c r="Z24" s="45"/>
      <c r="AA24" s="26">
        <f>Y24*W24</f>
        <v>0</v>
      </c>
      <c r="AD24" s="25">
        <f t="shared" ref="AD24:AD34" si="3">W24</f>
        <v>9.4200000000000006E-2</v>
      </c>
      <c r="AE24" s="1" t="s">
        <v>8</v>
      </c>
      <c r="AF24" s="38"/>
      <c r="AG24" s="45"/>
      <c r="AH24" s="26">
        <f>AF24*AD24</f>
        <v>0</v>
      </c>
      <c r="AK24" s="25">
        <f t="shared" ref="AK24:AK34" si="4">AD24</f>
        <v>9.4200000000000006E-2</v>
      </c>
      <c r="AL24" s="1" t="s">
        <v>8</v>
      </c>
      <c r="AM24" s="38"/>
      <c r="AN24" s="45"/>
      <c r="AO24" s="26">
        <f>AM24*AK24</f>
        <v>0</v>
      </c>
      <c r="AR24" s="25">
        <f t="shared" ref="AR24:AR34" si="5">AK24</f>
        <v>9.4200000000000006E-2</v>
      </c>
      <c r="AS24" s="1" t="s">
        <v>8</v>
      </c>
      <c r="AT24" s="38"/>
      <c r="AU24" s="45"/>
      <c r="AV24" s="26">
        <f>AT24*AR24</f>
        <v>0</v>
      </c>
      <c r="AY24" s="28">
        <f t="shared" ref="AY24:AY34" si="6">AR24</f>
        <v>9.4200000000000006E-2</v>
      </c>
      <c r="AZ24" s="1" t="s">
        <v>8</v>
      </c>
      <c r="BA24" s="38"/>
      <c r="BB24" s="45"/>
      <c r="BC24" s="26">
        <f>BA24*AY24</f>
        <v>0</v>
      </c>
      <c r="BF24" s="25">
        <f t="shared" ref="BF24:BF34" si="7">AY24</f>
        <v>9.4200000000000006E-2</v>
      </c>
      <c r="BG24" s="1" t="s">
        <v>8</v>
      </c>
      <c r="BH24" s="38"/>
      <c r="BI24" s="45"/>
      <c r="BJ24" s="26">
        <f>BH24*BF24</f>
        <v>0</v>
      </c>
      <c r="BM24" s="25">
        <f t="shared" ref="BM24:BM34" si="8">BF24</f>
        <v>9.4200000000000006E-2</v>
      </c>
      <c r="BN24" s="1" t="s">
        <v>8</v>
      </c>
      <c r="BO24" s="38"/>
      <c r="BP24" s="45"/>
      <c r="BQ24" s="26">
        <f>BO24*BM24</f>
        <v>0</v>
      </c>
      <c r="BT24" s="25">
        <f t="shared" ref="BT24:BT34" si="9">BM24</f>
        <v>9.4200000000000006E-2</v>
      </c>
      <c r="BU24" s="1" t="s">
        <v>8</v>
      </c>
      <c r="BV24" s="38"/>
      <c r="BW24" s="45"/>
      <c r="BX24" s="26">
        <f>BV24*BT24</f>
        <v>0</v>
      </c>
      <c r="CB24" s="25">
        <f t="shared" ref="CB24:CB34" si="10">BT24</f>
        <v>9.4200000000000006E-2</v>
      </c>
      <c r="CC24" s="1" t="s">
        <v>8</v>
      </c>
      <c r="CD24" s="38"/>
      <c r="CE24" s="45"/>
      <c r="CF24" s="26">
        <f>CD24*CB24</f>
        <v>0</v>
      </c>
      <c r="CI24" s="28">
        <f t="shared" ref="CI24:CI34" si="11">CB24</f>
        <v>9.4200000000000006E-2</v>
      </c>
      <c r="CJ24" s="1" t="s">
        <v>8</v>
      </c>
      <c r="CK24" s="5">
        <f>D24+K24+R24+Y24+AF24+AM24+AT24+BA24+BH24+BO24+BV24+CD24</f>
        <v>0</v>
      </c>
      <c r="CL24" s="5"/>
      <c r="CM24" s="26">
        <f>CK24*CI24</f>
        <v>0</v>
      </c>
      <c r="CN24" s="13"/>
      <c r="CO24" s="32"/>
      <c r="CP24" s="32"/>
    </row>
    <row r="25" spans="1:94" x14ac:dyDescent="0.2">
      <c r="A25" s="1" t="s">
        <v>18</v>
      </c>
      <c r="B25" s="25">
        <f>'2002 PILS Rate'!D21</f>
        <v>0.14086499999999999</v>
      </c>
      <c r="C25" s="1" t="s">
        <v>16</v>
      </c>
      <c r="D25" s="37"/>
      <c r="E25" s="43"/>
      <c r="F25" s="3">
        <f>E25*B25</f>
        <v>0</v>
      </c>
      <c r="G25" s="3">
        <f>F24+F25</f>
        <v>0</v>
      </c>
      <c r="H25" s="3"/>
      <c r="I25" s="25">
        <f t="shared" si="0"/>
        <v>0.14086499999999999</v>
      </c>
      <c r="J25" s="1" t="s">
        <v>16</v>
      </c>
      <c r="K25" s="37"/>
      <c r="L25" s="43"/>
      <c r="M25" s="3">
        <f>L25*I25</f>
        <v>0</v>
      </c>
      <c r="N25" s="3">
        <f>M24+M25</f>
        <v>0</v>
      </c>
      <c r="O25" s="3"/>
      <c r="P25" s="27">
        <f t="shared" si="1"/>
        <v>0.14086499999999999</v>
      </c>
      <c r="Q25" s="1" t="s">
        <v>16</v>
      </c>
      <c r="R25" s="38"/>
      <c r="S25" s="45"/>
      <c r="T25" s="3">
        <f>S25*P25</f>
        <v>0</v>
      </c>
      <c r="U25" s="3">
        <f>T24+T25</f>
        <v>0</v>
      </c>
      <c r="V25" s="3"/>
      <c r="W25" s="25">
        <f t="shared" si="2"/>
        <v>0.14086499999999999</v>
      </c>
      <c r="X25" s="1" t="s">
        <v>16</v>
      </c>
      <c r="Y25" s="38"/>
      <c r="Z25" s="57"/>
      <c r="AA25" s="3">
        <f>Z25*W25</f>
        <v>0</v>
      </c>
      <c r="AB25" s="3">
        <f>AA24+AA25</f>
        <v>0</v>
      </c>
      <c r="AC25" s="3"/>
      <c r="AD25" s="25">
        <f t="shared" si="3"/>
        <v>0.14086499999999999</v>
      </c>
      <c r="AE25" s="1" t="s">
        <v>16</v>
      </c>
      <c r="AF25" s="38"/>
      <c r="AG25" s="45"/>
      <c r="AH25" s="3">
        <f>AG25*AD25</f>
        <v>0</v>
      </c>
      <c r="AI25" s="3">
        <f>AH24+AH25</f>
        <v>0</v>
      </c>
      <c r="AJ25" s="3"/>
      <c r="AK25" s="25">
        <f t="shared" si="4"/>
        <v>0.14086499999999999</v>
      </c>
      <c r="AL25" s="1" t="s">
        <v>16</v>
      </c>
      <c r="AM25" s="38"/>
      <c r="AN25" s="57"/>
      <c r="AO25" s="3">
        <f>AN25*AK25</f>
        <v>0</v>
      </c>
      <c r="AP25" s="3">
        <f>AO24+AO25</f>
        <v>0</v>
      </c>
      <c r="AQ25" s="3"/>
      <c r="AR25" s="25">
        <f t="shared" si="5"/>
        <v>0.14086499999999999</v>
      </c>
      <c r="AS25" s="1" t="s">
        <v>16</v>
      </c>
      <c r="AT25" s="38"/>
      <c r="AU25" s="57"/>
      <c r="AV25" s="3">
        <f>AU25*AR25</f>
        <v>0</v>
      </c>
      <c r="AW25" s="3">
        <f>AV24+AV25</f>
        <v>0</v>
      </c>
      <c r="AX25" s="3"/>
      <c r="AY25" s="28">
        <f t="shared" si="6"/>
        <v>0.14086499999999999</v>
      </c>
      <c r="AZ25" s="1" t="s">
        <v>16</v>
      </c>
      <c r="BA25" s="38"/>
      <c r="BB25" s="57"/>
      <c r="BC25" s="3">
        <f>BB25*AY25</f>
        <v>0</v>
      </c>
      <c r="BD25" s="3">
        <f>BC24+BC25</f>
        <v>0</v>
      </c>
      <c r="BE25" s="3"/>
      <c r="BF25" s="25">
        <f t="shared" si="7"/>
        <v>0.14086499999999999</v>
      </c>
      <c r="BG25" s="1" t="s">
        <v>16</v>
      </c>
      <c r="BH25" s="38"/>
      <c r="BI25" s="45"/>
      <c r="BJ25" s="3">
        <f>BI25*BF25</f>
        <v>0</v>
      </c>
      <c r="BK25" s="3">
        <f>BJ24+BJ25</f>
        <v>0</v>
      </c>
      <c r="BL25" s="3"/>
      <c r="BM25" s="25">
        <f t="shared" si="8"/>
        <v>0.14086499999999999</v>
      </c>
      <c r="BN25" s="1" t="s">
        <v>16</v>
      </c>
      <c r="BO25" s="38"/>
      <c r="BP25" s="45"/>
      <c r="BQ25" s="3">
        <f>BP25*BM25</f>
        <v>0</v>
      </c>
      <c r="BR25" s="3">
        <f>BQ24+BQ25</f>
        <v>0</v>
      </c>
      <c r="BS25" s="3"/>
      <c r="BT25" s="25">
        <f t="shared" si="9"/>
        <v>0.14086499999999999</v>
      </c>
      <c r="BU25" s="1" t="s">
        <v>16</v>
      </c>
      <c r="BV25" s="38"/>
      <c r="BW25" s="45"/>
      <c r="BX25" s="3">
        <f>BW25*BT25</f>
        <v>0</v>
      </c>
      <c r="BY25" s="3">
        <f>BX24+BX25</f>
        <v>0</v>
      </c>
      <c r="BZ25" s="3"/>
      <c r="CB25" s="25">
        <f t="shared" si="10"/>
        <v>0.14086499999999999</v>
      </c>
      <c r="CC25" s="1" t="s">
        <v>16</v>
      </c>
      <c r="CD25" s="38"/>
      <c r="CE25" s="45"/>
      <c r="CF25" s="3">
        <f>CE25*CB25</f>
        <v>0</v>
      </c>
      <c r="CG25" s="3">
        <f>CF24+CF25</f>
        <v>0</v>
      </c>
      <c r="CI25" s="28">
        <f t="shared" si="11"/>
        <v>0.14086499999999999</v>
      </c>
      <c r="CJ25" s="1" t="s">
        <v>16</v>
      </c>
      <c r="CK25" s="5"/>
      <c r="CL25" s="5">
        <f>E25+L25+S25+Z25+AG25+AN25+AU25+BB25+BI25+BP25+BW25+CE25</f>
        <v>0</v>
      </c>
      <c r="CM25" s="3">
        <f>CL25*CI25</f>
        <v>0</v>
      </c>
      <c r="CN25" s="29">
        <f>CM24+CM25</f>
        <v>0</v>
      </c>
      <c r="CO25" s="32"/>
      <c r="CP25" s="32"/>
    </row>
    <row r="26" spans="1:94" x14ac:dyDescent="0.2">
      <c r="A26" s="1" t="s">
        <v>39</v>
      </c>
      <c r="B26" s="25">
        <f>'2002 PILS Rate'!D20</f>
        <v>9.4200000000000006E-2</v>
      </c>
      <c r="C26" s="1" t="s">
        <v>8</v>
      </c>
      <c r="D26" s="37"/>
      <c r="E26" s="43"/>
      <c r="F26" s="26">
        <f>D26*B26</f>
        <v>0</v>
      </c>
      <c r="H26" s="3"/>
      <c r="I26" s="25">
        <f t="shared" si="0"/>
        <v>9.4200000000000006E-2</v>
      </c>
      <c r="J26" s="1" t="s">
        <v>8</v>
      </c>
      <c r="K26" s="37"/>
      <c r="L26" s="43"/>
      <c r="M26" s="26">
        <f>K26*I26</f>
        <v>0</v>
      </c>
      <c r="O26" s="3"/>
      <c r="P26" s="27">
        <f t="shared" si="1"/>
        <v>9.4200000000000006E-2</v>
      </c>
      <c r="Q26" s="1" t="s">
        <v>8</v>
      </c>
      <c r="R26" s="38"/>
      <c r="S26" s="45"/>
      <c r="T26" s="26">
        <f>R26*P26</f>
        <v>0</v>
      </c>
      <c r="V26" s="3"/>
      <c r="W26" s="25">
        <f>P26</f>
        <v>9.4200000000000006E-2</v>
      </c>
      <c r="X26" s="1" t="s">
        <v>8</v>
      </c>
      <c r="Y26" s="38"/>
      <c r="Z26" s="57"/>
      <c r="AA26" s="26">
        <f>Y26*W26</f>
        <v>0</v>
      </c>
      <c r="AC26" s="3"/>
      <c r="AD26" s="25">
        <f>W26</f>
        <v>9.4200000000000006E-2</v>
      </c>
      <c r="AE26" s="1" t="s">
        <v>8</v>
      </c>
      <c r="AF26" s="38">
        <v>2</v>
      </c>
      <c r="AG26" s="45"/>
      <c r="AH26" s="26">
        <f>AF26*AD26</f>
        <v>0.18840000000000001</v>
      </c>
      <c r="AJ26" s="3"/>
      <c r="AK26" s="25">
        <f>AD26</f>
        <v>9.4200000000000006E-2</v>
      </c>
      <c r="AL26" s="1" t="s">
        <v>8</v>
      </c>
      <c r="AM26" s="38">
        <v>2</v>
      </c>
      <c r="AN26" s="57"/>
      <c r="AO26" s="26">
        <f>AM26*AK26</f>
        <v>0.18840000000000001</v>
      </c>
      <c r="AQ26" s="3"/>
      <c r="AR26" s="25">
        <f>AK26</f>
        <v>9.4200000000000006E-2</v>
      </c>
      <c r="AS26" s="1" t="s">
        <v>8</v>
      </c>
      <c r="AT26" s="38">
        <v>2</v>
      </c>
      <c r="AU26" s="57"/>
      <c r="AV26" s="26">
        <f>AT26*AR26</f>
        <v>0.18840000000000001</v>
      </c>
      <c r="AX26" s="3"/>
      <c r="AY26" s="28">
        <f>AR26</f>
        <v>9.4200000000000006E-2</v>
      </c>
      <c r="AZ26" s="1" t="s">
        <v>8</v>
      </c>
      <c r="BA26" s="38">
        <v>2</v>
      </c>
      <c r="BB26" s="57"/>
      <c r="BC26" s="26">
        <f>BA26*AY26</f>
        <v>0.18840000000000001</v>
      </c>
      <c r="BE26" s="3"/>
      <c r="BF26" s="25">
        <f>AY26</f>
        <v>9.4200000000000006E-2</v>
      </c>
      <c r="BG26" s="1" t="s">
        <v>8</v>
      </c>
      <c r="BH26" s="38">
        <v>2</v>
      </c>
      <c r="BI26" s="45"/>
      <c r="BJ26" s="26">
        <f>BH26*BF26</f>
        <v>0.18840000000000001</v>
      </c>
      <c r="BL26" s="3"/>
      <c r="BM26" s="25">
        <f>BF26</f>
        <v>9.4200000000000006E-2</v>
      </c>
      <c r="BN26" s="1" t="s">
        <v>8</v>
      </c>
      <c r="BO26" s="38">
        <v>2</v>
      </c>
      <c r="BP26" s="45"/>
      <c r="BQ26" s="26">
        <f>BO26*BM26</f>
        <v>0.18840000000000001</v>
      </c>
      <c r="BS26" s="3"/>
      <c r="BT26" s="25">
        <f>BM26</f>
        <v>9.4200000000000006E-2</v>
      </c>
      <c r="BU26" s="1" t="s">
        <v>8</v>
      </c>
      <c r="BV26" s="38">
        <v>2</v>
      </c>
      <c r="BW26" s="45"/>
      <c r="BX26" s="26">
        <f>BV26*BT26</f>
        <v>0.18840000000000001</v>
      </c>
      <c r="BZ26" s="3"/>
      <c r="CB26" s="25">
        <f>BT26</f>
        <v>9.4200000000000006E-2</v>
      </c>
      <c r="CC26" s="1" t="s">
        <v>8</v>
      </c>
      <c r="CD26" s="38">
        <v>2</v>
      </c>
      <c r="CE26" s="45"/>
      <c r="CF26" s="26">
        <f>CD26*CB26</f>
        <v>0.18840000000000001</v>
      </c>
      <c r="CI26" s="28">
        <f>CB26</f>
        <v>9.4200000000000006E-2</v>
      </c>
      <c r="CJ26" s="1" t="s">
        <v>8</v>
      </c>
      <c r="CK26" s="5">
        <f>SUM(D26+K26+R26+Y26+AF26+AM26+AT26+BA26+BH26+BO26+BV26+CD26)</f>
        <v>16</v>
      </c>
      <c r="CL26" s="5"/>
      <c r="CM26" s="26">
        <f>CK26*CI26</f>
        <v>1.5072000000000001</v>
      </c>
      <c r="CN26" s="13"/>
      <c r="CO26" s="32"/>
      <c r="CP26" s="32"/>
    </row>
    <row r="27" spans="1:94" x14ac:dyDescent="0.2">
      <c r="A27" s="1" t="s">
        <v>40</v>
      </c>
      <c r="B27" s="25">
        <f>'2002 PILS Rate'!D21</f>
        <v>0.14086499999999999</v>
      </c>
      <c r="C27" s="1" t="s">
        <v>16</v>
      </c>
      <c r="D27" s="37"/>
      <c r="E27" s="43"/>
      <c r="F27" s="3">
        <f>E27*B27</f>
        <v>0</v>
      </c>
      <c r="G27" s="3">
        <f>F26+F27</f>
        <v>0</v>
      </c>
      <c r="H27" s="3"/>
      <c r="I27" s="25">
        <f t="shared" si="0"/>
        <v>0.14086499999999999</v>
      </c>
      <c r="J27" s="1" t="s">
        <v>16</v>
      </c>
      <c r="K27" s="37"/>
      <c r="L27" s="43"/>
      <c r="M27" s="3">
        <f>L27*I27</f>
        <v>0</v>
      </c>
      <c r="N27" s="3">
        <f>M26+M27</f>
        <v>0</v>
      </c>
      <c r="O27" s="3"/>
      <c r="P27" s="27">
        <f t="shared" si="1"/>
        <v>0.14086499999999999</v>
      </c>
      <c r="Q27" s="1" t="s">
        <v>16</v>
      </c>
      <c r="R27" s="38"/>
      <c r="S27" s="45"/>
      <c r="T27" s="3">
        <f>S27*P27</f>
        <v>0</v>
      </c>
      <c r="U27" s="3">
        <f>T26+T27</f>
        <v>0</v>
      </c>
      <c r="V27" s="3"/>
      <c r="W27" s="25">
        <f>P27</f>
        <v>0.14086499999999999</v>
      </c>
      <c r="X27" s="1" t="s">
        <v>16</v>
      </c>
      <c r="Y27" s="38"/>
      <c r="Z27" s="57"/>
      <c r="AA27" s="3">
        <f>Z27*W27</f>
        <v>0</v>
      </c>
      <c r="AB27" s="3">
        <f>AA26+AA27</f>
        <v>0</v>
      </c>
      <c r="AC27" s="3"/>
      <c r="AD27" s="25">
        <f>W27</f>
        <v>0.14086499999999999</v>
      </c>
      <c r="AE27" s="1" t="s">
        <v>16</v>
      </c>
      <c r="AF27" s="38"/>
      <c r="AG27" s="45"/>
      <c r="AH27" s="3">
        <f>AG27*AD27</f>
        <v>0</v>
      </c>
      <c r="AI27" s="3">
        <f>AH26+AH27</f>
        <v>0.18840000000000001</v>
      </c>
      <c r="AJ27" s="3"/>
      <c r="AK27" s="25">
        <f>AD27</f>
        <v>0.14086499999999999</v>
      </c>
      <c r="AL27" s="1" t="s">
        <v>16</v>
      </c>
      <c r="AM27" s="38"/>
      <c r="AN27" s="57">
        <v>41</v>
      </c>
      <c r="AO27" s="3">
        <f>AN27*AK27</f>
        <v>5.7754649999999996</v>
      </c>
      <c r="AP27" s="3">
        <f>AO26+AO27</f>
        <v>5.9638649999999993</v>
      </c>
      <c r="AQ27" s="3"/>
      <c r="AR27" s="25">
        <f>AK27</f>
        <v>0.14086499999999999</v>
      </c>
      <c r="AS27" s="1" t="s">
        <v>16</v>
      </c>
      <c r="AT27" s="38"/>
      <c r="AU27" s="57">
        <v>37</v>
      </c>
      <c r="AV27" s="3">
        <f>AU27*AR27</f>
        <v>5.2120049999999996</v>
      </c>
      <c r="AW27" s="3">
        <f>AV26+AV27</f>
        <v>5.4004049999999992</v>
      </c>
      <c r="AX27" s="3"/>
      <c r="AY27" s="28">
        <f>AR27</f>
        <v>0.14086499999999999</v>
      </c>
      <c r="AZ27" s="1" t="s">
        <v>16</v>
      </c>
      <c r="BA27" s="38"/>
      <c r="BB27" s="57">
        <v>32</v>
      </c>
      <c r="BC27" s="3">
        <f>BB27*AY27</f>
        <v>4.5076799999999997</v>
      </c>
      <c r="BD27" s="3">
        <f>BC26+BC27</f>
        <v>4.6960799999999994</v>
      </c>
      <c r="BE27" s="3"/>
      <c r="BF27" s="25">
        <f>AY27</f>
        <v>0.14086499999999999</v>
      </c>
      <c r="BG27" s="1" t="s">
        <v>16</v>
      </c>
      <c r="BH27" s="38"/>
      <c r="BI27" s="45">
        <v>35</v>
      </c>
      <c r="BJ27" s="3">
        <f>BI27*BF27</f>
        <v>4.930275</v>
      </c>
      <c r="BK27" s="3">
        <f>BJ26+BJ27</f>
        <v>5.1186749999999996</v>
      </c>
      <c r="BL27" s="3"/>
      <c r="BM27" s="25">
        <f>BF27</f>
        <v>0.14086499999999999</v>
      </c>
      <c r="BN27" s="1" t="s">
        <v>16</v>
      </c>
      <c r="BO27" s="38"/>
      <c r="BP27" s="45">
        <v>32</v>
      </c>
      <c r="BQ27" s="3">
        <f>BP27*BM27</f>
        <v>4.5076799999999997</v>
      </c>
      <c r="BR27" s="3">
        <f>BQ26+BQ27</f>
        <v>4.6960799999999994</v>
      </c>
      <c r="BS27" s="3"/>
      <c r="BT27" s="25">
        <f>BM27</f>
        <v>0.14086499999999999</v>
      </c>
      <c r="BU27" s="1" t="s">
        <v>16</v>
      </c>
      <c r="BV27" s="38"/>
      <c r="BW27" s="45">
        <v>33</v>
      </c>
      <c r="BX27" s="3">
        <f>BW27*BT27</f>
        <v>4.6485449999999995</v>
      </c>
      <c r="BY27" s="3">
        <f>BX26+BX27</f>
        <v>4.8369449999999992</v>
      </c>
      <c r="BZ27" s="3"/>
      <c r="CB27" s="25">
        <f>BT27</f>
        <v>0.14086499999999999</v>
      </c>
      <c r="CC27" s="1" t="s">
        <v>16</v>
      </c>
      <c r="CD27" s="38"/>
      <c r="CE27" s="45">
        <v>32</v>
      </c>
      <c r="CF27" s="3">
        <f>CE27*CB27</f>
        <v>4.5076799999999997</v>
      </c>
      <c r="CG27" s="3">
        <f>CF26+CF27</f>
        <v>4.6960799999999994</v>
      </c>
      <c r="CI27" s="28">
        <f>CB27</f>
        <v>0.14086499999999999</v>
      </c>
      <c r="CJ27" s="1" t="s">
        <v>16</v>
      </c>
      <c r="CK27" s="5"/>
      <c r="CL27" s="5">
        <f>E27+L27+S27+Z27+AG27+AN27+AU27+BB27+BI27+BP27+BW27+CE27</f>
        <v>242</v>
      </c>
      <c r="CM27" s="3">
        <f>CL27*CI27</f>
        <v>34.089329999999997</v>
      </c>
      <c r="CN27" s="29">
        <f>CM26+CM27</f>
        <v>35.596529999999994</v>
      </c>
      <c r="CO27" s="32"/>
      <c r="CP27" s="32"/>
    </row>
    <row r="28" spans="1:94" x14ac:dyDescent="0.2">
      <c r="A28" s="1" t="s">
        <v>41</v>
      </c>
      <c r="B28" s="25">
        <f>'2002 PILS Rate'!D24</f>
        <v>0</v>
      </c>
      <c r="C28" s="1" t="s">
        <v>9</v>
      </c>
      <c r="D28" s="37"/>
      <c r="E28" s="43"/>
      <c r="F28" s="26">
        <f>D28*B28</f>
        <v>0</v>
      </c>
      <c r="G28" s="3"/>
      <c r="H28" s="3"/>
      <c r="I28" s="25">
        <f t="shared" si="0"/>
        <v>0</v>
      </c>
      <c r="J28" s="1" t="s">
        <v>9</v>
      </c>
      <c r="K28" s="37"/>
      <c r="L28" s="43"/>
      <c r="M28" s="26">
        <f>K28*I28</f>
        <v>0</v>
      </c>
      <c r="N28" s="3"/>
      <c r="O28" s="3"/>
      <c r="P28" s="27">
        <f t="shared" si="1"/>
        <v>0</v>
      </c>
      <c r="Q28" s="1" t="s">
        <v>9</v>
      </c>
      <c r="R28" s="38"/>
      <c r="S28" s="45"/>
      <c r="T28" s="26">
        <f>R28*P28</f>
        <v>0</v>
      </c>
      <c r="U28" s="3"/>
      <c r="V28" s="3"/>
      <c r="W28" s="25">
        <f>P28</f>
        <v>0</v>
      </c>
      <c r="X28" s="1" t="s">
        <v>9</v>
      </c>
      <c r="Y28" s="38"/>
      <c r="Z28" s="57"/>
      <c r="AA28" s="26">
        <f>Y28*W28</f>
        <v>0</v>
      </c>
      <c r="AB28" s="3"/>
      <c r="AC28" s="3"/>
      <c r="AD28" s="25">
        <f>W28</f>
        <v>0</v>
      </c>
      <c r="AE28" s="1" t="s">
        <v>9</v>
      </c>
      <c r="AF28" s="38"/>
      <c r="AG28" s="45"/>
      <c r="AH28" s="26">
        <f>AF28*AD28</f>
        <v>0</v>
      </c>
      <c r="AI28" s="3"/>
      <c r="AJ28" s="3"/>
      <c r="AK28" s="25">
        <f>AD28</f>
        <v>0</v>
      </c>
      <c r="AL28" s="1" t="s">
        <v>9</v>
      </c>
      <c r="AM28" s="38"/>
      <c r="AN28" s="57"/>
      <c r="AO28" s="26">
        <f>AM28*AK28</f>
        <v>0</v>
      </c>
      <c r="AP28" s="3"/>
      <c r="AQ28" s="3"/>
      <c r="AR28" s="25">
        <f>AK28</f>
        <v>0</v>
      </c>
      <c r="AS28" s="1" t="s">
        <v>9</v>
      </c>
      <c r="AT28" s="38"/>
      <c r="AU28" s="57"/>
      <c r="AV28" s="26">
        <f>AT28*AR28</f>
        <v>0</v>
      </c>
      <c r="AW28" s="3"/>
      <c r="AX28" s="3"/>
      <c r="AY28" s="28">
        <f>AR28</f>
        <v>0</v>
      </c>
      <c r="AZ28" s="1" t="s">
        <v>9</v>
      </c>
      <c r="BA28" s="38"/>
      <c r="BB28" s="57"/>
      <c r="BC28" s="26">
        <f>BA28*AY28</f>
        <v>0</v>
      </c>
      <c r="BD28" s="3"/>
      <c r="BE28" s="3"/>
      <c r="BF28" s="25">
        <f>AY28</f>
        <v>0</v>
      </c>
      <c r="BG28" s="1" t="s">
        <v>9</v>
      </c>
      <c r="BH28" s="38"/>
      <c r="BI28" s="45"/>
      <c r="BJ28" s="26">
        <f>BH28*BF28</f>
        <v>0</v>
      </c>
      <c r="BK28" s="3"/>
      <c r="BL28" s="3"/>
      <c r="BM28" s="25">
        <f>BF28</f>
        <v>0</v>
      </c>
      <c r="BN28" s="1" t="s">
        <v>8</v>
      </c>
      <c r="BO28" s="38"/>
      <c r="BP28" s="45"/>
      <c r="BQ28" s="26">
        <f>BO28*BM28</f>
        <v>0</v>
      </c>
      <c r="BR28" s="3"/>
      <c r="BS28" s="3"/>
      <c r="BT28" s="25">
        <f>BM28</f>
        <v>0</v>
      </c>
      <c r="BU28" s="1" t="s">
        <v>8</v>
      </c>
      <c r="BV28" s="38"/>
      <c r="BW28" s="45"/>
      <c r="BX28" s="26">
        <f>BV28*BT28</f>
        <v>0</v>
      </c>
      <c r="BY28" s="3"/>
      <c r="BZ28" s="3"/>
      <c r="CB28" s="25">
        <f>BT28</f>
        <v>0</v>
      </c>
      <c r="CC28" s="1" t="s">
        <v>8</v>
      </c>
      <c r="CD28" s="38"/>
      <c r="CE28" s="45"/>
      <c r="CF28" s="26">
        <f>CD28*CB28</f>
        <v>0</v>
      </c>
      <c r="CG28" s="3"/>
      <c r="CI28" s="28">
        <f>CB28</f>
        <v>0</v>
      </c>
      <c r="CJ28" s="1" t="s">
        <v>8</v>
      </c>
      <c r="CK28" s="5"/>
      <c r="CL28" s="5"/>
      <c r="CM28" s="26">
        <f>CK28*CI28</f>
        <v>0</v>
      </c>
      <c r="CN28" s="29"/>
      <c r="CO28" s="32"/>
      <c r="CP28" s="32"/>
    </row>
    <row r="29" spans="1:94" x14ac:dyDescent="0.2">
      <c r="A29" s="1" t="s">
        <v>40</v>
      </c>
      <c r="B29" s="25">
        <f>'2002 PILS Rate'!D25</f>
        <v>0</v>
      </c>
      <c r="C29" s="1" t="s">
        <v>16</v>
      </c>
      <c r="D29" s="37"/>
      <c r="E29" s="43"/>
      <c r="F29" s="3">
        <f>E29*B29</f>
        <v>0</v>
      </c>
      <c r="G29" s="3">
        <f>F28+F29</f>
        <v>0</v>
      </c>
      <c r="H29" s="3"/>
      <c r="I29" s="25">
        <f t="shared" si="0"/>
        <v>0</v>
      </c>
      <c r="J29" s="1" t="s">
        <v>16</v>
      </c>
      <c r="K29" s="37"/>
      <c r="L29" s="43"/>
      <c r="M29" s="3">
        <f>L29*I29</f>
        <v>0</v>
      </c>
      <c r="N29" s="3">
        <f>M28+M29</f>
        <v>0</v>
      </c>
      <c r="O29" s="3"/>
      <c r="P29" s="27">
        <f t="shared" si="1"/>
        <v>0</v>
      </c>
      <c r="Q29" s="1" t="s">
        <v>16</v>
      </c>
      <c r="R29" s="38"/>
      <c r="S29" s="45"/>
      <c r="T29" s="3">
        <f>S29*P29</f>
        <v>0</v>
      </c>
      <c r="U29" s="3">
        <f>T28+T29</f>
        <v>0</v>
      </c>
      <c r="V29" s="3"/>
      <c r="W29" s="25">
        <f>P29</f>
        <v>0</v>
      </c>
      <c r="X29" s="1" t="s">
        <v>16</v>
      </c>
      <c r="Y29" s="38"/>
      <c r="Z29" s="57"/>
      <c r="AA29" s="3">
        <f>Z29*W29</f>
        <v>0</v>
      </c>
      <c r="AB29" s="3">
        <f>AA28+AA29</f>
        <v>0</v>
      </c>
      <c r="AC29" s="3"/>
      <c r="AD29" s="25">
        <f>W29</f>
        <v>0</v>
      </c>
      <c r="AE29" s="1" t="s">
        <v>16</v>
      </c>
      <c r="AF29" s="38"/>
      <c r="AG29" s="45"/>
      <c r="AH29" s="3">
        <f>AG29*AD29</f>
        <v>0</v>
      </c>
      <c r="AI29" s="3">
        <f>AH28+AH29</f>
        <v>0</v>
      </c>
      <c r="AJ29" s="3"/>
      <c r="AK29" s="25">
        <f>AD29</f>
        <v>0</v>
      </c>
      <c r="AL29" s="1" t="s">
        <v>16</v>
      </c>
      <c r="AM29" s="38"/>
      <c r="AN29" s="57"/>
      <c r="AO29" s="3">
        <f>AN29*AK29</f>
        <v>0</v>
      </c>
      <c r="AP29" s="3">
        <f>AO28+AO29</f>
        <v>0</v>
      </c>
      <c r="AQ29" s="3"/>
      <c r="AR29" s="25">
        <f>AK29</f>
        <v>0</v>
      </c>
      <c r="AS29" s="1" t="s">
        <v>16</v>
      </c>
      <c r="AT29" s="38"/>
      <c r="AU29" s="57"/>
      <c r="AV29" s="3">
        <f>AU29*AR29</f>
        <v>0</v>
      </c>
      <c r="AW29" s="3">
        <f>AV28+AV29</f>
        <v>0</v>
      </c>
      <c r="AX29" s="3"/>
      <c r="AY29" s="28">
        <f>AR29</f>
        <v>0</v>
      </c>
      <c r="AZ29" s="1" t="s">
        <v>16</v>
      </c>
      <c r="BA29" s="38"/>
      <c r="BB29" s="57"/>
      <c r="BC29" s="3">
        <f>BB29*AY29</f>
        <v>0</v>
      </c>
      <c r="BD29" s="3">
        <f>BC28+BC29</f>
        <v>0</v>
      </c>
      <c r="BE29" s="3"/>
      <c r="BF29" s="25">
        <f>AY29</f>
        <v>0</v>
      </c>
      <c r="BG29" s="1" t="s">
        <v>16</v>
      </c>
      <c r="BH29" s="38"/>
      <c r="BI29" s="45"/>
      <c r="BJ29" s="3">
        <f>BI29*BF29</f>
        <v>0</v>
      </c>
      <c r="BK29" s="3">
        <f>BJ28+BJ29</f>
        <v>0</v>
      </c>
      <c r="BL29" s="3"/>
      <c r="BM29" s="25">
        <f>BF29</f>
        <v>0</v>
      </c>
      <c r="BN29" s="1" t="s">
        <v>16</v>
      </c>
      <c r="BO29" s="38"/>
      <c r="BP29" s="45"/>
      <c r="BQ29" s="3">
        <f>BP29*BM29</f>
        <v>0</v>
      </c>
      <c r="BR29" s="3">
        <f>BQ28+BQ29</f>
        <v>0</v>
      </c>
      <c r="BS29" s="3"/>
      <c r="BT29" s="25">
        <f>BM29</f>
        <v>0</v>
      </c>
      <c r="BU29" s="1" t="s">
        <v>16</v>
      </c>
      <c r="BV29" s="38"/>
      <c r="BW29" s="45"/>
      <c r="BX29" s="3">
        <f>BW29*BT29</f>
        <v>0</v>
      </c>
      <c r="BY29" s="3">
        <f>BX28+BX29</f>
        <v>0</v>
      </c>
      <c r="BZ29" s="3"/>
      <c r="CB29" s="25">
        <f>BT29</f>
        <v>0</v>
      </c>
      <c r="CC29" s="1" t="s">
        <v>16</v>
      </c>
      <c r="CD29" s="38"/>
      <c r="CE29" s="45"/>
      <c r="CF29" s="3">
        <f>CE29*CB29</f>
        <v>0</v>
      </c>
      <c r="CG29" s="3">
        <f>CF28+CF29</f>
        <v>0</v>
      </c>
      <c r="CI29" s="28">
        <f>CB29</f>
        <v>0</v>
      </c>
      <c r="CJ29" s="1" t="s">
        <v>16</v>
      </c>
      <c r="CK29" s="5"/>
      <c r="CL29" s="5">
        <f>E29+L29+S29+Z29+AG29+AN29+AU29+BB29+BI29+BP29+BW29+CE29</f>
        <v>0</v>
      </c>
      <c r="CM29" s="3">
        <f>CL29*CI29</f>
        <v>0</v>
      </c>
      <c r="CN29" s="29">
        <f>CM28+CM29</f>
        <v>0</v>
      </c>
      <c r="CO29" s="32"/>
      <c r="CP29" s="32"/>
    </row>
    <row r="30" spans="1:94" x14ac:dyDescent="0.2">
      <c r="B30" s="25"/>
      <c r="D30" s="37"/>
      <c r="E30" s="43"/>
      <c r="F30" s="3"/>
      <c r="G30" s="3"/>
      <c r="H30" s="3"/>
      <c r="I30" s="25"/>
      <c r="K30" s="37"/>
      <c r="L30" s="43"/>
      <c r="M30" s="3"/>
      <c r="N30" s="3"/>
      <c r="O30" s="3"/>
      <c r="P30" s="27"/>
      <c r="R30" s="38"/>
      <c r="S30" s="45"/>
      <c r="T30" s="3"/>
      <c r="U30" s="3"/>
      <c r="V30" s="3"/>
      <c r="W30" s="25"/>
      <c r="Y30" s="38"/>
      <c r="Z30" s="57"/>
      <c r="AA30" s="3"/>
      <c r="AB30" s="3"/>
      <c r="AC30" s="3"/>
      <c r="AD30" s="25"/>
      <c r="AF30" s="38"/>
      <c r="AG30" s="45"/>
      <c r="AH30" s="3"/>
      <c r="AI30" s="3"/>
      <c r="AJ30" s="3"/>
      <c r="AK30" s="25"/>
      <c r="AM30" s="38"/>
      <c r="AN30" s="57"/>
      <c r="AO30" s="3"/>
      <c r="AP30" s="3"/>
      <c r="AQ30" s="3"/>
      <c r="AR30" s="25"/>
      <c r="AT30" s="38"/>
      <c r="AU30" s="57"/>
      <c r="AV30" s="3"/>
      <c r="AW30" s="3"/>
      <c r="AX30" s="3"/>
      <c r="AY30" s="28"/>
      <c r="BA30" s="38"/>
      <c r="BB30" s="57"/>
      <c r="BC30" s="3"/>
      <c r="BD30" s="3"/>
      <c r="BE30" s="3"/>
      <c r="BF30" s="25"/>
      <c r="BH30" s="38"/>
      <c r="BI30" s="45"/>
      <c r="BJ30" s="3"/>
      <c r="BK30" s="3"/>
      <c r="BL30" s="3"/>
      <c r="BM30" s="25"/>
      <c r="BO30" s="38"/>
      <c r="BP30" s="45"/>
      <c r="BQ30" s="3"/>
      <c r="BR30" s="3"/>
      <c r="BS30" s="3"/>
      <c r="BT30" s="25"/>
      <c r="BV30" s="38"/>
      <c r="BW30" s="45"/>
      <c r="BX30" s="3"/>
      <c r="BY30" s="3"/>
      <c r="BZ30" s="3"/>
      <c r="CB30" s="25"/>
      <c r="CD30" s="38"/>
      <c r="CE30" s="45"/>
      <c r="CF30" s="3"/>
      <c r="CG30" s="3"/>
      <c r="CI30" s="28"/>
      <c r="CK30" s="5"/>
      <c r="CL30" s="5"/>
      <c r="CM30" s="3"/>
      <c r="CN30" s="29"/>
      <c r="CO30" s="32"/>
      <c r="CP30" s="32"/>
    </row>
    <row r="31" spans="1:94" x14ac:dyDescent="0.2">
      <c r="A31" s="1" t="s">
        <v>109</v>
      </c>
      <c r="B31" s="25">
        <f>'2002 PILS Rate'!D27</f>
        <v>3.85E-2</v>
      </c>
      <c r="C31" s="1" t="s">
        <v>8</v>
      </c>
      <c r="D31" s="37"/>
      <c r="E31" s="43"/>
      <c r="F31" s="26">
        <f>D31*B31</f>
        <v>0</v>
      </c>
      <c r="I31" s="25">
        <f>B31</f>
        <v>3.85E-2</v>
      </c>
      <c r="J31" s="1" t="s">
        <v>8</v>
      </c>
      <c r="K31" s="37"/>
      <c r="L31" s="43"/>
      <c r="M31" s="26">
        <f>K31*I31</f>
        <v>0</v>
      </c>
      <c r="P31" s="27">
        <f>I31</f>
        <v>3.85E-2</v>
      </c>
      <c r="Q31" s="1" t="s">
        <v>8</v>
      </c>
      <c r="R31" s="37"/>
      <c r="S31" s="45"/>
      <c r="T31" s="26">
        <f>R31*P31</f>
        <v>0</v>
      </c>
      <c r="W31" s="25">
        <f t="shared" si="2"/>
        <v>3.85E-2</v>
      </c>
      <c r="X31" s="1" t="s">
        <v>8</v>
      </c>
      <c r="Y31" s="37"/>
      <c r="Z31" s="45"/>
      <c r="AA31" s="26">
        <f>Y31*W31</f>
        <v>0</v>
      </c>
      <c r="AD31" s="25">
        <f t="shared" si="3"/>
        <v>3.85E-2</v>
      </c>
      <c r="AE31" s="1" t="s">
        <v>8</v>
      </c>
      <c r="AF31" s="37">
        <v>6</v>
      </c>
      <c r="AG31" s="45"/>
      <c r="AH31" s="26">
        <f>AF31*AD31</f>
        <v>0.23099999999999998</v>
      </c>
      <c r="AK31" s="25">
        <f t="shared" si="4"/>
        <v>3.85E-2</v>
      </c>
      <c r="AL31" s="1" t="s">
        <v>8</v>
      </c>
      <c r="AM31" s="37">
        <v>6</v>
      </c>
      <c r="AN31" s="45"/>
      <c r="AO31" s="26">
        <f>AM31*AK31</f>
        <v>0.23099999999999998</v>
      </c>
      <c r="AR31" s="25">
        <f t="shared" si="5"/>
        <v>3.85E-2</v>
      </c>
      <c r="AS31" s="1" t="s">
        <v>8</v>
      </c>
      <c r="AT31" s="37">
        <v>6</v>
      </c>
      <c r="AU31" s="45"/>
      <c r="AV31" s="26">
        <f>AT31*AR31</f>
        <v>0.23099999999999998</v>
      </c>
      <c r="AY31" s="28">
        <f t="shared" si="6"/>
        <v>3.85E-2</v>
      </c>
      <c r="AZ31" s="1" t="s">
        <v>8</v>
      </c>
      <c r="BA31" s="37">
        <v>6</v>
      </c>
      <c r="BB31" s="45"/>
      <c r="BC31" s="26">
        <f>BA31*AY31</f>
        <v>0.23099999999999998</v>
      </c>
      <c r="BF31" s="25">
        <f t="shared" si="7"/>
        <v>3.85E-2</v>
      </c>
      <c r="BG31" s="1" t="s">
        <v>8</v>
      </c>
      <c r="BH31" s="37">
        <v>6</v>
      </c>
      <c r="BI31" s="45"/>
      <c r="BJ31" s="26">
        <f>BH31*BF31</f>
        <v>0.23099999999999998</v>
      </c>
      <c r="BM31" s="25">
        <f t="shared" si="8"/>
        <v>3.85E-2</v>
      </c>
      <c r="BN31" s="1" t="s">
        <v>8</v>
      </c>
      <c r="BO31" s="37">
        <v>6</v>
      </c>
      <c r="BP31" s="45"/>
      <c r="BQ31" s="26">
        <f>BO31*BM31</f>
        <v>0.23099999999999998</v>
      </c>
      <c r="BT31" s="25">
        <f t="shared" si="9"/>
        <v>3.85E-2</v>
      </c>
      <c r="BU31" s="1" t="s">
        <v>8</v>
      </c>
      <c r="BV31" s="37">
        <v>6</v>
      </c>
      <c r="BW31" s="45"/>
      <c r="BX31" s="26">
        <f>BV31*BT31</f>
        <v>0.23099999999999998</v>
      </c>
      <c r="CB31" s="25">
        <f t="shared" si="10"/>
        <v>3.85E-2</v>
      </c>
      <c r="CC31" s="1" t="s">
        <v>8</v>
      </c>
      <c r="CD31" s="37">
        <v>6</v>
      </c>
      <c r="CE31" s="45"/>
      <c r="CF31" s="26">
        <f>CD31*CB31</f>
        <v>0.23099999999999998</v>
      </c>
      <c r="CI31" s="28">
        <f t="shared" si="11"/>
        <v>3.85E-2</v>
      </c>
      <c r="CJ31" s="1" t="s">
        <v>8</v>
      </c>
      <c r="CK31" s="5">
        <f>SUM(D31+K31+R31+Y31+AF31+AM31+AT31+BA31+BH31+BO31+BV31+CD31)</f>
        <v>48</v>
      </c>
      <c r="CL31" s="5"/>
      <c r="CM31" s="26">
        <f>CK31*CI31</f>
        <v>1.8479999999999999</v>
      </c>
      <c r="CN31" s="13"/>
      <c r="CO31" s="32"/>
      <c r="CP31" s="32"/>
    </row>
    <row r="32" spans="1:94" x14ac:dyDescent="0.2">
      <c r="A32" s="1" t="s">
        <v>110</v>
      </c>
      <c r="B32" s="25">
        <f>'2002 PILS Rate'!D28</f>
        <v>0.116171</v>
      </c>
      <c r="C32" s="1" t="s">
        <v>16</v>
      </c>
      <c r="D32" s="53"/>
      <c r="E32" s="43"/>
      <c r="F32" s="3">
        <f>E32*B32</f>
        <v>0</v>
      </c>
      <c r="G32" s="3">
        <f>F31+F32</f>
        <v>0</v>
      </c>
      <c r="H32" s="3"/>
      <c r="I32" s="25">
        <f>B32</f>
        <v>0.116171</v>
      </c>
      <c r="J32" s="1" t="s">
        <v>16</v>
      </c>
      <c r="K32" s="53"/>
      <c r="L32" s="43"/>
      <c r="M32" s="3">
        <f>L32*I32</f>
        <v>0</v>
      </c>
      <c r="N32" s="3">
        <f>M31+M32</f>
        <v>0</v>
      </c>
      <c r="O32" s="3"/>
      <c r="P32" s="27">
        <f>I32</f>
        <v>0.116171</v>
      </c>
      <c r="Q32" s="1" t="s">
        <v>16</v>
      </c>
      <c r="R32" s="54"/>
      <c r="S32" s="45"/>
      <c r="T32" s="3">
        <f>S32*P32</f>
        <v>0</v>
      </c>
      <c r="U32" s="3">
        <f>T31+T32</f>
        <v>0</v>
      </c>
      <c r="V32" s="3"/>
      <c r="W32" s="25">
        <f t="shared" si="2"/>
        <v>0.116171</v>
      </c>
      <c r="X32" s="1" t="s">
        <v>16</v>
      </c>
      <c r="Y32" s="54"/>
      <c r="Z32" s="45"/>
      <c r="AA32" s="3">
        <f>Z32*W32</f>
        <v>0</v>
      </c>
      <c r="AB32" s="3">
        <f>AA31+AA32</f>
        <v>0</v>
      </c>
      <c r="AC32" s="3"/>
      <c r="AD32" s="25">
        <f t="shared" si="3"/>
        <v>0.116171</v>
      </c>
      <c r="AE32" s="1" t="s">
        <v>16</v>
      </c>
      <c r="AF32" s="54"/>
      <c r="AG32" s="45"/>
      <c r="AH32" s="3">
        <f>AG32*AD32</f>
        <v>0</v>
      </c>
      <c r="AI32" s="3">
        <f>AH31+AH32</f>
        <v>0.23099999999999998</v>
      </c>
      <c r="AJ32" s="3"/>
      <c r="AK32" s="25">
        <f t="shared" si="4"/>
        <v>0.116171</v>
      </c>
      <c r="AL32" s="1" t="s">
        <v>16</v>
      </c>
      <c r="AM32" s="54"/>
      <c r="AN32" s="45">
        <v>86</v>
      </c>
      <c r="AO32" s="3">
        <f>AN32*AK32</f>
        <v>9.9907059999999994</v>
      </c>
      <c r="AP32" s="3">
        <f>AO31+AO32</f>
        <v>10.221705999999999</v>
      </c>
      <c r="AQ32" s="3"/>
      <c r="AR32" s="25">
        <f t="shared" si="5"/>
        <v>0.116171</v>
      </c>
      <c r="AS32" s="1" t="s">
        <v>16</v>
      </c>
      <c r="AT32" s="54"/>
      <c r="AU32" s="45">
        <v>19</v>
      </c>
      <c r="AV32" s="3">
        <f>AU32*AR32</f>
        <v>2.207249</v>
      </c>
      <c r="AW32" s="3">
        <f>AV31+AV32</f>
        <v>2.4382489999999999</v>
      </c>
      <c r="AX32" s="3"/>
      <c r="AY32" s="28">
        <f t="shared" si="6"/>
        <v>0.116171</v>
      </c>
      <c r="AZ32" s="1" t="s">
        <v>16</v>
      </c>
      <c r="BA32" s="54"/>
      <c r="BB32" s="45"/>
      <c r="BC32" s="3">
        <f>BB32*AY32</f>
        <v>0</v>
      </c>
      <c r="BD32" s="3">
        <f>BC31+BC32</f>
        <v>0.23099999999999998</v>
      </c>
      <c r="BE32" s="3"/>
      <c r="BF32" s="25">
        <f t="shared" si="7"/>
        <v>0.116171</v>
      </c>
      <c r="BG32" s="1" t="s">
        <v>16</v>
      </c>
      <c r="BH32" s="54"/>
      <c r="BI32" s="45"/>
      <c r="BJ32" s="3">
        <f>BI32*BF32</f>
        <v>0</v>
      </c>
      <c r="BK32" s="3">
        <f>BJ31+BJ32</f>
        <v>0.23099999999999998</v>
      </c>
      <c r="BL32" s="3"/>
      <c r="BM32" s="25">
        <f t="shared" si="8"/>
        <v>0.116171</v>
      </c>
      <c r="BN32" s="1" t="s">
        <v>16</v>
      </c>
      <c r="BO32" s="54"/>
      <c r="BP32" s="45"/>
      <c r="BQ32" s="3">
        <f>BP32*BM32</f>
        <v>0</v>
      </c>
      <c r="BR32" s="3">
        <f>BQ31+BQ32</f>
        <v>0.23099999999999998</v>
      </c>
      <c r="BS32" s="3"/>
      <c r="BT32" s="25">
        <f t="shared" si="9"/>
        <v>0.116171</v>
      </c>
      <c r="BU32" s="1" t="s">
        <v>16</v>
      </c>
      <c r="BV32" s="54"/>
      <c r="BW32" s="45"/>
      <c r="BX32" s="3">
        <f>BW32*BT32</f>
        <v>0</v>
      </c>
      <c r="BY32" s="3">
        <f>BX31+BX32</f>
        <v>0.23099999999999998</v>
      </c>
      <c r="BZ32" s="3"/>
      <c r="CB32" s="25">
        <f t="shared" si="10"/>
        <v>0.116171</v>
      </c>
      <c r="CC32" s="1" t="s">
        <v>16</v>
      </c>
      <c r="CD32" s="54"/>
      <c r="CE32" s="45"/>
      <c r="CF32" s="3">
        <f>CE32*CB32</f>
        <v>0</v>
      </c>
      <c r="CG32" s="3">
        <f>CF31+CF32</f>
        <v>0.23099999999999998</v>
      </c>
      <c r="CI32" s="28">
        <f t="shared" si="11"/>
        <v>0.116171</v>
      </c>
      <c r="CJ32" s="1" t="s">
        <v>16</v>
      </c>
      <c r="CL32" s="5">
        <f>E32+L32+S32+Z32+AG32+AN32+AU32+BB32+BI32+BP32+BW32+CE32</f>
        <v>105</v>
      </c>
      <c r="CM32" s="3">
        <f>CL32*CI32</f>
        <v>12.197955</v>
      </c>
      <c r="CN32" s="29">
        <f>CM31+CM32</f>
        <v>14.045954999999999</v>
      </c>
      <c r="CO32" s="32"/>
      <c r="CP32" s="32"/>
    </row>
    <row r="33" spans="1:94" x14ac:dyDescent="0.2">
      <c r="A33" s="1" t="s">
        <v>38</v>
      </c>
      <c r="B33" s="25">
        <f>'2002 PILS Rate'!D29</f>
        <v>0</v>
      </c>
      <c r="C33" s="1" t="s">
        <v>9</v>
      </c>
      <c r="D33" s="53"/>
      <c r="E33" s="43"/>
      <c r="F33" s="26">
        <f>D33*B33</f>
        <v>0</v>
      </c>
      <c r="G33" s="3"/>
      <c r="H33" s="3"/>
      <c r="I33" s="25">
        <f>B33</f>
        <v>0</v>
      </c>
      <c r="J33" s="1" t="s">
        <v>8</v>
      </c>
      <c r="K33" s="53"/>
      <c r="L33" s="43"/>
      <c r="M33" s="26">
        <f>K33*I33</f>
        <v>0</v>
      </c>
      <c r="N33" s="3"/>
      <c r="O33" s="3"/>
      <c r="P33" s="27">
        <f>I33</f>
        <v>0</v>
      </c>
      <c r="Q33" s="1" t="s">
        <v>10</v>
      </c>
      <c r="R33" s="54"/>
      <c r="S33" s="45"/>
      <c r="T33" s="26">
        <f>R33*P33</f>
        <v>0</v>
      </c>
      <c r="U33" s="3"/>
      <c r="V33" s="3"/>
      <c r="W33" s="25">
        <f t="shared" si="2"/>
        <v>0</v>
      </c>
      <c r="X33" s="1" t="s">
        <v>10</v>
      </c>
      <c r="Y33" s="54"/>
      <c r="Z33" s="45"/>
      <c r="AA33" s="26">
        <f>Y33*W33</f>
        <v>0</v>
      </c>
      <c r="AB33" s="3"/>
      <c r="AC33" s="3"/>
      <c r="AD33" s="25">
        <f t="shared" si="3"/>
        <v>0</v>
      </c>
      <c r="AE33" s="1" t="s">
        <v>10</v>
      </c>
      <c r="AF33" s="55"/>
      <c r="AG33" s="45"/>
      <c r="AH33" s="26">
        <f>AF33*AD33</f>
        <v>0</v>
      </c>
      <c r="AI33" s="3"/>
      <c r="AJ33" s="3"/>
      <c r="AK33" s="25">
        <f t="shared" si="4"/>
        <v>0</v>
      </c>
      <c r="AL33" s="1" t="s">
        <v>10</v>
      </c>
      <c r="AM33" s="55"/>
      <c r="AN33" s="45"/>
      <c r="AO33" s="26">
        <f>AM33*AK33</f>
        <v>0</v>
      </c>
      <c r="AP33" s="3"/>
      <c r="AQ33" s="3"/>
      <c r="AR33" s="25">
        <f t="shared" si="5"/>
        <v>0</v>
      </c>
      <c r="AS33" s="1" t="s">
        <v>10</v>
      </c>
      <c r="AT33" s="54"/>
      <c r="AU33" s="45"/>
      <c r="AV33" s="26">
        <f>AT33*AR33</f>
        <v>0</v>
      </c>
      <c r="AW33" s="3"/>
      <c r="AX33" s="3"/>
      <c r="AY33" s="28">
        <f t="shared" si="6"/>
        <v>0</v>
      </c>
      <c r="AZ33" s="1" t="s">
        <v>10</v>
      </c>
      <c r="BA33" s="54"/>
      <c r="BB33" s="45"/>
      <c r="BC33" s="26">
        <f>BA33*AY33</f>
        <v>0</v>
      </c>
      <c r="BD33" s="3"/>
      <c r="BE33" s="3"/>
      <c r="BF33" s="25">
        <f t="shared" si="7"/>
        <v>0</v>
      </c>
      <c r="BG33" s="1" t="s">
        <v>8</v>
      </c>
      <c r="BH33" s="54"/>
      <c r="BI33" s="45"/>
      <c r="BJ33" s="26">
        <f>BH33*BF33</f>
        <v>0</v>
      </c>
      <c r="BK33" s="3"/>
      <c r="BL33" s="3"/>
      <c r="BM33" s="25">
        <f t="shared" si="8"/>
        <v>0</v>
      </c>
      <c r="BN33" s="1" t="s">
        <v>8</v>
      </c>
      <c r="BO33" s="54"/>
      <c r="BP33" s="45"/>
      <c r="BQ33" s="26">
        <f>BO33*BM33</f>
        <v>0</v>
      </c>
      <c r="BR33" s="3"/>
      <c r="BS33" s="3"/>
      <c r="BT33" s="25">
        <f t="shared" si="9"/>
        <v>0</v>
      </c>
      <c r="BU33" s="1" t="s">
        <v>8</v>
      </c>
      <c r="BV33" s="54"/>
      <c r="BW33" s="45"/>
      <c r="BX33" s="26">
        <f>BV33*BT33</f>
        <v>0</v>
      </c>
      <c r="BY33" s="3"/>
      <c r="BZ33" s="3"/>
      <c r="CB33" s="25">
        <f t="shared" si="10"/>
        <v>0</v>
      </c>
      <c r="CC33" s="1" t="s">
        <v>8</v>
      </c>
      <c r="CD33" s="54"/>
      <c r="CE33" s="45"/>
      <c r="CF33" s="26">
        <f>CD33*CB33</f>
        <v>0</v>
      </c>
      <c r="CG33" s="3"/>
      <c r="CI33" s="28">
        <f t="shared" si="11"/>
        <v>0</v>
      </c>
      <c r="CJ33" s="1" t="s">
        <v>8</v>
      </c>
      <c r="CK33" s="5"/>
      <c r="CL33" s="5"/>
      <c r="CM33" s="26">
        <f>CK33*CI33</f>
        <v>0</v>
      </c>
      <c r="CN33" s="29"/>
      <c r="CO33" s="32"/>
      <c r="CP33" s="32"/>
    </row>
    <row r="34" spans="1:94" x14ac:dyDescent="0.2">
      <c r="A34" s="1" t="s">
        <v>19</v>
      </c>
      <c r="B34" s="25">
        <f>'2002 PILS Rate'!D30</f>
        <v>0</v>
      </c>
      <c r="C34" s="1" t="s">
        <v>16</v>
      </c>
      <c r="D34" s="53"/>
      <c r="E34" s="43"/>
      <c r="F34" s="3">
        <f>E34*B34</f>
        <v>0</v>
      </c>
      <c r="G34" s="3">
        <f>F33+F34</f>
        <v>0</v>
      </c>
      <c r="H34" s="3"/>
      <c r="I34" s="25">
        <f>B34</f>
        <v>0</v>
      </c>
      <c r="J34" s="1" t="s">
        <v>16</v>
      </c>
      <c r="K34" s="53"/>
      <c r="L34" s="43"/>
      <c r="M34" s="3">
        <f>L34*I34</f>
        <v>0</v>
      </c>
      <c r="N34" s="3">
        <f>M33+M34</f>
        <v>0</v>
      </c>
      <c r="O34" s="3"/>
      <c r="P34" s="27">
        <f>I34</f>
        <v>0</v>
      </c>
      <c r="Q34" s="1" t="s">
        <v>16</v>
      </c>
      <c r="R34" s="54"/>
      <c r="S34" s="45"/>
      <c r="T34" s="3">
        <f>S34*P34</f>
        <v>0</v>
      </c>
      <c r="U34" s="3">
        <f>T33+T34</f>
        <v>0</v>
      </c>
      <c r="V34" s="3"/>
      <c r="W34" s="25">
        <f t="shared" si="2"/>
        <v>0</v>
      </c>
      <c r="X34" s="1" t="s">
        <v>16</v>
      </c>
      <c r="Y34" s="54"/>
      <c r="Z34" s="45"/>
      <c r="AA34" s="3">
        <f>Z34*W34</f>
        <v>0</v>
      </c>
      <c r="AB34" s="3">
        <f>AA33+AA34</f>
        <v>0</v>
      </c>
      <c r="AC34" s="3"/>
      <c r="AD34" s="25">
        <f t="shared" si="3"/>
        <v>0</v>
      </c>
      <c r="AE34" s="1" t="s">
        <v>16</v>
      </c>
      <c r="AF34" s="54"/>
      <c r="AG34" s="48"/>
      <c r="AH34" s="3">
        <f>AG34*AD34</f>
        <v>0</v>
      </c>
      <c r="AI34" s="3">
        <f>AH33+AH34</f>
        <v>0</v>
      </c>
      <c r="AJ34" s="3"/>
      <c r="AK34" s="25">
        <f t="shared" si="4"/>
        <v>0</v>
      </c>
      <c r="AL34" s="1" t="s">
        <v>16</v>
      </c>
      <c r="AM34" s="54"/>
      <c r="AN34" s="48"/>
      <c r="AO34" s="3">
        <f>AN34*AK34</f>
        <v>0</v>
      </c>
      <c r="AP34" s="3">
        <f>AO33+AO34</f>
        <v>0</v>
      </c>
      <c r="AQ34" s="3"/>
      <c r="AR34" s="25">
        <f t="shared" si="5"/>
        <v>0</v>
      </c>
      <c r="AS34" s="1" t="s">
        <v>16</v>
      </c>
      <c r="AT34" s="54"/>
      <c r="AU34" s="45"/>
      <c r="AV34" s="3">
        <f>AU34*AR34</f>
        <v>0</v>
      </c>
      <c r="AW34" s="3">
        <f>AV33+AV34</f>
        <v>0</v>
      </c>
      <c r="AX34" s="3"/>
      <c r="AY34" s="28">
        <f t="shared" si="6"/>
        <v>0</v>
      </c>
      <c r="AZ34" s="1" t="s">
        <v>16</v>
      </c>
      <c r="BA34" s="54"/>
      <c r="BB34" s="45"/>
      <c r="BC34" s="3">
        <f>BB34*AY34</f>
        <v>0</v>
      </c>
      <c r="BD34" s="3">
        <f>BC33+BC34</f>
        <v>0</v>
      </c>
      <c r="BE34" s="3"/>
      <c r="BF34" s="25">
        <f t="shared" si="7"/>
        <v>0</v>
      </c>
      <c r="BG34" s="1" t="s">
        <v>16</v>
      </c>
      <c r="BH34" s="54"/>
      <c r="BI34" s="47"/>
      <c r="BJ34" s="3">
        <f>BI34*BF34</f>
        <v>0</v>
      </c>
      <c r="BK34" s="3">
        <f>BJ33+BJ34</f>
        <v>0</v>
      </c>
      <c r="BL34" s="3"/>
      <c r="BM34" s="25">
        <f t="shared" si="8"/>
        <v>0</v>
      </c>
      <c r="BN34" s="1" t="s">
        <v>16</v>
      </c>
      <c r="BO34" s="54"/>
      <c r="BP34" s="45"/>
      <c r="BQ34" s="3">
        <f>BP34*BM34</f>
        <v>0</v>
      </c>
      <c r="BR34" s="3">
        <f>BQ33+BQ34</f>
        <v>0</v>
      </c>
      <c r="BS34" s="3"/>
      <c r="BT34" s="25">
        <f t="shared" si="9"/>
        <v>0</v>
      </c>
      <c r="BU34" s="1" t="s">
        <v>16</v>
      </c>
      <c r="BV34" s="54"/>
      <c r="BW34" s="45"/>
      <c r="BX34" s="3">
        <f>BW34*BT34</f>
        <v>0</v>
      </c>
      <c r="BY34" s="3">
        <f>BX33+BX34</f>
        <v>0</v>
      </c>
      <c r="BZ34" s="3"/>
      <c r="CB34" s="25">
        <f t="shared" si="10"/>
        <v>0</v>
      </c>
      <c r="CC34" s="1" t="s">
        <v>16</v>
      </c>
      <c r="CD34" s="54"/>
      <c r="CE34" s="45"/>
      <c r="CF34" s="3">
        <f>CE34*CB34</f>
        <v>0</v>
      </c>
      <c r="CG34" s="3">
        <f>CF33+CF34</f>
        <v>0</v>
      </c>
      <c r="CI34" s="28">
        <f t="shared" si="11"/>
        <v>0</v>
      </c>
      <c r="CJ34" s="1" t="s">
        <v>16</v>
      </c>
      <c r="CL34" s="5">
        <f>E34+L34+S34+Z34+AG34+AN34+AU34+BB34+BI34+BP34+BW34+CE34</f>
        <v>0</v>
      </c>
      <c r="CM34" s="3">
        <f>CL34*CI34</f>
        <v>0</v>
      </c>
      <c r="CN34" s="29">
        <f>CM33+CM34</f>
        <v>0</v>
      </c>
      <c r="CO34" s="32"/>
      <c r="CP34" s="32"/>
    </row>
    <row r="35" spans="1:94" ht="15" x14ac:dyDescent="0.25">
      <c r="B35" s="18"/>
      <c r="D35" s="30"/>
      <c r="E35" s="4"/>
      <c r="F35" s="31">
        <f>SUM(F8:F34)</f>
        <v>0</v>
      </c>
      <c r="G35" s="31">
        <f>SUM(G8:G34)</f>
        <v>0</v>
      </c>
      <c r="H35" s="32"/>
      <c r="I35" s="18"/>
      <c r="K35" s="30"/>
      <c r="L35" s="4"/>
      <c r="M35" s="31">
        <f>SUM(M8:M34)</f>
        <v>0</v>
      </c>
      <c r="N35" s="31">
        <f>SUM(N8:N34)</f>
        <v>0</v>
      </c>
      <c r="O35" s="6"/>
      <c r="P35" s="27"/>
      <c r="S35" s="5"/>
      <c r="T35" s="31">
        <f>SUM(T8:T34)</f>
        <v>0</v>
      </c>
      <c r="U35" s="31">
        <f>SUM(U8:U34)</f>
        <v>0</v>
      </c>
      <c r="V35" s="6"/>
      <c r="W35" s="18"/>
      <c r="Z35" s="5"/>
      <c r="AA35" s="31">
        <f>SUM(AA8:AA34)</f>
        <v>0</v>
      </c>
      <c r="AB35" s="31">
        <f>SUM(AB8:AB34)</f>
        <v>0</v>
      </c>
      <c r="AC35" s="6"/>
      <c r="AD35" s="18"/>
      <c r="AG35" s="5"/>
      <c r="AH35" s="31">
        <f>SUM(AH8:AH34)</f>
        <v>26287.1711</v>
      </c>
      <c r="AI35" s="31">
        <f>SUM(AI8:AI34)</f>
        <v>26287.1711</v>
      </c>
      <c r="AJ35" s="6"/>
      <c r="AK35" s="18"/>
      <c r="AN35" s="5"/>
      <c r="AO35" s="31">
        <f>SUM(AO8:AO34)</f>
        <v>30129.148755000002</v>
      </c>
      <c r="AP35" s="31">
        <f>SUM(AP8:AP34)</f>
        <v>30129.148755000002</v>
      </c>
      <c r="AQ35" s="6"/>
      <c r="AR35" s="18"/>
      <c r="AU35" s="5"/>
      <c r="AV35" s="31">
        <f>SUM(AV8:AV34)</f>
        <v>36090.986076000008</v>
      </c>
      <c r="AW35" s="31">
        <f>SUM(AW8:AW34)</f>
        <v>36090.986075999994</v>
      </c>
      <c r="AX35" s="6"/>
      <c r="BB35" s="5"/>
      <c r="BC35" s="31">
        <f>SUM(BC8:BC34)</f>
        <v>38317.620419999999</v>
      </c>
      <c r="BD35" s="31">
        <f>SUM(BD8:BD34)</f>
        <v>38317.620419999999</v>
      </c>
      <c r="BE35" s="6"/>
      <c r="BF35" s="18"/>
      <c r="BI35" s="5"/>
      <c r="BJ35" s="31">
        <f>SUM(BJ8:BJ34)</f>
        <v>39996.965562999998</v>
      </c>
      <c r="BK35" s="31">
        <f>SUM(BK8:BK34)</f>
        <v>39996.965562999998</v>
      </c>
      <c r="BL35" s="6"/>
      <c r="BM35" s="18"/>
      <c r="BP35" s="5"/>
      <c r="BQ35" s="31">
        <f>SUM(BQ8:BQ34)</f>
        <v>39134.762494000002</v>
      </c>
      <c r="BR35" s="31">
        <f>SUM(BR8:BR34)</f>
        <v>39134.76249400001</v>
      </c>
      <c r="BS35" s="6"/>
      <c r="BT35" s="18"/>
      <c r="BW35" s="5"/>
      <c r="BX35" s="31">
        <f>SUM(BX8:BX34)</f>
        <v>36834.239103</v>
      </c>
      <c r="BY35" s="31">
        <f>SUM(BY8:BY34)</f>
        <v>36834.239103000007</v>
      </c>
      <c r="BZ35" s="6"/>
      <c r="CB35" s="18"/>
      <c r="CE35" s="5"/>
      <c r="CF35" s="31">
        <f>SUM(CF8:CF34)</f>
        <v>35464.282652000002</v>
      </c>
      <c r="CG35" s="31">
        <f>SUM(CG8:CG34)</f>
        <v>35464.282652000002</v>
      </c>
      <c r="CL35" s="5"/>
      <c r="CM35" s="33">
        <f>SUM(CM8:CM34)</f>
        <v>282255.17616299994</v>
      </c>
      <c r="CN35" s="33">
        <f>SUM(CN9:CN34)</f>
        <v>282255.17616299994</v>
      </c>
      <c r="CO35" s="65"/>
      <c r="CP35" s="64"/>
    </row>
    <row r="36" spans="1:94" x14ac:dyDescent="0.2">
      <c r="D36" s="30"/>
      <c r="E36" s="4"/>
      <c r="F36" s="1"/>
      <c r="K36" s="30"/>
      <c r="L36" s="4"/>
      <c r="M36" s="1"/>
      <c r="S36" s="5"/>
      <c r="T36" s="1"/>
      <c r="Z36" s="5"/>
      <c r="AA36" s="1"/>
      <c r="AG36" s="5"/>
      <c r="AH36" s="1"/>
      <c r="AN36" s="5"/>
      <c r="AO36" s="1"/>
      <c r="AU36" s="5"/>
      <c r="AV36" s="1"/>
      <c r="BB36" s="5"/>
      <c r="BC36" s="1"/>
      <c r="BI36" s="5"/>
      <c r="BJ36" s="1"/>
      <c r="BP36" s="5"/>
      <c r="BQ36" s="1"/>
      <c r="CL36" s="5"/>
      <c r="CO36" s="32"/>
      <c r="CP36" s="63"/>
    </row>
    <row r="37" spans="1:94" x14ac:dyDescent="0.2">
      <c r="CL37" s="8" t="s">
        <v>190</v>
      </c>
      <c r="CM37" s="3">
        <f>CF35+BX35+BQ35+BJ35+BC35+AV35+AO35+AH35-CM35</f>
        <v>0</v>
      </c>
      <c r="CO37" s="34"/>
    </row>
    <row r="38" spans="1:94" x14ac:dyDescent="0.2">
      <c r="CF38" s="8"/>
    </row>
    <row r="41" spans="1:94" x14ac:dyDescent="0.2">
      <c r="A41" s="11"/>
    </row>
    <row r="42" spans="1:94" x14ac:dyDescent="0.2">
      <c r="A42" s="10"/>
    </row>
    <row r="43" spans="1:94" x14ac:dyDescent="0.2">
      <c r="A43" s="10"/>
    </row>
    <row r="44" spans="1:94" x14ac:dyDescent="0.2">
      <c r="A44" s="10"/>
    </row>
    <row r="45" spans="1:94" x14ac:dyDescent="0.2">
      <c r="A45" s="12"/>
    </row>
    <row r="46" spans="1:94" x14ac:dyDescent="0.2">
      <c r="A46" s="11"/>
    </row>
    <row r="47" spans="1:94" x14ac:dyDescent="0.2">
      <c r="A47" s="11"/>
    </row>
    <row r="48" spans="1:94" x14ac:dyDescent="0.2">
      <c r="A48" s="13"/>
    </row>
    <row r="49" spans="1:69" x14ac:dyDescent="0.2">
      <c r="A49" s="14"/>
    </row>
    <row r="50" spans="1:69" x14ac:dyDescent="0.2">
      <c r="A50" s="13"/>
    </row>
    <row r="51" spans="1:69" x14ac:dyDescent="0.2">
      <c r="A51" s="14"/>
    </row>
    <row r="52" spans="1:69" s="8" customFormat="1" x14ac:dyDescent="0.2">
      <c r="A52" s="13"/>
      <c r="F52" s="7"/>
      <c r="M52" s="7"/>
      <c r="T52" s="7"/>
      <c r="AA52" s="7"/>
      <c r="AH52" s="7"/>
      <c r="AO52" s="7"/>
      <c r="AV52" s="7"/>
      <c r="BC52" s="7"/>
      <c r="BJ52" s="7"/>
      <c r="BQ52" s="7"/>
    </row>
    <row r="53" spans="1:69" x14ac:dyDescent="0.2">
      <c r="A53" s="14"/>
    </row>
    <row r="54" spans="1:69" x14ac:dyDescent="0.2">
      <c r="A54" s="11"/>
    </row>
    <row r="55" spans="1:69" x14ac:dyDescent="0.2">
      <c r="A55" s="14"/>
    </row>
    <row r="56" spans="1:69" x14ac:dyDescent="0.2">
      <c r="A56" s="11"/>
    </row>
    <row r="57" spans="1:69" x14ac:dyDescent="0.2">
      <c r="A57" s="11"/>
    </row>
    <row r="58" spans="1:69" x14ac:dyDescent="0.2">
      <c r="A58" s="15"/>
    </row>
    <row r="59" spans="1:69" x14ac:dyDescent="0.2">
      <c r="A59" s="14"/>
    </row>
    <row r="60" spans="1:69" x14ac:dyDescent="0.2">
      <c r="A60" s="15"/>
    </row>
    <row r="61" spans="1:69" x14ac:dyDescent="0.2">
      <c r="A61" s="14"/>
    </row>
  </sheetData>
  <mergeCells count="12">
    <mergeCell ref="CI5:CN5"/>
    <mergeCell ref="AT5:AW5"/>
    <mergeCell ref="BA5:BD5"/>
    <mergeCell ref="BH5:BK5"/>
    <mergeCell ref="BO5:BR5"/>
    <mergeCell ref="BV5:BY5"/>
    <mergeCell ref="CD5:CG5"/>
    <mergeCell ref="D5:G5"/>
    <mergeCell ref="R5:U5"/>
    <mergeCell ref="Y5:AB5"/>
    <mergeCell ref="AF5:AI5"/>
    <mergeCell ref="AM5:AP5"/>
  </mergeCells>
  <phoneticPr fontId="0" type="noConversion"/>
  <printOptions horizontalCentered="1"/>
  <pageMargins left="0.27" right="0.28999999999999998" top="0.56000000000000005" bottom="0.33" header="0.32" footer="0.24"/>
  <pageSetup paperSize="5" scale="80" orientation="landscape" horizontalDpi="4294967293" verticalDpi="300" r:id="rId1"/>
  <headerFooter alignWithMargins="0">
    <oddFooter>&amp;R&amp;P</oddFooter>
  </headerFooter>
  <colBreaks count="6" manualBreakCount="6">
    <brk id="14" max="1048575" man="1"/>
    <brk id="28" max="1048575" man="1"/>
    <brk id="42" max="1048575" man="1"/>
    <brk id="56" max="1048575" man="1"/>
    <brk id="70" max="1048575" man="1"/>
    <brk id="8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1"/>
  <sheetViews>
    <sheetView zoomScale="80" zoomScaleNormal="80" workbookViewId="0">
      <pane xSplit="1" ySplit="7" topLeftCell="CA34" activePane="bottomRight" state="frozen"/>
      <selection sqref="A1:IV65536"/>
      <selection pane="topRight" sqref="A1:IV65536"/>
      <selection pane="bottomLeft" sqref="A1:IV65536"/>
      <selection pane="bottomRight" activeCell="CL19" sqref="CL19"/>
    </sheetView>
  </sheetViews>
  <sheetFormatPr defaultRowHeight="12.75" x14ac:dyDescent="0.2"/>
  <cols>
    <col min="1" max="1" width="46" style="1" bestFit="1" customWidth="1"/>
    <col min="2" max="3" width="13.85546875" style="1" bestFit="1" customWidth="1"/>
    <col min="4" max="4" width="14.28515625" style="1" bestFit="1" customWidth="1"/>
    <col min="5" max="5" width="15" style="1" bestFit="1" customWidth="1"/>
    <col min="6" max="6" width="13.85546875" style="5" bestFit="1" customWidth="1"/>
    <col min="7" max="7" width="13.85546875" style="1" bestFit="1" customWidth="1"/>
    <col min="8" max="8" width="15" style="1" customWidth="1"/>
    <col min="9" max="9" width="11.42578125" style="1" bestFit="1" customWidth="1"/>
    <col min="10" max="10" width="9.85546875" style="1" bestFit="1" customWidth="1"/>
    <col min="11" max="11" width="11.7109375" style="1" bestFit="1" customWidth="1"/>
    <col min="12" max="12" width="13.28515625" style="1" bestFit="1" customWidth="1"/>
    <col min="13" max="13" width="11.5703125" style="5" bestFit="1" customWidth="1"/>
    <col min="14" max="14" width="11.28515625" style="1" bestFit="1" customWidth="1"/>
    <col min="15" max="15" width="13.7109375" style="1" customWidth="1"/>
    <col min="16" max="16" width="13.85546875" style="1" bestFit="1" customWidth="1"/>
    <col min="17" max="17" width="9.85546875" style="1" bestFit="1" customWidth="1"/>
    <col min="18" max="18" width="11.7109375" style="1" bestFit="1" customWidth="1"/>
    <col min="19" max="19" width="13.28515625" style="1" bestFit="1" customWidth="1"/>
    <col min="20" max="20" width="11.5703125" style="5" bestFit="1" customWidth="1"/>
    <col min="21" max="21" width="11.28515625" style="1" bestFit="1" customWidth="1"/>
    <col min="22" max="22" width="10.85546875" style="1" customWidth="1"/>
    <col min="23" max="23" width="11.42578125" style="1" bestFit="1" customWidth="1"/>
    <col min="24" max="24" width="9.85546875" style="1" bestFit="1" customWidth="1"/>
    <col min="25" max="25" width="11.7109375" style="1" bestFit="1" customWidth="1"/>
    <col min="26" max="26" width="14" style="1" bestFit="1" customWidth="1"/>
    <col min="27" max="27" width="11.5703125" style="5" bestFit="1" customWidth="1"/>
    <col min="28" max="28" width="11.28515625" style="1" bestFit="1" customWidth="1"/>
    <col min="29" max="29" width="14.85546875" style="1" customWidth="1"/>
    <col min="30" max="30" width="11.42578125" style="1" bestFit="1" customWidth="1"/>
    <col min="31" max="31" width="9.85546875" style="1" bestFit="1" customWidth="1"/>
    <col min="32" max="32" width="11.7109375" style="1" bestFit="1" customWidth="1"/>
    <col min="33" max="33" width="13.28515625" style="1" bestFit="1" customWidth="1"/>
    <col min="34" max="34" width="11.5703125" style="5" bestFit="1" customWidth="1"/>
    <col min="35" max="35" width="11.28515625" style="1" bestFit="1" customWidth="1"/>
    <col min="36" max="36" width="11.7109375" style="1" customWidth="1"/>
    <col min="37" max="37" width="11.42578125" style="1" bestFit="1" customWidth="1"/>
    <col min="38" max="38" width="9.85546875" style="1" bestFit="1" customWidth="1"/>
    <col min="39" max="39" width="11.7109375" style="1" bestFit="1" customWidth="1"/>
    <col min="40" max="40" width="13.28515625" style="1" bestFit="1" customWidth="1"/>
    <col min="41" max="41" width="11.5703125" style="5" bestFit="1" customWidth="1"/>
    <col min="42" max="42" width="11.28515625" style="1" bestFit="1" customWidth="1"/>
    <col min="43" max="43" width="14.85546875" style="1" customWidth="1"/>
    <col min="44" max="44" width="11.42578125" style="1" bestFit="1" customWidth="1"/>
    <col min="45" max="45" width="9.85546875" style="1" bestFit="1" customWidth="1"/>
    <col min="46" max="46" width="11.7109375" style="1" bestFit="1" customWidth="1"/>
    <col min="47" max="47" width="13.28515625" style="1" bestFit="1" customWidth="1"/>
    <col min="48" max="48" width="11.5703125" style="5" bestFit="1" customWidth="1"/>
    <col min="49" max="49" width="11.28515625" style="1" bestFit="1" customWidth="1"/>
    <col min="50" max="50" width="14.85546875" style="1" customWidth="1"/>
    <col min="51" max="51" width="11.42578125" style="1" bestFit="1" customWidth="1"/>
    <col min="52" max="52" width="9.85546875" style="1" bestFit="1" customWidth="1"/>
    <col min="53" max="53" width="11.7109375" style="1" bestFit="1" customWidth="1"/>
    <col min="54" max="54" width="14" style="1" bestFit="1" customWidth="1"/>
    <col min="55" max="55" width="11.5703125" style="5" bestFit="1" customWidth="1"/>
    <col min="56" max="56" width="11.28515625" style="1" customWidth="1"/>
    <col min="57" max="57" width="15.7109375" style="1" customWidth="1"/>
    <col min="58" max="58" width="11.42578125" style="1" bestFit="1" customWidth="1"/>
    <col min="59" max="59" width="9.85546875" style="1" bestFit="1" customWidth="1"/>
    <col min="60" max="60" width="11.7109375" style="1" bestFit="1" customWidth="1"/>
    <col min="61" max="61" width="13.140625" style="1" customWidth="1"/>
    <col min="62" max="62" width="11.5703125" style="5" bestFit="1" customWidth="1"/>
    <col min="63" max="63" width="11.28515625" style="1" bestFit="1" customWidth="1"/>
    <col min="64" max="64" width="16.5703125" style="1" customWidth="1"/>
    <col min="65" max="65" width="11.42578125" style="1" bestFit="1" customWidth="1"/>
    <col min="66" max="66" width="9.85546875" style="1" bestFit="1" customWidth="1"/>
    <col min="67" max="67" width="11.7109375" style="1" bestFit="1" customWidth="1"/>
    <col min="68" max="68" width="13.28515625" style="1" bestFit="1" customWidth="1"/>
    <col min="69" max="69" width="11.28515625" style="5" bestFit="1" customWidth="1"/>
    <col min="70" max="70" width="11.28515625" style="1" bestFit="1" customWidth="1"/>
    <col min="71" max="71" width="13.5703125" style="1" customWidth="1"/>
    <col min="72" max="72" width="11.42578125" style="1" bestFit="1" customWidth="1"/>
    <col min="73" max="73" width="9.5703125" style="1" bestFit="1" customWidth="1"/>
    <col min="74" max="74" width="9.85546875" style="1" bestFit="1" customWidth="1"/>
    <col min="75" max="75" width="11.7109375" style="1" bestFit="1" customWidth="1"/>
    <col min="76" max="76" width="13.28515625" style="1" bestFit="1" customWidth="1"/>
    <col min="77" max="78" width="11" style="1" customWidth="1"/>
    <col min="79" max="79" width="12.85546875" style="1" bestFit="1" customWidth="1"/>
    <col min="80" max="80" width="11.42578125" style="1" bestFit="1" customWidth="1"/>
    <col min="81" max="81" width="9.140625" style="1"/>
    <col min="82" max="82" width="9.7109375" style="1" customWidth="1"/>
    <col min="83" max="83" width="11.7109375" style="1" customWidth="1"/>
    <col min="84" max="84" width="12.85546875" style="1" bestFit="1" customWidth="1"/>
    <col min="85" max="85" width="11.28515625" style="1" bestFit="1" customWidth="1"/>
    <col min="86" max="86" width="9.28515625" style="1" customWidth="1"/>
    <col min="87" max="87" width="11.42578125" style="1" bestFit="1" customWidth="1"/>
    <col min="88" max="88" width="9.140625" style="1"/>
    <col min="89" max="89" width="13.7109375" style="1" bestFit="1" customWidth="1"/>
    <col min="90" max="90" width="15.28515625" style="1" bestFit="1" customWidth="1"/>
    <col min="91" max="91" width="12.28515625" style="1" bestFit="1" customWidth="1"/>
    <col min="92" max="93" width="13.85546875" style="1" bestFit="1" customWidth="1"/>
    <col min="94" max="16384" width="9.140625" style="1"/>
  </cols>
  <sheetData>
    <row r="1" spans="1:92" x14ac:dyDescent="0.2">
      <c r="A1" s="2" t="s">
        <v>98</v>
      </c>
      <c r="D1" s="1" t="s">
        <v>20</v>
      </c>
    </row>
    <row r="2" spans="1:92" x14ac:dyDescent="0.2">
      <c r="A2" s="2" t="s">
        <v>0</v>
      </c>
    </row>
    <row r="3" spans="1:92" x14ac:dyDescent="0.2">
      <c r="A3" s="2" t="s">
        <v>42</v>
      </c>
    </row>
    <row r="4" spans="1:92" x14ac:dyDescent="0.2">
      <c r="A4" s="13"/>
    </row>
    <row r="5" spans="1:92" s="13" customFormat="1" x14ac:dyDescent="0.2">
      <c r="A5" s="16"/>
      <c r="B5" s="2"/>
      <c r="C5" s="2"/>
      <c r="D5" s="66" t="s">
        <v>44</v>
      </c>
      <c r="E5" s="66"/>
      <c r="F5" s="66"/>
      <c r="G5" s="66"/>
      <c r="I5" s="2"/>
      <c r="J5" s="2"/>
      <c r="K5" s="2" t="s">
        <v>45</v>
      </c>
      <c r="L5" s="2"/>
      <c r="M5" s="2"/>
      <c r="N5" s="2"/>
      <c r="O5" s="2"/>
      <c r="P5" s="2"/>
      <c r="Q5" s="2"/>
      <c r="R5" s="66" t="s">
        <v>46</v>
      </c>
      <c r="S5" s="66"/>
      <c r="T5" s="66"/>
      <c r="U5" s="66"/>
      <c r="V5" s="2"/>
      <c r="W5" s="2"/>
      <c r="X5" s="2"/>
      <c r="Y5" s="66" t="s">
        <v>47</v>
      </c>
      <c r="Z5" s="66"/>
      <c r="AA5" s="66"/>
      <c r="AB5" s="66"/>
      <c r="AC5" s="2"/>
      <c r="AD5" s="2"/>
      <c r="AE5" s="2"/>
      <c r="AF5" s="66" t="s">
        <v>48</v>
      </c>
      <c r="AG5" s="66"/>
      <c r="AH5" s="66"/>
      <c r="AI5" s="66"/>
      <c r="AJ5" s="2"/>
      <c r="AK5" s="2"/>
      <c r="AL5" s="2"/>
      <c r="AM5" s="66" t="s">
        <v>49</v>
      </c>
      <c r="AN5" s="66"/>
      <c r="AO5" s="66"/>
      <c r="AP5" s="66"/>
      <c r="AQ5" s="2"/>
      <c r="AR5" s="2"/>
      <c r="AS5" s="2"/>
      <c r="AT5" s="66" t="s">
        <v>50</v>
      </c>
      <c r="AU5" s="66"/>
      <c r="AV5" s="66"/>
      <c r="AW5" s="66"/>
      <c r="AX5" s="2"/>
      <c r="AY5" s="2"/>
      <c r="AZ5" s="2"/>
      <c r="BA5" s="66" t="s">
        <v>51</v>
      </c>
      <c r="BB5" s="66"/>
      <c r="BC5" s="66"/>
      <c r="BD5" s="66"/>
      <c r="BE5" s="2"/>
      <c r="BF5" s="2"/>
      <c r="BG5" s="2"/>
      <c r="BH5" s="66" t="s">
        <v>52</v>
      </c>
      <c r="BI5" s="66"/>
      <c r="BJ5" s="66"/>
      <c r="BK5" s="66"/>
      <c r="BL5" s="2"/>
      <c r="BM5" s="2"/>
      <c r="BN5" s="2"/>
      <c r="BO5" s="66" t="s">
        <v>53</v>
      </c>
      <c r="BP5" s="66"/>
      <c r="BQ5" s="66"/>
      <c r="BR5" s="66"/>
      <c r="BS5" s="2"/>
      <c r="BT5" s="2"/>
      <c r="BU5" s="2"/>
      <c r="BV5" s="66" t="s">
        <v>54</v>
      </c>
      <c r="BW5" s="66"/>
      <c r="BX5" s="66"/>
      <c r="BY5" s="66"/>
      <c r="BZ5" s="2"/>
      <c r="CB5" s="2"/>
      <c r="CC5" s="2"/>
      <c r="CD5" s="66" t="s">
        <v>55</v>
      </c>
      <c r="CE5" s="66"/>
      <c r="CF5" s="66"/>
      <c r="CG5" s="66"/>
      <c r="CI5" s="66" t="s">
        <v>1</v>
      </c>
      <c r="CJ5" s="66"/>
      <c r="CK5" s="66"/>
      <c r="CL5" s="66"/>
      <c r="CM5" s="66"/>
      <c r="CN5" s="66"/>
    </row>
    <row r="6" spans="1:92" x14ac:dyDescent="0.2">
      <c r="A6" s="17"/>
      <c r="B6" s="1" t="s">
        <v>2</v>
      </c>
      <c r="E6" s="5"/>
      <c r="F6" s="1"/>
      <c r="H6" s="18"/>
      <c r="I6" s="1" t="s">
        <v>2</v>
      </c>
      <c r="L6" s="5"/>
      <c r="M6" s="1"/>
      <c r="P6" s="1" t="s">
        <v>2</v>
      </c>
      <c r="S6" s="5"/>
      <c r="T6" s="1"/>
      <c r="W6" s="1" t="s">
        <v>2</v>
      </c>
      <c r="Z6" s="5"/>
      <c r="AA6" s="1"/>
      <c r="AD6" s="1" t="s">
        <v>2</v>
      </c>
      <c r="AE6" s="1" t="s">
        <v>2</v>
      </c>
      <c r="AG6" s="5"/>
      <c r="AH6" s="1"/>
      <c r="AN6" s="5"/>
      <c r="AO6" s="1"/>
      <c r="AU6" s="5"/>
      <c r="AV6" s="1"/>
      <c r="BB6" s="5"/>
      <c r="BC6" s="1"/>
      <c r="BI6" s="5"/>
      <c r="BJ6" s="1"/>
      <c r="BP6" s="5"/>
      <c r="BQ6" s="1"/>
      <c r="BW6" s="5"/>
      <c r="CE6" s="5"/>
      <c r="CI6" s="19"/>
      <c r="CJ6" s="19"/>
      <c r="CK6" s="20" t="s">
        <v>3</v>
      </c>
      <c r="CL6" s="21" t="s">
        <v>3</v>
      </c>
      <c r="CM6" s="19"/>
      <c r="CN6" s="19"/>
    </row>
    <row r="7" spans="1:92" s="13" customFormat="1" x14ac:dyDescent="0.2">
      <c r="A7" s="2" t="s">
        <v>43</v>
      </c>
      <c r="B7" s="2" t="s">
        <v>4</v>
      </c>
      <c r="D7" s="13" t="s">
        <v>5</v>
      </c>
      <c r="E7" s="22" t="s">
        <v>6</v>
      </c>
      <c r="F7" s="2" t="s">
        <v>7</v>
      </c>
      <c r="G7" s="2" t="s">
        <v>3</v>
      </c>
      <c r="H7" s="2"/>
      <c r="I7" s="2" t="s">
        <v>4</v>
      </c>
      <c r="K7" s="13" t="s">
        <v>5</v>
      </c>
      <c r="L7" s="22" t="s">
        <v>6</v>
      </c>
      <c r="M7" s="2" t="s">
        <v>7</v>
      </c>
      <c r="N7" s="2" t="s">
        <v>3</v>
      </c>
      <c r="O7" s="2"/>
      <c r="P7" s="2" t="s">
        <v>4</v>
      </c>
      <c r="R7" s="13" t="s">
        <v>5</v>
      </c>
      <c r="S7" s="22" t="s">
        <v>6</v>
      </c>
      <c r="T7" s="2" t="s">
        <v>7</v>
      </c>
      <c r="U7" s="2" t="s">
        <v>3</v>
      </c>
      <c r="V7" s="2"/>
      <c r="W7" s="2" t="s">
        <v>4</v>
      </c>
      <c r="Y7" s="13" t="s">
        <v>5</v>
      </c>
      <c r="Z7" s="22" t="s">
        <v>6</v>
      </c>
      <c r="AA7" s="2" t="s">
        <v>7</v>
      </c>
      <c r="AB7" s="2" t="s">
        <v>3</v>
      </c>
      <c r="AC7" s="2"/>
      <c r="AD7" s="2" t="s">
        <v>4</v>
      </c>
      <c r="AF7" s="13" t="s">
        <v>5</v>
      </c>
      <c r="AG7" s="22" t="s">
        <v>6</v>
      </c>
      <c r="AH7" s="2" t="s">
        <v>7</v>
      </c>
      <c r="AI7" s="2" t="s">
        <v>3</v>
      </c>
      <c r="AJ7" s="2"/>
      <c r="AK7" s="2" t="s">
        <v>4</v>
      </c>
      <c r="AM7" s="13" t="s">
        <v>5</v>
      </c>
      <c r="AN7" s="22" t="s">
        <v>6</v>
      </c>
      <c r="AO7" s="2" t="s">
        <v>7</v>
      </c>
      <c r="AP7" s="2" t="s">
        <v>3</v>
      </c>
      <c r="AQ7" s="2"/>
      <c r="AR7" s="2" t="s">
        <v>4</v>
      </c>
      <c r="AT7" s="13" t="s">
        <v>5</v>
      </c>
      <c r="AU7" s="22" t="s">
        <v>6</v>
      </c>
      <c r="AV7" s="2" t="s">
        <v>7</v>
      </c>
      <c r="AW7" s="2" t="s">
        <v>3</v>
      </c>
      <c r="AX7" s="2"/>
      <c r="AY7" s="2" t="s">
        <v>4</v>
      </c>
      <c r="BA7" s="13" t="s">
        <v>5</v>
      </c>
      <c r="BB7" s="22" t="s">
        <v>6</v>
      </c>
      <c r="BC7" s="2" t="s">
        <v>7</v>
      </c>
      <c r="BD7" s="2" t="s">
        <v>3</v>
      </c>
      <c r="BE7" s="2"/>
      <c r="BF7" s="2" t="s">
        <v>4</v>
      </c>
      <c r="BH7" s="13" t="s">
        <v>5</v>
      </c>
      <c r="BI7" s="22" t="s">
        <v>6</v>
      </c>
      <c r="BJ7" s="2" t="s">
        <v>7</v>
      </c>
      <c r="BK7" s="2" t="s">
        <v>3</v>
      </c>
      <c r="BL7" s="2"/>
      <c r="BM7" s="2" t="s">
        <v>4</v>
      </c>
      <c r="BO7" s="13" t="s">
        <v>5</v>
      </c>
      <c r="BP7" s="22" t="s">
        <v>6</v>
      </c>
      <c r="BQ7" s="2" t="s">
        <v>7</v>
      </c>
      <c r="BR7" s="2" t="s">
        <v>3</v>
      </c>
      <c r="BS7" s="2"/>
      <c r="BT7" s="2" t="s">
        <v>4</v>
      </c>
      <c r="BV7" s="13" t="s">
        <v>5</v>
      </c>
      <c r="BW7" s="22" t="s">
        <v>6</v>
      </c>
      <c r="BX7" s="2" t="s">
        <v>7</v>
      </c>
      <c r="BY7" s="2" t="s">
        <v>3</v>
      </c>
      <c r="BZ7" s="2"/>
      <c r="CB7" s="2" t="s">
        <v>4</v>
      </c>
      <c r="CD7" s="13" t="s">
        <v>5</v>
      </c>
      <c r="CE7" s="22" t="s">
        <v>6</v>
      </c>
      <c r="CF7" s="2" t="s">
        <v>7</v>
      </c>
      <c r="CG7" s="2" t="s">
        <v>3</v>
      </c>
      <c r="CI7" s="20" t="s">
        <v>4</v>
      </c>
      <c r="CJ7" s="19"/>
      <c r="CK7" s="19" t="s">
        <v>5</v>
      </c>
      <c r="CL7" s="23" t="s">
        <v>6</v>
      </c>
      <c r="CM7" s="20" t="s">
        <v>7</v>
      </c>
      <c r="CN7" s="20" t="s">
        <v>3</v>
      </c>
    </row>
    <row r="8" spans="1:92" x14ac:dyDescent="0.2">
      <c r="E8" s="5"/>
      <c r="F8" s="1"/>
      <c r="H8" s="24"/>
      <c r="L8" s="5"/>
      <c r="M8" s="1"/>
      <c r="S8" s="5"/>
      <c r="T8" s="1"/>
      <c r="Z8" s="5"/>
      <c r="AA8" s="1"/>
      <c r="AG8" s="5"/>
      <c r="AH8" s="1"/>
      <c r="AN8" s="5"/>
      <c r="AO8" s="1"/>
      <c r="AU8" s="5"/>
      <c r="AV8" s="1"/>
      <c r="BB8" s="5"/>
      <c r="BC8" s="1"/>
      <c r="BI8" s="5"/>
      <c r="BJ8" s="1"/>
      <c r="BP8" s="5"/>
      <c r="BQ8" s="1"/>
      <c r="BW8" s="5"/>
      <c r="CE8" s="5"/>
      <c r="CL8" s="5"/>
      <c r="CN8" s="13"/>
    </row>
    <row r="9" spans="1:92" x14ac:dyDescent="0.2">
      <c r="A9" s="1" t="s">
        <v>35</v>
      </c>
      <c r="B9" s="25">
        <f>'2002'!CB9</f>
        <v>1.9205000000000001</v>
      </c>
      <c r="C9" s="1" t="s">
        <v>9</v>
      </c>
      <c r="D9" s="51">
        <v>9128</v>
      </c>
      <c r="E9" s="43"/>
      <c r="F9" s="26">
        <f>D9*B9</f>
        <v>17530.324000000001</v>
      </c>
      <c r="I9" s="25">
        <f>B9</f>
        <v>1.9205000000000001</v>
      </c>
      <c r="J9" s="1" t="s">
        <v>10</v>
      </c>
      <c r="K9" s="51">
        <v>9167</v>
      </c>
      <c r="L9" s="43"/>
      <c r="M9" s="26">
        <f>K9*I9</f>
        <v>17605.2235</v>
      </c>
      <c r="P9" s="27">
        <f>I9</f>
        <v>1.9205000000000001</v>
      </c>
      <c r="Q9" s="1" t="s">
        <v>10</v>
      </c>
      <c r="R9" s="51">
        <v>9167</v>
      </c>
      <c r="S9" s="45"/>
      <c r="T9" s="26">
        <f>R9*P9</f>
        <v>17605.2235</v>
      </c>
      <c r="W9" s="25">
        <f>P9</f>
        <v>1.9205000000000001</v>
      </c>
      <c r="X9" s="1" t="s">
        <v>10</v>
      </c>
      <c r="Y9" s="51">
        <v>9186</v>
      </c>
      <c r="Z9" s="45"/>
      <c r="AA9" s="26">
        <f>Y9*W9</f>
        <v>17641.713</v>
      </c>
      <c r="AD9" s="25">
        <f>W9</f>
        <v>1.9205000000000001</v>
      </c>
      <c r="AE9" s="1" t="s">
        <v>10</v>
      </c>
      <c r="AF9" s="51">
        <v>9183</v>
      </c>
      <c r="AG9" s="45"/>
      <c r="AH9" s="26">
        <f>AF9*AD9</f>
        <v>17635.951499999999</v>
      </c>
      <c r="AK9" s="25">
        <f>AD9</f>
        <v>1.9205000000000001</v>
      </c>
      <c r="AL9" s="1" t="s">
        <v>10</v>
      </c>
      <c r="AM9" s="51">
        <v>9210</v>
      </c>
      <c r="AN9" s="45"/>
      <c r="AO9" s="26">
        <f>AM9*AK9</f>
        <v>17687.805</v>
      </c>
      <c r="AR9" s="25">
        <f>AK9</f>
        <v>1.9205000000000001</v>
      </c>
      <c r="AS9" s="1" t="s">
        <v>10</v>
      </c>
      <c r="AT9" s="51">
        <v>9220</v>
      </c>
      <c r="AU9" s="45"/>
      <c r="AV9" s="26">
        <f>AT9*AR9</f>
        <v>17707.010000000002</v>
      </c>
      <c r="AY9" s="28">
        <f>AR9</f>
        <v>1.9205000000000001</v>
      </c>
      <c r="AZ9" s="1" t="s">
        <v>10</v>
      </c>
      <c r="BA9" s="51">
        <v>9227</v>
      </c>
      <c r="BB9" s="45"/>
      <c r="BC9" s="26">
        <f>BA9*AY9</f>
        <v>17720.4535</v>
      </c>
      <c r="BF9" s="25">
        <f>AY9</f>
        <v>1.9205000000000001</v>
      </c>
      <c r="BG9" s="1" t="s">
        <v>10</v>
      </c>
      <c r="BH9" s="51">
        <v>9236</v>
      </c>
      <c r="BI9" s="45"/>
      <c r="BJ9" s="26">
        <f>BH9*BF9</f>
        <v>17737.738000000001</v>
      </c>
      <c r="BM9" s="25">
        <f>BF9</f>
        <v>1.9205000000000001</v>
      </c>
      <c r="BN9" s="1" t="s">
        <v>10</v>
      </c>
      <c r="BO9" s="51">
        <v>9242</v>
      </c>
      <c r="BP9" s="45"/>
      <c r="BQ9" s="26">
        <f>BO9*BM9</f>
        <v>17749.261000000002</v>
      </c>
      <c r="BT9" s="25">
        <f>BM9</f>
        <v>1.9205000000000001</v>
      </c>
      <c r="BU9" s="1" t="s">
        <v>10</v>
      </c>
      <c r="BV9" s="51">
        <v>9248</v>
      </c>
      <c r="BW9" s="45"/>
      <c r="BX9" s="26">
        <f>BV9*BT9</f>
        <v>17760.784</v>
      </c>
      <c r="CB9" s="25">
        <f>BT9</f>
        <v>1.9205000000000001</v>
      </c>
      <c r="CC9" s="1" t="s">
        <v>10</v>
      </c>
      <c r="CD9" s="51">
        <v>9248</v>
      </c>
      <c r="CE9" s="45"/>
      <c r="CF9" s="26">
        <f>CD9*CB9</f>
        <v>17760.784</v>
      </c>
      <c r="CI9" s="28">
        <f>CB9</f>
        <v>1.9205000000000001</v>
      </c>
      <c r="CJ9" s="1" t="s">
        <v>10</v>
      </c>
      <c r="CK9" s="5">
        <f>SUM(D9+K9+R9+Y9+AF9+AM9+AT9+BA9+BH9+BO9+BV9+CD9)</f>
        <v>110462</v>
      </c>
      <c r="CL9" s="5"/>
      <c r="CM9" s="26">
        <f>CK9*CI9</f>
        <v>212142.27100000001</v>
      </c>
      <c r="CN9" s="13"/>
    </row>
    <row r="10" spans="1:92" x14ac:dyDescent="0.2">
      <c r="A10" s="1" t="s">
        <v>11</v>
      </c>
      <c r="B10" s="25">
        <f>'2002'!CB10</f>
        <v>1.024E-3</v>
      </c>
      <c r="C10" s="1" t="s">
        <v>12</v>
      </c>
      <c r="D10" s="43"/>
      <c r="E10" s="58">
        <v>3778632</v>
      </c>
      <c r="F10" s="3">
        <f>E10*B10</f>
        <v>3869.319168</v>
      </c>
      <c r="G10" s="3">
        <f>F9+F10</f>
        <v>21399.643168000002</v>
      </c>
      <c r="H10" s="3"/>
      <c r="I10" s="25">
        <f>B10</f>
        <v>1.024E-3</v>
      </c>
      <c r="J10" s="1" t="s">
        <v>12</v>
      </c>
      <c r="K10" s="43"/>
      <c r="L10" s="56">
        <v>11855330</v>
      </c>
      <c r="M10" s="3">
        <f>L10*I10</f>
        <v>12139.857919999999</v>
      </c>
      <c r="N10" s="3">
        <f>M9+M10</f>
        <v>29745.081419999999</v>
      </c>
      <c r="O10" s="3"/>
      <c r="P10" s="27">
        <f>I10</f>
        <v>1.024E-3</v>
      </c>
      <c r="Q10" s="1" t="s">
        <v>12</v>
      </c>
      <c r="R10" s="45"/>
      <c r="S10" s="56">
        <v>7046969</v>
      </c>
      <c r="T10" s="3">
        <f>S10*P10</f>
        <v>7216.0962559999998</v>
      </c>
      <c r="U10" s="3">
        <f>T9+T10</f>
        <v>24821.319756000001</v>
      </c>
      <c r="V10" s="3"/>
      <c r="W10" s="25">
        <f>P10</f>
        <v>1.024E-3</v>
      </c>
      <c r="X10" s="1" t="s">
        <v>12</v>
      </c>
      <c r="Y10" s="45"/>
      <c r="Z10" s="56">
        <v>8174918</v>
      </c>
      <c r="AA10" s="3">
        <f>Z10*W10</f>
        <v>8371.1160319999999</v>
      </c>
      <c r="AB10" s="3">
        <f>AA9+AA10</f>
        <v>26012.829032000001</v>
      </c>
      <c r="AC10" s="3"/>
      <c r="AD10" s="25">
        <f>W10</f>
        <v>1.024E-3</v>
      </c>
      <c r="AE10" s="1" t="s">
        <v>12</v>
      </c>
      <c r="AF10" s="45"/>
      <c r="AG10" s="56">
        <v>6756662</v>
      </c>
      <c r="AH10" s="3">
        <f>AG10*AD10</f>
        <v>6918.8218879999995</v>
      </c>
      <c r="AI10" s="3">
        <f>AH9+AH10</f>
        <v>24554.773387999998</v>
      </c>
      <c r="AJ10" s="3"/>
      <c r="AK10" s="25">
        <f>AD10</f>
        <v>1.024E-3</v>
      </c>
      <c r="AL10" s="1" t="s">
        <v>12</v>
      </c>
      <c r="AM10" s="45"/>
      <c r="AN10" s="56">
        <v>8147106</v>
      </c>
      <c r="AO10" s="3">
        <f>AN10*AK10</f>
        <v>8342.636543999999</v>
      </c>
      <c r="AP10" s="3">
        <f>AO9+AO10</f>
        <v>26030.441544000001</v>
      </c>
      <c r="AQ10" s="3"/>
      <c r="AR10" s="25">
        <f>AK10</f>
        <v>1.024E-3</v>
      </c>
      <c r="AS10" s="1" t="s">
        <v>12</v>
      </c>
      <c r="AT10" s="45"/>
      <c r="AU10" s="56">
        <v>7237224</v>
      </c>
      <c r="AV10" s="3">
        <f>AU10*AR10</f>
        <v>7410.9173759999994</v>
      </c>
      <c r="AW10" s="3">
        <f>AV9+AV10</f>
        <v>25117.927376</v>
      </c>
      <c r="AX10" s="3"/>
      <c r="AY10" s="28">
        <f>AR10</f>
        <v>1.024E-3</v>
      </c>
      <c r="AZ10" s="1" t="s">
        <v>12</v>
      </c>
      <c r="BA10" s="45"/>
      <c r="BB10" s="56">
        <v>6983044</v>
      </c>
      <c r="BC10" s="3">
        <f>BB10*AY10</f>
        <v>7150.6370559999996</v>
      </c>
      <c r="BD10" s="3">
        <f>BC9+BC10</f>
        <v>24871.090555999999</v>
      </c>
      <c r="BE10" s="3"/>
      <c r="BF10" s="25">
        <f>AY10</f>
        <v>1.024E-3</v>
      </c>
      <c r="BG10" s="1" t="s">
        <v>12</v>
      </c>
      <c r="BH10" s="45"/>
      <c r="BI10" s="56">
        <v>9292455</v>
      </c>
      <c r="BJ10" s="3">
        <f>BI10*BF10</f>
        <v>9515.4739200000004</v>
      </c>
      <c r="BK10" s="3">
        <f>BJ9+BJ10</f>
        <v>27253.211920000002</v>
      </c>
      <c r="BL10" s="3"/>
      <c r="BM10" s="25">
        <f>BF10</f>
        <v>1.024E-3</v>
      </c>
      <c r="BN10" s="1" t="s">
        <v>12</v>
      </c>
      <c r="BO10" s="45"/>
      <c r="BP10" s="56">
        <v>8883929</v>
      </c>
      <c r="BQ10" s="3">
        <f>BP10*BM10</f>
        <v>9097.1432960000002</v>
      </c>
      <c r="BR10" s="3">
        <f>BQ9+BQ10</f>
        <v>26846.404296000001</v>
      </c>
      <c r="BS10" s="3"/>
      <c r="BT10" s="25">
        <f>BM10</f>
        <v>1.024E-3</v>
      </c>
      <c r="BU10" s="1" t="s">
        <v>12</v>
      </c>
      <c r="BV10" s="45"/>
      <c r="BW10" s="56">
        <v>6035521</v>
      </c>
      <c r="BX10" s="3">
        <f>BW10*BT10</f>
        <v>6180.3735040000001</v>
      </c>
      <c r="BY10" s="3">
        <f>BX9+BX10</f>
        <v>23941.157503999999</v>
      </c>
      <c r="BZ10" s="3"/>
      <c r="CB10" s="25">
        <f>BT10</f>
        <v>1.024E-3</v>
      </c>
      <c r="CC10" s="1" t="s">
        <v>12</v>
      </c>
      <c r="CD10" s="45"/>
      <c r="CE10" s="56">
        <v>7600795</v>
      </c>
      <c r="CF10" s="3">
        <f>CE10*CB10</f>
        <v>7783.2140799999997</v>
      </c>
      <c r="CG10" s="3">
        <f>CF9+CF10</f>
        <v>25543.998079999998</v>
      </c>
      <c r="CI10" s="28">
        <f>CB10</f>
        <v>1.024E-3</v>
      </c>
      <c r="CJ10" s="1" t="s">
        <v>12</v>
      </c>
      <c r="CK10" s="5"/>
      <c r="CL10" s="5">
        <f>E10+L10+S10+Z10+AG10+AN10+AU10+BB10+BI10+BP10+BW10+CE10</f>
        <v>91792585</v>
      </c>
      <c r="CM10" s="3">
        <f>CL10*CI10</f>
        <v>93995.607040000003</v>
      </c>
      <c r="CN10" s="29">
        <f>CM9+CM10</f>
        <v>306137.87803999998</v>
      </c>
    </row>
    <row r="11" spans="1:92" x14ac:dyDescent="0.2">
      <c r="A11" s="1" t="s">
        <v>36</v>
      </c>
      <c r="B11" s="25">
        <v>0</v>
      </c>
      <c r="C11" s="1" t="s">
        <v>9</v>
      </c>
      <c r="D11" s="37"/>
      <c r="E11" s="43"/>
      <c r="F11" s="26">
        <f>D11*B11</f>
        <v>0</v>
      </c>
      <c r="G11" s="3"/>
      <c r="H11" s="3"/>
      <c r="I11" s="25">
        <f>B11</f>
        <v>0</v>
      </c>
      <c r="J11" s="1" t="s">
        <v>10</v>
      </c>
      <c r="K11" s="37"/>
      <c r="L11" s="43"/>
      <c r="M11" s="26">
        <f>K11*I11</f>
        <v>0</v>
      </c>
      <c r="N11" s="3"/>
      <c r="O11" s="3"/>
      <c r="P11" s="27">
        <f>I11</f>
        <v>0</v>
      </c>
      <c r="Q11" s="1" t="s">
        <v>10</v>
      </c>
      <c r="R11" s="38"/>
      <c r="S11" s="45"/>
      <c r="T11" s="26">
        <f>R11*P11</f>
        <v>0</v>
      </c>
      <c r="U11" s="3"/>
      <c r="V11" s="3"/>
      <c r="W11" s="25">
        <f>P11</f>
        <v>0</v>
      </c>
      <c r="X11" s="1" t="s">
        <v>10</v>
      </c>
      <c r="Y11" s="38"/>
      <c r="Z11" s="45"/>
      <c r="AA11" s="26">
        <f>Y11*W11</f>
        <v>0</v>
      </c>
      <c r="AB11" s="3"/>
      <c r="AC11" s="3"/>
      <c r="AD11" s="25">
        <f>W11</f>
        <v>0</v>
      </c>
      <c r="AE11" s="1" t="s">
        <v>10</v>
      </c>
      <c r="AF11" s="40"/>
      <c r="AG11" s="45"/>
      <c r="AH11" s="26">
        <f>AF11*AD11</f>
        <v>0</v>
      </c>
      <c r="AI11" s="3"/>
      <c r="AJ11" s="3"/>
      <c r="AK11" s="25">
        <f>AD11</f>
        <v>0</v>
      </c>
      <c r="AL11" s="1" t="s">
        <v>10</v>
      </c>
      <c r="AM11" s="40"/>
      <c r="AN11" s="45"/>
      <c r="AO11" s="26">
        <f>AM11*AK11</f>
        <v>0</v>
      </c>
      <c r="AP11" s="3"/>
      <c r="AQ11" s="3"/>
      <c r="AR11" s="25">
        <f>AK11</f>
        <v>0</v>
      </c>
      <c r="AS11" s="1" t="s">
        <v>10</v>
      </c>
      <c r="AT11" s="38"/>
      <c r="AU11" s="45"/>
      <c r="AV11" s="26">
        <f>AT11*AR11</f>
        <v>0</v>
      </c>
      <c r="AW11" s="3"/>
      <c r="AX11" s="3"/>
      <c r="AY11" s="28">
        <f>AR11</f>
        <v>0</v>
      </c>
      <c r="AZ11" s="1" t="s">
        <v>10</v>
      </c>
      <c r="BA11" s="38"/>
      <c r="BB11" s="45"/>
      <c r="BC11" s="26">
        <f>BA11*AY11</f>
        <v>0</v>
      </c>
      <c r="BD11" s="3"/>
      <c r="BE11" s="3"/>
      <c r="BF11" s="25">
        <f>AY11</f>
        <v>0</v>
      </c>
      <c r="BG11" s="1" t="s">
        <v>10</v>
      </c>
      <c r="BH11" s="38"/>
      <c r="BI11" s="45"/>
      <c r="BJ11" s="26">
        <f>BH11*BF11</f>
        <v>0</v>
      </c>
      <c r="BK11" s="3"/>
      <c r="BL11" s="3"/>
      <c r="BM11" s="25">
        <f>BF11</f>
        <v>0</v>
      </c>
      <c r="BN11" s="1" t="s">
        <v>10</v>
      </c>
      <c r="BO11" s="38"/>
      <c r="BP11" s="45"/>
      <c r="BQ11" s="26">
        <f>BO11*BM11</f>
        <v>0</v>
      </c>
      <c r="BR11" s="3"/>
      <c r="BS11" s="3"/>
      <c r="BT11" s="25">
        <f>BM11</f>
        <v>0</v>
      </c>
      <c r="BU11" s="1" t="s">
        <v>10</v>
      </c>
      <c r="BV11" s="38"/>
      <c r="BW11" s="45"/>
      <c r="BX11" s="26">
        <f>BV11*BT11</f>
        <v>0</v>
      </c>
      <c r="BY11" s="3"/>
      <c r="BZ11" s="3"/>
      <c r="CB11" s="25">
        <f>BT11</f>
        <v>0</v>
      </c>
      <c r="CC11" s="1" t="s">
        <v>10</v>
      </c>
      <c r="CD11" s="38"/>
      <c r="CE11" s="45"/>
      <c r="CF11" s="26">
        <f>CD11*CB11</f>
        <v>0</v>
      </c>
      <c r="CG11" s="3"/>
      <c r="CI11" s="28">
        <f>CB11</f>
        <v>0</v>
      </c>
      <c r="CJ11" s="1" t="s">
        <v>10</v>
      </c>
      <c r="CK11" s="5">
        <f>SUM(D11+K11+R11+Y11+AF11+AM11+AT11+BA11+BH11+BO11+BV11+CD11)</f>
        <v>0</v>
      </c>
      <c r="CL11" s="5"/>
      <c r="CM11" s="26">
        <f>CK11*CI11</f>
        <v>0</v>
      </c>
      <c r="CN11" s="29"/>
    </row>
    <row r="12" spans="1:92" x14ac:dyDescent="0.2">
      <c r="A12" s="1" t="s">
        <v>11</v>
      </c>
      <c r="B12" s="25">
        <v>0</v>
      </c>
      <c r="C12" s="1" t="s">
        <v>12</v>
      </c>
      <c r="D12" s="43"/>
      <c r="E12" s="43"/>
      <c r="F12" s="3">
        <f>E12*B12</f>
        <v>0</v>
      </c>
      <c r="G12" s="3">
        <f>F11+F12</f>
        <v>0</v>
      </c>
      <c r="H12" s="3"/>
      <c r="I12" s="25">
        <f>B12</f>
        <v>0</v>
      </c>
      <c r="J12" s="1" t="s">
        <v>12</v>
      </c>
      <c r="K12" s="43"/>
      <c r="L12" s="43"/>
      <c r="M12" s="3">
        <f>L12*I12</f>
        <v>0</v>
      </c>
      <c r="N12" s="3">
        <f>M11+M12</f>
        <v>0</v>
      </c>
      <c r="O12" s="3"/>
      <c r="P12" s="27">
        <f>I12</f>
        <v>0</v>
      </c>
      <c r="Q12" s="1" t="s">
        <v>12</v>
      </c>
      <c r="R12" s="45"/>
      <c r="S12" s="45"/>
      <c r="T12" s="3">
        <f>S12*P12</f>
        <v>0</v>
      </c>
      <c r="U12" s="3">
        <f>T11+T12</f>
        <v>0</v>
      </c>
      <c r="V12" s="3"/>
      <c r="W12" s="25">
        <f>P12</f>
        <v>0</v>
      </c>
      <c r="X12" s="1" t="s">
        <v>12</v>
      </c>
      <c r="Y12" s="45"/>
      <c r="Z12" s="45"/>
      <c r="AA12" s="3">
        <f>Z12*W12</f>
        <v>0</v>
      </c>
      <c r="AB12" s="3">
        <f>AA11+AA12</f>
        <v>0</v>
      </c>
      <c r="AC12" s="3"/>
      <c r="AD12" s="25">
        <f>W12</f>
        <v>0</v>
      </c>
      <c r="AE12" s="1" t="s">
        <v>12</v>
      </c>
      <c r="AF12" s="45"/>
      <c r="AG12" s="48"/>
      <c r="AH12" s="3">
        <f>AG12*AD12</f>
        <v>0</v>
      </c>
      <c r="AI12" s="3">
        <f>AH11+AH12</f>
        <v>0</v>
      </c>
      <c r="AJ12" s="3"/>
      <c r="AK12" s="25">
        <f>AD12</f>
        <v>0</v>
      </c>
      <c r="AL12" s="1" t="s">
        <v>12</v>
      </c>
      <c r="AM12" s="45"/>
      <c r="AN12" s="48"/>
      <c r="AO12" s="3">
        <f>AN12*AK12</f>
        <v>0</v>
      </c>
      <c r="AP12" s="3">
        <f>AO11+AO12</f>
        <v>0</v>
      </c>
      <c r="AQ12" s="3"/>
      <c r="AR12" s="25">
        <f>AK12</f>
        <v>0</v>
      </c>
      <c r="AS12" s="1" t="s">
        <v>12</v>
      </c>
      <c r="AT12" s="45"/>
      <c r="AU12" s="45"/>
      <c r="AV12" s="3">
        <f>AU12*AR12</f>
        <v>0</v>
      </c>
      <c r="AW12" s="3">
        <f>AV11+AV12</f>
        <v>0</v>
      </c>
      <c r="AX12" s="3"/>
      <c r="AY12" s="28">
        <f>AR12</f>
        <v>0</v>
      </c>
      <c r="AZ12" s="1" t="s">
        <v>12</v>
      </c>
      <c r="BA12" s="45"/>
      <c r="BB12" s="45"/>
      <c r="BC12" s="3">
        <f>BB12*AY12</f>
        <v>0</v>
      </c>
      <c r="BD12" s="3">
        <f>BC11+BC12</f>
        <v>0</v>
      </c>
      <c r="BE12" s="3"/>
      <c r="BF12" s="25">
        <f>AY12</f>
        <v>0</v>
      </c>
      <c r="BG12" s="1" t="s">
        <v>12</v>
      </c>
      <c r="BH12" s="45"/>
      <c r="BI12" s="45"/>
      <c r="BJ12" s="3">
        <f>BI12*BF12</f>
        <v>0</v>
      </c>
      <c r="BK12" s="3">
        <f>BJ11+BJ12</f>
        <v>0</v>
      </c>
      <c r="BL12" s="3"/>
      <c r="BM12" s="25">
        <f>BF12</f>
        <v>0</v>
      </c>
      <c r="BN12" s="1" t="s">
        <v>12</v>
      </c>
      <c r="BO12" s="45"/>
      <c r="BP12" s="45"/>
      <c r="BQ12" s="3">
        <f>BP12*BM12</f>
        <v>0</v>
      </c>
      <c r="BR12" s="3">
        <f>BQ11+BQ12</f>
        <v>0</v>
      </c>
      <c r="BS12" s="3"/>
      <c r="BT12" s="25">
        <f>BM12</f>
        <v>0</v>
      </c>
      <c r="BU12" s="1" t="s">
        <v>12</v>
      </c>
      <c r="BV12" s="45"/>
      <c r="BW12" s="45"/>
      <c r="BX12" s="3">
        <f>BW12*BT12</f>
        <v>0</v>
      </c>
      <c r="BY12" s="3">
        <f>BX11+BX12</f>
        <v>0</v>
      </c>
      <c r="BZ12" s="3"/>
      <c r="CB12" s="25">
        <f>BT12</f>
        <v>0</v>
      </c>
      <c r="CC12" s="1" t="s">
        <v>12</v>
      </c>
      <c r="CD12" s="45"/>
      <c r="CE12" s="45"/>
      <c r="CF12" s="3">
        <f>CE12*CB12</f>
        <v>0</v>
      </c>
      <c r="CG12" s="3">
        <f>CF11+CF12</f>
        <v>0</v>
      </c>
      <c r="CI12" s="28">
        <f>CB12</f>
        <v>0</v>
      </c>
      <c r="CJ12" s="1" t="s">
        <v>12</v>
      </c>
      <c r="CK12" s="5"/>
      <c r="CL12" s="5">
        <f>E12+L12+S12+Z12+AG12+AN12+AU12+BB12+BI12+BP12+BW12+CE12</f>
        <v>0</v>
      </c>
      <c r="CM12" s="3">
        <f>CL12*CI12</f>
        <v>0</v>
      </c>
      <c r="CN12" s="29">
        <f>CM11+CM12</f>
        <v>0</v>
      </c>
    </row>
    <row r="13" spans="1:92" x14ac:dyDescent="0.2">
      <c r="B13" s="25"/>
      <c r="D13" s="37"/>
      <c r="E13" s="43"/>
      <c r="F13" s="3"/>
      <c r="G13" s="3"/>
      <c r="H13" s="3"/>
      <c r="I13" s="25"/>
      <c r="K13" s="37"/>
      <c r="L13" s="43"/>
      <c r="M13" s="3"/>
      <c r="N13" s="3"/>
      <c r="O13" s="3"/>
      <c r="P13" s="27"/>
      <c r="R13" s="38"/>
      <c r="S13" s="45"/>
      <c r="T13" s="3"/>
      <c r="U13" s="3"/>
      <c r="V13" s="3"/>
      <c r="W13" s="25"/>
      <c r="Y13" s="38"/>
      <c r="Z13" s="45"/>
      <c r="AA13" s="3"/>
      <c r="AB13" s="3"/>
      <c r="AC13" s="3"/>
      <c r="AD13" s="25"/>
      <c r="AF13" s="38"/>
      <c r="AG13" s="45"/>
      <c r="AH13" s="3"/>
      <c r="AI13" s="3"/>
      <c r="AJ13" s="3"/>
      <c r="AK13" s="25"/>
      <c r="AM13" s="38"/>
      <c r="AN13" s="45"/>
      <c r="AO13" s="3"/>
      <c r="AP13" s="3"/>
      <c r="AQ13" s="3"/>
      <c r="AR13" s="25"/>
      <c r="AT13" s="38"/>
      <c r="AU13" s="45"/>
      <c r="AV13" s="3"/>
      <c r="AW13" s="3"/>
      <c r="AX13" s="3"/>
      <c r="AY13" s="28"/>
      <c r="BA13" s="38"/>
      <c r="BB13" s="45"/>
      <c r="BC13" s="3"/>
      <c r="BD13" s="3"/>
      <c r="BE13" s="3"/>
      <c r="BF13" s="25"/>
      <c r="BH13" s="38"/>
      <c r="BI13" s="45"/>
      <c r="BJ13" s="3"/>
      <c r="BK13" s="3"/>
      <c r="BL13" s="3"/>
      <c r="BM13" s="25"/>
      <c r="BO13" s="38"/>
      <c r="BP13" s="45"/>
      <c r="BQ13" s="3"/>
      <c r="BR13" s="3"/>
      <c r="BS13" s="3"/>
      <c r="BT13" s="25"/>
      <c r="BV13" s="38"/>
      <c r="BW13" s="45"/>
      <c r="BX13" s="3"/>
      <c r="BY13" s="3"/>
      <c r="BZ13" s="3"/>
      <c r="CB13" s="25"/>
      <c r="CD13" s="38"/>
      <c r="CE13" s="45"/>
      <c r="CF13" s="3"/>
      <c r="CG13" s="3"/>
      <c r="CI13" s="28"/>
      <c r="CK13" s="5"/>
      <c r="CL13" s="5"/>
      <c r="CM13" s="3"/>
      <c r="CN13" s="29"/>
    </row>
    <row r="14" spans="1:92" x14ac:dyDescent="0.2">
      <c r="A14" s="1" t="s">
        <v>13</v>
      </c>
      <c r="B14" s="25">
        <f>'2002'!CB14</f>
        <v>2.4132000000000002</v>
      </c>
      <c r="C14" s="1" t="s">
        <v>8</v>
      </c>
      <c r="D14" s="52">
        <v>1039</v>
      </c>
      <c r="E14" s="43"/>
      <c r="F14" s="26">
        <f>D14*B14</f>
        <v>2507.3148000000001</v>
      </c>
      <c r="I14" s="25">
        <f>B14</f>
        <v>2.4132000000000002</v>
      </c>
      <c r="J14" s="1" t="s">
        <v>8</v>
      </c>
      <c r="K14" s="37">
        <v>1043</v>
      </c>
      <c r="L14" s="43"/>
      <c r="M14" s="26">
        <f>K14*I14</f>
        <v>2516.9676000000004</v>
      </c>
      <c r="P14" s="27">
        <f>I14</f>
        <v>2.4132000000000002</v>
      </c>
      <c r="Q14" s="1" t="s">
        <v>8</v>
      </c>
      <c r="R14" s="37">
        <v>1043</v>
      </c>
      <c r="S14" s="45"/>
      <c r="T14" s="26">
        <f>R14*P14</f>
        <v>2516.9676000000004</v>
      </c>
      <c r="W14" s="25">
        <f>P14</f>
        <v>2.4132000000000002</v>
      </c>
      <c r="X14" s="1" t="s">
        <v>8</v>
      </c>
      <c r="Y14" s="37">
        <v>1046</v>
      </c>
      <c r="Z14" s="45"/>
      <c r="AA14" s="26">
        <f>Y14*W14</f>
        <v>2524.2072000000003</v>
      </c>
      <c r="AD14" s="25">
        <f>W14</f>
        <v>2.4132000000000002</v>
      </c>
      <c r="AE14" s="1" t="s">
        <v>8</v>
      </c>
      <c r="AF14" s="37">
        <v>1045</v>
      </c>
      <c r="AG14" s="45"/>
      <c r="AH14" s="26">
        <f>AF14*AD14</f>
        <v>2521.7940000000003</v>
      </c>
      <c r="AK14" s="25">
        <f>AD14</f>
        <v>2.4132000000000002</v>
      </c>
      <c r="AL14" s="1" t="s">
        <v>8</v>
      </c>
      <c r="AM14" s="37">
        <v>1048</v>
      </c>
      <c r="AN14" s="45"/>
      <c r="AO14" s="26">
        <f>AM14*AK14</f>
        <v>2529.0336000000002</v>
      </c>
      <c r="AR14" s="25">
        <f>AK14</f>
        <v>2.4132000000000002</v>
      </c>
      <c r="AS14" s="1" t="s">
        <v>8</v>
      </c>
      <c r="AT14" s="37">
        <v>1049</v>
      </c>
      <c r="AU14" s="45"/>
      <c r="AV14" s="26">
        <f>AT14*AR14</f>
        <v>2531.4468000000002</v>
      </c>
      <c r="AY14" s="28">
        <f>AR14</f>
        <v>2.4132000000000002</v>
      </c>
      <c r="AZ14" s="1" t="s">
        <v>8</v>
      </c>
      <c r="BA14" s="37">
        <v>1050</v>
      </c>
      <c r="BB14" s="45"/>
      <c r="BC14" s="26">
        <f>BA14*AY14</f>
        <v>2533.86</v>
      </c>
      <c r="BF14" s="25">
        <f>AY14</f>
        <v>2.4132000000000002</v>
      </c>
      <c r="BG14" s="1" t="s">
        <v>8</v>
      </c>
      <c r="BH14" s="37">
        <v>1051</v>
      </c>
      <c r="BI14" s="45"/>
      <c r="BJ14" s="26">
        <f>BH14*BF14</f>
        <v>2536.2732000000001</v>
      </c>
      <c r="BM14" s="25">
        <f>BF14</f>
        <v>2.4132000000000002</v>
      </c>
      <c r="BN14" s="1" t="s">
        <v>8</v>
      </c>
      <c r="BO14" s="37">
        <v>1052</v>
      </c>
      <c r="BP14" s="45"/>
      <c r="BQ14" s="26">
        <f>BO14*BM14</f>
        <v>2538.6864</v>
      </c>
      <c r="BT14" s="25">
        <f>BM14</f>
        <v>2.4132000000000002</v>
      </c>
      <c r="BU14" s="1" t="s">
        <v>8</v>
      </c>
      <c r="BV14" s="37">
        <v>1053</v>
      </c>
      <c r="BW14" s="45"/>
      <c r="BX14" s="26">
        <f>BV14*BT14</f>
        <v>2541.0996000000005</v>
      </c>
      <c r="CB14" s="25">
        <f>BT14</f>
        <v>2.4132000000000002</v>
      </c>
      <c r="CC14" s="1" t="s">
        <v>8</v>
      </c>
      <c r="CD14" s="37">
        <v>1053</v>
      </c>
      <c r="CE14" s="45"/>
      <c r="CF14" s="26">
        <f>CD14*CB14</f>
        <v>2541.0996000000005</v>
      </c>
      <c r="CI14" s="28">
        <f>CB14</f>
        <v>2.4132000000000002</v>
      </c>
      <c r="CJ14" s="1" t="s">
        <v>8</v>
      </c>
      <c r="CK14" s="5">
        <f>SUM(D14+K14+R14+Y14+AF14+AM14+AT14+BA14+BH14+BO14+BV14+CD14)</f>
        <v>12572</v>
      </c>
      <c r="CL14" s="5"/>
      <c r="CM14" s="26">
        <f>CK14*CI14</f>
        <v>30338.750400000004</v>
      </c>
      <c r="CN14" s="13"/>
    </row>
    <row r="15" spans="1:92" x14ac:dyDescent="0.2">
      <c r="A15" s="1" t="s">
        <v>14</v>
      </c>
      <c r="B15" s="25">
        <f>'2002'!CB15</f>
        <v>6.1800000000000006E-4</v>
      </c>
      <c r="C15" s="1" t="s">
        <v>12</v>
      </c>
      <c r="D15" s="43"/>
      <c r="E15" s="43">
        <v>1053438</v>
      </c>
      <c r="F15" s="3">
        <f>E15*B15</f>
        <v>651.02468400000009</v>
      </c>
      <c r="G15" s="3">
        <f>SUM(F14:F15)</f>
        <v>3158.3394840000001</v>
      </c>
      <c r="H15" s="3"/>
      <c r="I15" s="25">
        <f>B15</f>
        <v>6.1800000000000006E-4</v>
      </c>
      <c r="J15" s="1" t="s">
        <v>12</v>
      </c>
      <c r="K15" s="43"/>
      <c r="L15" s="43">
        <v>3623753</v>
      </c>
      <c r="M15" s="3">
        <f>L15*I15</f>
        <v>2239.4793540000001</v>
      </c>
      <c r="N15" s="3">
        <f>SUM(M14:M15)</f>
        <v>4756.4469540000009</v>
      </c>
      <c r="O15" s="3"/>
      <c r="P15" s="27">
        <f>I15</f>
        <v>6.1800000000000006E-4</v>
      </c>
      <c r="Q15" s="1" t="s">
        <v>12</v>
      </c>
      <c r="R15" s="45"/>
      <c r="S15" s="43">
        <v>1783729</v>
      </c>
      <c r="T15" s="3">
        <f>S15*P15</f>
        <v>1102.3445220000001</v>
      </c>
      <c r="U15" s="3">
        <f>SUM(T14:T15)</f>
        <v>3619.3121220000003</v>
      </c>
      <c r="V15" s="3"/>
      <c r="W15" s="25">
        <f>P15</f>
        <v>6.1800000000000006E-4</v>
      </c>
      <c r="X15" s="1" t="s">
        <v>12</v>
      </c>
      <c r="Y15" s="47"/>
      <c r="Z15" s="43">
        <v>1959951</v>
      </c>
      <c r="AA15" s="3">
        <f>Z15*W15</f>
        <v>1211.249718</v>
      </c>
      <c r="AB15" s="3">
        <f>SUM(AA14:AA15)</f>
        <v>3735.4569180000003</v>
      </c>
      <c r="AC15" s="3"/>
      <c r="AD15" s="25">
        <f>W15</f>
        <v>6.1800000000000006E-4</v>
      </c>
      <c r="AE15" s="1" t="s">
        <v>12</v>
      </c>
      <c r="AF15" s="45"/>
      <c r="AG15" s="43">
        <v>2744957</v>
      </c>
      <c r="AH15" s="3">
        <f>AG15*AD15</f>
        <v>1696.3834260000001</v>
      </c>
      <c r="AI15" s="3">
        <f>SUM(AH14:AH15)</f>
        <v>4218.1774260000002</v>
      </c>
      <c r="AJ15" s="3"/>
      <c r="AK15" s="25">
        <f>AD15</f>
        <v>6.1800000000000006E-4</v>
      </c>
      <c r="AL15" s="1" t="s">
        <v>12</v>
      </c>
      <c r="AM15" s="45"/>
      <c r="AN15" s="43">
        <v>2279309</v>
      </c>
      <c r="AO15" s="3">
        <f>AN15*AK15</f>
        <v>1408.6129620000002</v>
      </c>
      <c r="AP15" s="3">
        <f>SUM(AO14:AO15)</f>
        <v>3937.6465620000004</v>
      </c>
      <c r="AQ15" s="3"/>
      <c r="AR15" s="25">
        <f>AK15</f>
        <v>6.1800000000000006E-4</v>
      </c>
      <c r="AS15" s="1" t="s">
        <v>12</v>
      </c>
      <c r="AT15" s="45"/>
      <c r="AU15" s="43">
        <v>2378230</v>
      </c>
      <c r="AV15" s="3">
        <f>AU15*AR15</f>
        <v>1469.7461400000002</v>
      </c>
      <c r="AW15" s="3">
        <f>SUM(AV14:AV15)</f>
        <v>4001.1929400000004</v>
      </c>
      <c r="AX15" s="3"/>
      <c r="AY15" s="28">
        <f>AR15</f>
        <v>6.1800000000000006E-4</v>
      </c>
      <c r="AZ15" s="1" t="s">
        <v>12</v>
      </c>
      <c r="BA15" s="45"/>
      <c r="BB15" s="43">
        <v>2479263</v>
      </c>
      <c r="BC15" s="3">
        <f>BB15*AY15</f>
        <v>1532.1845340000002</v>
      </c>
      <c r="BD15" s="3">
        <f>SUM(BC14:BC15)</f>
        <v>4066.0445340000006</v>
      </c>
      <c r="BE15" s="3"/>
      <c r="BF15" s="25">
        <f>AY15</f>
        <v>6.1800000000000006E-4</v>
      </c>
      <c r="BG15" s="1" t="s">
        <v>12</v>
      </c>
      <c r="BH15" s="45"/>
      <c r="BI15" s="43">
        <v>1951286</v>
      </c>
      <c r="BJ15" s="3">
        <f>BI15*BF15</f>
        <v>1205.8947480000002</v>
      </c>
      <c r="BK15" s="3">
        <f>SUM(BJ14:BJ15)</f>
        <v>3742.1679480000003</v>
      </c>
      <c r="BL15" s="3"/>
      <c r="BM15" s="25">
        <f>BF15</f>
        <v>6.1800000000000006E-4</v>
      </c>
      <c r="BN15" s="1" t="s">
        <v>12</v>
      </c>
      <c r="BO15" s="45"/>
      <c r="BP15" s="43">
        <v>2852932</v>
      </c>
      <c r="BQ15" s="3">
        <f>BP15*BM15</f>
        <v>1763.1119760000001</v>
      </c>
      <c r="BR15" s="3">
        <f>SUM(BQ14:BQ15)</f>
        <v>4301.7983760000006</v>
      </c>
      <c r="BS15" s="3"/>
      <c r="BT15" s="25">
        <f>BM15</f>
        <v>6.1800000000000006E-4</v>
      </c>
      <c r="BU15" s="1" t="s">
        <v>12</v>
      </c>
      <c r="BV15" s="45"/>
      <c r="BW15" s="43">
        <v>1829371</v>
      </c>
      <c r="BX15" s="3">
        <f>BW15*BT15</f>
        <v>1130.5512780000001</v>
      </c>
      <c r="BY15" s="3">
        <f>SUM(BX14:BX15)</f>
        <v>3671.6508780000004</v>
      </c>
      <c r="BZ15" s="3"/>
      <c r="CB15" s="25">
        <f>BT15</f>
        <v>6.1800000000000006E-4</v>
      </c>
      <c r="CC15" s="1" t="s">
        <v>12</v>
      </c>
      <c r="CD15" s="45"/>
      <c r="CE15" s="43">
        <v>2702140</v>
      </c>
      <c r="CF15" s="3">
        <f>CE15*CB15</f>
        <v>1669.9225200000001</v>
      </c>
      <c r="CG15" s="3">
        <f>SUM(CF14:CF15)</f>
        <v>4211.0221200000005</v>
      </c>
      <c r="CI15" s="28">
        <f>CB15</f>
        <v>6.1800000000000006E-4</v>
      </c>
      <c r="CJ15" s="1" t="s">
        <v>12</v>
      </c>
      <c r="CK15" s="5"/>
      <c r="CL15" s="5">
        <f>E15+L15+S15+Z15+AG15+AN15+AU15+BB15+BI15+BP15+BW15+CE15</f>
        <v>27638359</v>
      </c>
      <c r="CM15" s="3">
        <f>CL15*CI15</f>
        <v>17080.505862000002</v>
      </c>
      <c r="CN15" s="29">
        <f>SUM(CM14:CM15)</f>
        <v>47419.25626200001</v>
      </c>
    </row>
    <row r="16" spans="1:92" x14ac:dyDescent="0.2">
      <c r="A16" s="1" t="s">
        <v>13</v>
      </c>
      <c r="B16" s="25">
        <f>'2002'!CB16</f>
        <v>0</v>
      </c>
      <c r="C16" s="1" t="s">
        <v>9</v>
      </c>
      <c r="D16" s="37"/>
      <c r="E16" s="43"/>
      <c r="F16" s="26">
        <f>D16*B16</f>
        <v>0</v>
      </c>
      <c r="G16" s="3"/>
      <c r="H16" s="3"/>
      <c r="I16" s="25">
        <f>B16</f>
        <v>0</v>
      </c>
      <c r="J16" s="1" t="s">
        <v>8</v>
      </c>
      <c r="K16" s="37"/>
      <c r="L16" s="43"/>
      <c r="M16" s="26">
        <f>K16*I16</f>
        <v>0</v>
      </c>
      <c r="N16" s="3"/>
      <c r="O16" s="3"/>
      <c r="P16" s="27">
        <f>I16</f>
        <v>0</v>
      </c>
      <c r="Q16" s="1" t="s">
        <v>8</v>
      </c>
      <c r="R16" s="38"/>
      <c r="S16" s="45"/>
      <c r="T16" s="26">
        <f>R16*P16</f>
        <v>0</v>
      </c>
      <c r="U16" s="3"/>
      <c r="V16" s="3"/>
      <c r="W16" s="25">
        <f>P16</f>
        <v>0</v>
      </c>
      <c r="X16" s="1" t="s">
        <v>10</v>
      </c>
      <c r="Y16" s="39"/>
      <c r="Z16" s="45"/>
      <c r="AA16" s="26">
        <f>Y16*W16</f>
        <v>0</v>
      </c>
      <c r="AB16" s="3"/>
      <c r="AC16" s="3"/>
      <c r="AD16" s="25">
        <f>W16</f>
        <v>0</v>
      </c>
      <c r="AE16" s="1" t="s">
        <v>10</v>
      </c>
      <c r="AF16" s="40"/>
      <c r="AG16" s="45"/>
      <c r="AH16" s="26">
        <f>AF16*AD16</f>
        <v>0</v>
      </c>
      <c r="AI16" s="3"/>
      <c r="AJ16" s="3"/>
      <c r="AK16" s="25">
        <f>AD16</f>
        <v>0</v>
      </c>
      <c r="AL16" s="1" t="s">
        <v>10</v>
      </c>
      <c r="AM16" s="40"/>
      <c r="AN16" s="45"/>
      <c r="AO16" s="26">
        <f>AM16*AK16</f>
        <v>0</v>
      </c>
      <c r="AP16" s="3"/>
      <c r="AQ16" s="3"/>
      <c r="AR16" s="25">
        <f>AK16</f>
        <v>0</v>
      </c>
      <c r="AS16" s="1" t="s">
        <v>10</v>
      </c>
      <c r="AT16" s="38"/>
      <c r="AU16" s="45"/>
      <c r="AV16" s="26">
        <f>AT16*AR16</f>
        <v>0</v>
      </c>
      <c r="AW16" s="3"/>
      <c r="AX16" s="3"/>
      <c r="AY16" s="28">
        <f>AR16</f>
        <v>0</v>
      </c>
      <c r="AZ16" s="1" t="s">
        <v>10</v>
      </c>
      <c r="BA16" s="38"/>
      <c r="BB16" s="45"/>
      <c r="BC16" s="26">
        <f>BA16*AY16</f>
        <v>0</v>
      </c>
      <c r="BD16" s="3"/>
      <c r="BE16" s="3"/>
      <c r="BF16" s="25">
        <f>AY16</f>
        <v>0</v>
      </c>
      <c r="BG16" s="1" t="s">
        <v>10</v>
      </c>
      <c r="BH16" s="38"/>
      <c r="BI16" s="45"/>
      <c r="BJ16" s="26">
        <f>BH16*BF16</f>
        <v>0</v>
      </c>
      <c r="BK16" s="3"/>
      <c r="BL16" s="3"/>
      <c r="BM16" s="25">
        <f>BF16</f>
        <v>0</v>
      </c>
      <c r="BN16" s="1" t="s">
        <v>10</v>
      </c>
      <c r="BO16" s="38"/>
      <c r="BP16" s="45"/>
      <c r="BQ16" s="26">
        <f>BO16*BM16</f>
        <v>0</v>
      </c>
      <c r="BR16" s="3"/>
      <c r="BS16" s="3"/>
      <c r="BT16" s="25">
        <f>BM16</f>
        <v>0</v>
      </c>
      <c r="BU16" s="1" t="s">
        <v>10</v>
      </c>
      <c r="BV16" s="38"/>
      <c r="BW16" s="45"/>
      <c r="BX16" s="26">
        <f>BV16*BT16</f>
        <v>0</v>
      </c>
      <c r="BY16" s="3"/>
      <c r="BZ16" s="3"/>
      <c r="CB16" s="25">
        <f>BT16</f>
        <v>0</v>
      </c>
      <c r="CC16" s="1" t="s">
        <v>10</v>
      </c>
      <c r="CD16" s="38"/>
      <c r="CE16" s="45"/>
      <c r="CF16" s="26">
        <f>CD16*CB16</f>
        <v>0</v>
      </c>
      <c r="CG16" s="3"/>
      <c r="CI16" s="28">
        <f>CB16</f>
        <v>0</v>
      </c>
      <c r="CJ16" s="1" t="s">
        <v>10</v>
      </c>
      <c r="CK16" s="5">
        <f>SUM(D16+K16+R16+Y16+AF16+AM16+AT16+BA16+BH16+BO16+BV16+CD16)</f>
        <v>0</v>
      </c>
      <c r="CL16" s="5"/>
      <c r="CM16" s="26">
        <f>CK16*CI16</f>
        <v>0</v>
      </c>
      <c r="CN16" s="29"/>
    </row>
    <row r="17" spans="1:92" x14ac:dyDescent="0.2">
      <c r="A17" s="1" t="s">
        <v>14</v>
      </c>
      <c r="B17" s="25">
        <f>'2002'!CB17</f>
        <v>0</v>
      </c>
      <c r="C17" s="1" t="s">
        <v>12</v>
      </c>
      <c r="D17" s="43"/>
      <c r="E17" s="43"/>
      <c r="F17" s="3">
        <f>E17*B17</f>
        <v>0</v>
      </c>
      <c r="G17" s="3">
        <f>F16+F17</f>
        <v>0</v>
      </c>
      <c r="H17" s="3"/>
      <c r="I17" s="25">
        <f>B17</f>
        <v>0</v>
      </c>
      <c r="J17" s="1" t="s">
        <v>12</v>
      </c>
      <c r="K17" s="43"/>
      <c r="L17" s="43"/>
      <c r="M17" s="3">
        <f>L17*I17</f>
        <v>0</v>
      </c>
      <c r="N17" s="3">
        <f>M16+M17</f>
        <v>0</v>
      </c>
      <c r="O17" s="3"/>
      <c r="P17" s="27">
        <f>I17</f>
        <v>0</v>
      </c>
      <c r="Q17" s="1" t="s">
        <v>12</v>
      </c>
      <c r="R17" s="45"/>
      <c r="S17" s="45"/>
      <c r="T17" s="3">
        <f>S17*P17</f>
        <v>0</v>
      </c>
      <c r="U17" s="3">
        <f>T16+T17</f>
        <v>0</v>
      </c>
      <c r="V17" s="3"/>
      <c r="W17" s="25">
        <f>P17</f>
        <v>0</v>
      </c>
      <c r="X17" s="1" t="s">
        <v>12</v>
      </c>
      <c r="Y17" s="47"/>
      <c r="Z17" s="45"/>
      <c r="AA17" s="3">
        <f>Z17*W17</f>
        <v>0</v>
      </c>
      <c r="AB17" s="3">
        <f>AA16+AA17</f>
        <v>0</v>
      </c>
      <c r="AC17" s="3"/>
      <c r="AD17" s="25">
        <f>W17</f>
        <v>0</v>
      </c>
      <c r="AE17" s="1" t="s">
        <v>12</v>
      </c>
      <c r="AF17" s="45"/>
      <c r="AG17" s="48"/>
      <c r="AH17" s="3">
        <f>AG17*AD17</f>
        <v>0</v>
      </c>
      <c r="AI17" s="3">
        <f>AH16+AH17</f>
        <v>0</v>
      </c>
      <c r="AJ17" s="3"/>
      <c r="AK17" s="25">
        <f>AD17</f>
        <v>0</v>
      </c>
      <c r="AL17" s="1" t="s">
        <v>12</v>
      </c>
      <c r="AM17" s="45"/>
      <c r="AN17" s="48"/>
      <c r="AO17" s="3">
        <f>AN17*AK17</f>
        <v>0</v>
      </c>
      <c r="AP17" s="3">
        <f>AO16+AO17</f>
        <v>0</v>
      </c>
      <c r="AQ17" s="3"/>
      <c r="AR17" s="25">
        <f>AK17</f>
        <v>0</v>
      </c>
      <c r="AS17" s="1" t="s">
        <v>12</v>
      </c>
      <c r="AT17" s="45"/>
      <c r="AU17" s="45"/>
      <c r="AV17" s="3">
        <f>AU17*AR17</f>
        <v>0</v>
      </c>
      <c r="AW17" s="3">
        <f>AV16+AV17</f>
        <v>0</v>
      </c>
      <c r="AX17" s="3"/>
      <c r="AY17" s="28">
        <f>AR17</f>
        <v>0</v>
      </c>
      <c r="AZ17" s="1" t="s">
        <v>12</v>
      </c>
      <c r="BA17" s="45"/>
      <c r="BB17" s="45"/>
      <c r="BC17" s="3">
        <f>BB17*AY17</f>
        <v>0</v>
      </c>
      <c r="BD17" s="3">
        <f>BC16+BC17</f>
        <v>0</v>
      </c>
      <c r="BE17" s="3"/>
      <c r="BF17" s="25">
        <f>AY17</f>
        <v>0</v>
      </c>
      <c r="BG17" s="1" t="s">
        <v>12</v>
      </c>
      <c r="BH17" s="45"/>
      <c r="BI17" s="45"/>
      <c r="BJ17" s="3">
        <f>BI17*BF17</f>
        <v>0</v>
      </c>
      <c r="BK17" s="3">
        <f>BJ16+BJ17</f>
        <v>0</v>
      </c>
      <c r="BL17" s="3"/>
      <c r="BM17" s="25">
        <f>BF17</f>
        <v>0</v>
      </c>
      <c r="BN17" s="1" t="s">
        <v>12</v>
      </c>
      <c r="BO17" s="45"/>
      <c r="BP17" s="45"/>
      <c r="BQ17" s="3">
        <f>BP17*BM17</f>
        <v>0</v>
      </c>
      <c r="BR17" s="3">
        <f>BQ16+BQ17</f>
        <v>0</v>
      </c>
      <c r="BS17" s="3"/>
      <c r="BT17" s="25">
        <f>BM17</f>
        <v>0</v>
      </c>
      <c r="BU17" s="1" t="s">
        <v>12</v>
      </c>
      <c r="BV17" s="45"/>
      <c r="BW17" s="45"/>
      <c r="BX17" s="3">
        <f>BW17*BT17</f>
        <v>0</v>
      </c>
      <c r="BY17" s="3">
        <f>BX16+BX17</f>
        <v>0</v>
      </c>
      <c r="BZ17" s="3"/>
      <c r="CB17" s="25">
        <f>BT17</f>
        <v>0</v>
      </c>
      <c r="CC17" s="1" t="s">
        <v>12</v>
      </c>
      <c r="CD17" s="45"/>
      <c r="CE17" s="45"/>
      <c r="CF17" s="3">
        <f>CE17*CB17</f>
        <v>0</v>
      </c>
      <c r="CG17" s="3">
        <f>CF16+CF17</f>
        <v>0</v>
      </c>
      <c r="CI17" s="28">
        <f>CB17</f>
        <v>0</v>
      </c>
      <c r="CJ17" s="1" t="s">
        <v>12</v>
      </c>
      <c r="CK17" s="5"/>
      <c r="CL17" s="5">
        <f>E17+L17+S17+Z17+AG17+AN17+AU17+BB17+BI17+BP17+BW17+CE17</f>
        <v>0</v>
      </c>
      <c r="CM17" s="3">
        <f>CL17*CI17</f>
        <v>0</v>
      </c>
      <c r="CN17" s="29">
        <f>CM16+CM17</f>
        <v>0</v>
      </c>
    </row>
    <row r="18" spans="1:92" x14ac:dyDescent="0.2">
      <c r="B18" s="25"/>
      <c r="D18" s="37"/>
      <c r="E18" s="43"/>
      <c r="F18" s="3"/>
      <c r="G18" s="3"/>
      <c r="H18" s="3"/>
      <c r="I18" s="25"/>
      <c r="K18" s="37"/>
      <c r="L18" s="43"/>
      <c r="M18" s="3"/>
      <c r="N18" s="3"/>
      <c r="O18" s="3"/>
      <c r="P18" s="27"/>
      <c r="R18" s="38"/>
      <c r="S18" s="45"/>
      <c r="T18" s="3"/>
      <c r="U18" s="3"/>
      <c r="V18" s="3"/>
      <c r="W18" s="25"/>
      <c r="Y18" s="39"/>
      <c r="Z18" s="45"/>
      <c r="AA18" s="3"/>
      <c r="AB18" s="3"/>
      <c r="AC18" s="3"/>
      <c r="AD18" s="25"/>
      <c r="AF18" s="38"/>
      <c r="AG18" s="45"/>
      <c r="AH18" s="3"/>
      <c r="AI18" s="3"/>
      <c r="AJ18" s="3"/>
      <c r="AK18" s="25"/>
      <c r="AM18" s="38"/>
      <c r="AN18" s="45"/>
      <c r="AO18" s="3"/>
      <c r="AP18" s="3"/>
      <c r="AQ18" s="3"/>
      <c r="AR18" s="25"/>
      <c r="AT18" s="38"/>
      <c r="AU18" s="45"/>
      <c r="AV18" s="3"/>
      <c r="AW18" s="3"/>
      <c r="AX18" s="3"/>
      <c r="AY18" s="28"/>
      <c r="BA18" s="38"/>
      <c r="BB18" s="45"/>
      <c r="BC18" s="3"/>
      <c r="BD18" s="3"/>
      <c r="BE18" s="3"/>
      <c r="BF18" s="25"/>
      <c r="BH18" s="38"/>
      <c r="BI18" s="45"/>
      <c r="BJ18" s="3"/>
      <c r="BK18" s="3"/>
      <c r="BL18" s="3"/>
      <c r="BM18" s="25"/>
      <c r="BO18" s="38"/>
      <c r="BP18" s="45"/>
      <c r="BQ18" s="3"/>
      <c r="BR18" s="3"/>
      <c r="BS18" s="3"/>
      <c r="BT18" s="25"/>
      <c r="BV18" s="38"/>
      <c r="BW18" s="45"/>
      <c r="BX18" s="3"/>
      <c r="BY18" s="3"/>
      <c r="BZ18" s="3"/>
      <c r="CB18" s="25"/>
      <c r="CD18" s="38"/>
      <c r="CE18" s="45"/>
      <c r="CF18" s="3"/>
      <c r="CG18" s="3"/>
      <c r="CI18" s="28"/>
      <c r="CK18" s="5"/>
      <c r="CL18" s="5"/>
      <c r="CM18" s="3"/>
      <c r="CN18" s="29"/>
    </row>
    <row r="19" spans="1:92" x14ac:dyDescent="0.2">
      <c r="A19" s="1" t="s">
        <v>37</v>
      </c>
      <c r="B19" s="25">
        <f>'2002'!CB19</f>
        <v>60.762999999999998</v>
      </c>
      <c r="C19" s="1" t="s">
        <v>8</v>
      </c>
      <c r="D19" s="37">
        <v>104</v>
      </c>
      <c r="E19" s="43"/>
      <c r="F19" s="26">
        <f>D19*B19</f>
        <v>6319.3519999999999</v>
      </c>
      <c r="I19" s="25">
        <f>B19</f>
        <v>60.762999999999998</v>
      </c>
      <c r="J19" s="1" t="s">
        <v>8</v>
      </c>
      <c r="K19" s="37">
        <v>104</v>
      </c>
      <c r="L19" s="43"/>
      <c r="M19" s="26">
        <f>K19*I19</f>
        <v>6319.3519999999999</v>
      </c>
      <c r="P19" s="27">
        <f>I19</f>
        <v>60.762999999999998</v>
      </c>
      <c r="Q19" s="1" t="s">
        <v>8</v>
      </c>
      <c r="R19" s="37">
        <v>104</v>
      </c>
      <c r="S19" s="45"/>
      <c r="T19" s="26">
        <f>R19*P19</f>
        <v>6319.3519999999999</v>
      </c>
      <c r="W19" s="25">
        <f>P19</f>
        <v>60.762999999999998</v>
      </c>
      <c r="X19" s="1" t="s">
        <v>8</v>
      </c>
      <c r="Y19" s="37">
        <v>104</v>
      </c>
      <c r="Z19" s="45"/>
      <c r="AA19" s="26">
        <f>Y19*W19</f>
        <v>6319.3519999999999</v>
      </c>
      <c r="AD19" s="25">
        <f>W19</f>
        <v>60.762999999999998</v>
      </c>
      <c r="AE19" s="1" t="s">
        <v>8</v>
      </c>
      <c r="AF19" s="37">
        <v>104</v>
      </c>
      <c r="AG19" s="47"/>
      <c r="AH19" s="26">
        <f>AF19*AD19</f>
        <v>6319.3519999999999</v>
      </c>
      <c r="AK19" s="25">
        <f>AD19</f>
        <v>60.762999999999998</v>
      </c>
      <c r="AL19" s="1" t="s">
        <v>8</v>
      </c>
      <c r="AM19" s="37">
        <v>104</v>
      </c>
      <c r="AN19" s="45"/>
      <c r="AO19" s="26">
        <f>AM19*AK19</f>
        <v>6319.3519999999999</v>
      </c>
      <c r="AR19" s="25">
        <f>AK19</f>
        <v>60.762999999999998</v>
      </c>
      <c r="AS19" s="1" t="s">
        <v>8</v>
      </c>
      <c r="AT19" s="37">
        <v>104</v>
      </c>
      <c r="AU19" s="45"/>
      <c r="AV19" s="26">
        <f>AT19*AR19</f>
        <v>6319.3519999999999</v>
      </c>
      <c r="AY19" s="28">
        <f>AR19</f>
        <v>60.762999999999998</v>
      </c>
      <c r="AZ19" s="1" t="s">
        <v>8</v>
      </c>
      <c r="BA19" s="37">
        <v>104</v>
      </c>
      <c r="BB19" s="45"/>
      <c r="BC19" s="26">
        <f>BA19*AY19</f>
        <v>6319.3519999999999</v>
      </c>
      <c r="BF19" s="25">
        <f>AY19</f>
        <v>60.762999999999998</v>
      </c>
      <c r="BG19" s="1" t="s">
        <v>8</v>
      </c>
      <c r="BH19" s="37">
        <v>104</v>
      </c>
      <c r="BI19" s="45"/>
      <c r="BJ19" s="26">
        <f>BH19*BF19</f>
        <v>6319.3519999999999</v>
      </c>
      <c r="BM19" s="25">
        <f>BF19</f>
        <v>60.762999999999998</v>
      </c>
      <c r="BN19" s="1" t="s">
        <v>8</v>
      </c>
      <c r="BO19" s="37">
        <v>104</v>
      </c>
      <c r="BP19" s="45"/>
      <c r="BQ19" s="26">
        <f>BO19*BM19</f>
        <v>6319.3519999999999</v>
      </c>
      <c r="BT19" s="25">
        <f>BM19</f>
        <v>60.762999999999998</v>
      </c>
      <c r="BU19" s="1" t="s">
        <v>8</v>
      </c>
      <c r="BV19" s="37">
        <v>104</v>
      </c>
      <c r="BW19" s="45"/>
      <c r="BX19" s="26">
        <f>BV19*BT19</f>
        <v>6319.3519999999999</v>
      </c>
      <c r="CB19" s="25">
        <f>BT19</f>
        <v>60.762999999999998</v>
      </c>
      <c r="CC19" s="1" t="s">
        <v>8</v>
      </c>
      <c r="CD19" s="37">
        <v>104</v>
      </c>
      <c r="CE19" s="45"/>
      <c r="CF19" s="26">
        <f>CD19*CB19</f>
        <v>6319.3519999999999</v>
      </c>
      <c r="CI19" s="28">
        <f>CB19</f>
        <v>60.762999999999998</v>
      </c>
      <c r="CJ19" s="1" t="s">
        <v>8</v>
      </c>
      <c r="CK19" s="5">
        <f>SUM(D19+K19+R19+Y19+AF19+AM19+AT19+BA19+BH19+BO19+BV19+CD19)</f>
        <v>1248</v>
      </c>
      <c r="CL19" s="5"/>
      <c r="CM19" s="26">
        <f>CK19*CI19</f>
        <v>75832.224000000002</v>
      </c>
      <c r="CN19" s="13"/>
    </row>
    <row r="20" spans="1:92" x14ac:dyDescent="0.2">
      <c r="A20" s="1" t="s">
        <v>15</v>
      </c>
      <c r="B20" s="25">
        <f>'2002'!CB20</f>
        <v>0.21517999999999998</v>
      </c>
      <c r="C20" s="1" t="s">
        <v>16</v>
      </c>
      <c r="D20" s="43"/>
      <c r="E20" s="43">
        <v>8791</v>
      </c>
      <c r="F20" s="3">
        <f>E20*B20</f>
        <v>1891.6473799999999</v>
      </c>
      <c r="G20" s="3">
        <f>F19+F20</f>
        <v>8210.9993799999993</v>
      </c>
      <c r="H20" s="3"/>
      <c r="I20" s="25">
        <f>B20</f>
        <v>0.21517999999999998</v>
      </c>
      <c r="J20" s="1" t="s">
        <v>16</v>
      </c>
      <c r="K20" s="43"/>
      <c r="L20" s="43">
        <v>7917</v>
      </c>
      <c r="M20" s="3">
        <f>L20*I20</f>
        <v>1703.5800599999998</v>
      </c>
      <c r="N20" s="3">
        <f>M19+M20</f>
        <v>8022.9320599999992</v>
      </c>
      <c r="O20" s="3"/>
      <c r="P20" s="27">
        <f>I20</f>
        <v>0.21517999999999998</v>
      </c>
      <c r="Q20" s="1" t="s">
        <v>16</v>
      </c>
      <c r="R20" s="45"/>
      <c r="S20" s="47">
        <v>7999</v>
      </c>
      <c r="T20" s="3">
        <f>S20*P20</f>
        <v>1721.2248199999999</v>
      </c>
      <c r="U20" s="3">
        <f>T19+T20</f>
        <v>8040.5768200000002</v>
      </c>
      <c r="V20" s="3"/>
      <c r="W20" s="25">
        <f>P20</f>
        <v>0.21517999999999998</v>
      </c>
      <c r="X20" s="1" t="s">
        <v>16</v>
      </c>
      <c r="Y20" s="45"/>
      <c r="Z20" s="45">
        <v>9092</v>
      </c>
      <c r="AA20" s="3">
        <f>Z20*W20</f>
        <v>1956.4165599999999</v>
      </c>
      <c r="AB20" s="3">
        <f>AA19+AA20</f>
        <v>8275.7685600000004</v>
      </c>
      <c r="AC20" s="3"/>
      <c r="AD20" s="25">
        <f>W20</f>
        <v>0.21517999999999998</v>
      </c>
      <c r="AE20" s="1" t="s">
        <v>16</v>
      </c>
      <c r="AF20" s="45"/>
      <c r="AG20" s="45">
        <v>23491</v>
      </c>
      <c r="AH20" s="3">
        <f>AG20*AD20</f>
        <v>5054.7933799999992</v>
      </c>
      <c r="AI20" s="3">
        <f>AH19+AH20</f>
        <v>11374.145379999998</v>
      </c>
      <c r="AJ20" s="3"/>
      <c r="AK20" s="25">
        <f>AD20</f>
        <v>0.21517999999999998</v>
      </c>
      <c r="AL20" s="1" t="s">
        <v>16</v>
      </c>
      <c r="AM20" s="45"/>
      <c r="AN20" s="45">
        <v>17520</v>
      </c>
      <c r="AO20" s="3">
        <f>AN20*AK20</f>
        <v>3769.9535999999998</v>
      </c>
      <c r="AP20" s="3">
        <f>AO19+AO20</f>
        <v>10089.3056</v>
      </c>
      <c r="AQ20" s="3"/>
      <c r="AR20" s="25">
        <f>AK20</f>
        <v>0.21517999999999998</v>
      </c>
      <c r="AS20" s="1" t="s">
        <v>16</v>
      </c>
      <c r="AT20" s="45"/>
      <c r="AU20" s="45">
        <v>8971</v>
      </c>
      <c r="AV20" s="3">
        <f>AU20*AR20</f>
        <v>1930.3797799999998</v>
      </c>
      <c r="AW20" s="3">
        <f>AV19+AV20</f>
        <v>8249.7317800000001</v>
      </c>
      <c r="AX20" s="3"/>
      <c r="AY20" s="28">
        <f>AR20</f>
        <v>0.21517999999999998</v>
      </c>
      <c r="AZ20" s="1" t="s">
        <v>16</v>
      </c>
      <c r="BA20" s="45"/>
      <c r="BB20" s="45">
        <v>10840</v>
      </c>
      <c r="BC20" s="3">
        <f>BB20*AY20</f>
        <v>2332.5511999999999</v>
      </c>
      <c r="BD20" s="3">
        <f>BC19+BC20</f>
        <v>8651.9032000000007</v>
      </c>
      <c r="BE20" s="3"/>
      <c r="BF20" s="25">
        <f>AY20</f>
        <v>0.21517999999999998</v>
      </c>
      <c r="BG20" s="1" t="s">
        <v>16</v>
      </c>
      <c r="BH20" s="45"/>
      <c r="BI20" s="45">
        <v>7067</v>
      </c>
      <c r="BJ20" s="3">
        <f>BI20*BF20</f>
        <v>1520.67706</v>
      </c>
      <c r="BK20" s="3">
        <f>BJ19+BJ20</f>
        <v>7840.0290599999998</v>
      </c>
      <c r="BL20" s="3"/>
      <c r="BM20" s="25">
        <f>BF20</f>
        <v>0.21517999999999998</v>
      </c>
      <c r="BN20" s="1" t="s">
        <v>16</v>
      </c>
      <c r="BO20" s="45"/>
      <c r="BP20" s="45">
        <v>38290</v>
      </c>
      <c r="BQ20" s="3">
        <f>BP20*BM20</f>
        <v>8239.2421999999988</v>
      </c>
      <c r="BR20" s="3">
        <f>BQ19+BQ20</f>
        <v>14558.5942</v>
      </c>
      <c r="BS20" s="3"/>
      <c r="BT20" s="25">
        <f>BM20</f>
        <v>0.21517999999999998</v>
      </c>
      <c r="BU20" s="1" t="s">
        <v>16</v>
      </c>
      <c r="BV20" s="45"/>
      <c r="BW20" s="45">
        <v>14975</v>
      </c>
      <c r="BX20" s="3">
        <f>BW20*BT20</f>
        <v>3222.3204999999998</v>
      </c>
      <c r="BY20" s="3">
        <f>BX19+BX20</f>
        <v>9541.6725000000006</v>
      </c>
      <c r="BZ20" s="3"/>
      <c r="CB20" s="25">
        <f>BT20</f>
        <v>0.21517999999999998</v>
      </c>
      <c r="CC20" s="1" t="s">
        <v>16</v>
      </c>
      <c r="CD20" s="45"/>
      <c r="CE20" s="45">
        <v>15009</v>
      </c>
      <c r="CF20" s="3">
        <f>CE20*CB20</f>
        <v>3229.6366199999998</v>
      </c>
      <c r="CG20" s="3">
        <f>CF19+CF20</f>
        <v>9548.9886200000001</v>
      </c>
      <c r="CI20" s="28">
        <f>CB20</f>
        <v>0.21517999999999998</v>
      </c>
      <c r="CJ20" s="1" t="s">
        <v>16</v>
      </c>
      <c r="CK20" s="5"/>
      <c r="CL20" s="5">
        <f>E20+L20+S20+Z20+AG20+AN20+AU20+BB20+BI20+BP20+BW20+CE20</f>
        <v>169962</v>
      </c>
      <c r="CM20" s="3">
        <f>CL20*CI20</f>
        <v>36572.423159999998</v>
      </c>
      <c r="CN20" s="29">
        <f>CM19+CM20</f>
        <v>112404.64715999999</v>
      </c>
    </row>
    <row r="21" spans="1:92" x14ac:dyDescent="0.2">
      <c r="A21" s="1" t="s">
        <v>188</v>
      </c>
      <c r="B21" s="25">
        <f>'2002 PILS Rate'!D17</f>
        <v>151.59350000000001</v>
      </c>
      <c r="C21" s="1" t="s">
        <v>9</v>
      </c>
      <c r="D21" s="37">
        <v>1</v>
      </c>
      <c r="E21" s="43"/>
      <c r="F21" s="26">
        <f>D21*B21</f>
        <v>151.59350000000001</v>
      </c>
      <c r="G21" s="3"/>
      <c r="H21" s="3"/>
      <c r="I21" s="25">
        <f>B21</f>
        <v>151.59350000000001</v>
      </c>
      <c r="J21" s="1" t="s">
        <v>8</v>
      </c>
      <c r="K21" s="37">
        <v>1</v>
      </c>
      <c r="L21" s="43"/>
      <c r="M21" s="26">
        <f>K21*I21</f>
        <v>151.59350000000001</v>
      </c>
      <c r="N21" s="3"/>
      <c r="O21" s="3"/>
      <c r="P21" s="27">
        <f>I21</f>
        <v>151.59350000000001</v>
      </c>
      <c r="Q21" s="1" t="s">
        <v>10</v>
      </c>
      <c r="R21" s="38">
        <v>1</v>
      </c>
      <c r="S21" s="47"/>
      <c r="T21" s="26">
        <f>R21*P21</f>
        <v>151.59350000000001</v>
      </c>
      <c r="U21" s="3"/>
      <c r="V21" s="3"/>
      <c r="W21" s="25">
        <f>P21</f>
        <v>151.59350000000001</v>
      </c>
      <c r="X21" s="1" t="s">
        <v>10</v>
      </c>
      <c r="Y21" s="38">
        <v>1</v>
      </c>
      <c r="Z21" s="45"/>
      <c r="AA21" s="26">
        <f>Y21*W21</f>
        <v>151.59350000000001</v>
      </c>
      <c r="AB21" s="3"/>
      <c r="AC21" s="3"/>
      <c r="AD21" s="25">
        <f>W21</f>
        <v>151.59350000000001</v>
      </c>
      <c r="AE21" s="1" t="s">
        <v>10</v>
      </c>
      <c r="AF21" s="40">
        <v>1</v>
      </c>
      <c r="AG21" s="45"/>
      <c r="AH21" s="26">
        <f>AF21*AD21</f>
        <v>151.59350000000001</v>
      </c>
      <c r="AI21" s="3"/>
      <c r="AJ21" s="3"/>
      <c r="AK21" s="25">
        <f>AD21</f>
        <v>151.59350000000001</v>
      </c>
      <c r="AL21" s="1" t="s">
        <v>10</v>
      </c>
      <c r="AM21" s="40">
        <v>1</v>
      </c>
      <c r="AN21" s="45"/>
      <c r="AO21" s="26">
        <f>AM21*AK21</f>
        <v>151.59350000000001</v>
      </c>
      <c r="AP21" s="3"/>
      <c r="AQ21" s="3"/>
      <c r="AR21" s="25">
        <f>AK21</f>
        <v>151.59350000000001</v>
      </c>
      <c r="AS21" s="1" t="s">
        <v>10</v>
      </c>
      <c r="AT21" s="38">
        <v>1</v>
      </c>
      <c r="AU21" s="45"/>
      <c r="AV21" s="26">
        <f>AT21*AR21</f>
        <v>151.59350000000001</v>
      </c>
      <c r="AW21" s="3"/>
      <c r="AX21" s="3"/>
      <c r="AY21" s="28">
        <f>AR21</f>
        <v>151.59350000000001</v>
      </c>
      <c r="AZ21" s="1" t="s">
        <v>10</v>
      </c>
      <c r="BA21" s="38">
        <v>1</v>
      </c>
      <c r="BB21" s="45"/>
      <c r="BC21" s="26">
        <f>BA21*AY21</f>
        <v>151.59350000000001</v>
      </c>
      <c r="BD21" s="3"/>
      <c r="BE21" s="3"/>
      <c r="BF21" s="25">
        <f>AY21</f>
        <v>151.59350000000001</v>
      </c>
      <c r="BG21" s="1" t="s">
        <v>8</v>
      </c>
      <c r="BH21" s="38">
        <v>1</v>
      </c>
      <c r="BI21" s="45"/>
      <c r="BJ21" s="26">
        <f>BH21*BF21</f>
        <v>151.59350000000001</v>
      </c>
      <c r="BK21" s="3"/>
      <c r="BL21" s="3"/>
      <c r="BM21" s="25">
        <f>BF21</f>
        <v>151.59350000000001</v>
      </c>
      <c r="BN21" s="1" t="s">
        <v>8</v>
      </c>
      <c r="BO21" s="38">
        <v>1</v>
      </c>
      <c r="BP21" s="45"/>
      <c r="BQ21" s="26">
        <f>BO21*BM21</f>
        <v>151.59350000000001</v>
      </c>
      <c r="BR21" s="3"/>
      <c r="BS21" s="3"/>
      <c r="BT21" s="25">
        <f>BM21</f>
        <v>151.59350000000001</v>
      </c>
      <c r="BU21" s="1" t="s">
        <v>8</v>
      </c>
      <c r="BV21" s="38">
        <v>1</v>
      </c>
      <c r="BW21" s="45"/>
      <c r="BX21" s="26">
        <f>BV21*BT21</f>
        <v>151.59350000000001</v>
      </c>
      <c r="BY21" s="3"/>
      <c r="BZ21" s="3"/>
      <c r="CB21" s="25">
        <f>BT21</f>
        <v>151.59350000000001</v>
      </c>
      <c r="CC21" s="1" t="s">
        <v>8</v>
      </c>
      <c r="CD21" s="38">
        <v>1</v>
      </c>
      <c r="CE21" s="45"/>
      <c r="CF21" s="26">
        <f>CD21*CB21</f>
        <v>151.59350000000001</v>
      </c>
      <c r="CG21" s="3"/>
      <c r="CI21" s="28">
        <f>CB21</f>
        <v>151.59350000000001</v>
      </c>
      <c r="CJ21" s="1" t="s">
        <v>8</v>
      </c>
      <c r="CK21" s="5">
        <f>SUM(D21+K21+R21+Y21+AF21+AM21+AT21+BA21+BH21+BO21+BV21+CD21)</f>
        <v>12</v>
      </c>
      <c r="CL21" s="5"/>
      <c r="CM21" s="26">
        <f>CK21*CI21</f>
        <v>1819.1220000000001</v>
      </c>
      <c r="CN21" s="29"/>
    </row>
    <row r="22" spans="1:92" x14ac:dyDescent="0.2">
      <c r="A22" s="1" t="s">
        <v>189</v>
      </c>
      <c r="B22" s="25">
        <f>'2002 PILS Rate'!D18</f>
        <v>1.6E-2</v>
      </c>
      <c r="C22" s="1" t="s">
        <v>16</v>
      </c>
      <c r="D22" s="43"/>
      <c r="E22" s="43">
        <v>12380</v>
      </c>
      <c r="F22" s="3">
        <f>E22*B22</f>
        <v>198.08</v>
      </c>
      <c r="G22" s="3">
        <f>F21+F22</f>
        <v>349.67349999999999</v>
      </c>
      <c r="H22" s="3"/>
      <c r="I22" s="25">
        <f>B22</f>
        <v>1.6E-2</v>
      </c>
      <c r="J22" s="1" t="s">
        <v>16</v>
      </c>
      <c r="K22" s="43"/>
      <c r="L22" s="43"/>
      <c r="M22" s="3">
        <f>L22*I22</f>
        <v>0</v>
      </c>
      <c r="N22" s="3">
        <f>M21+M22</f>
        <v>151.59350000000001</v>
      </c>
      <c r="O22" s="3"/>
      <c r="P22" s="27">
        <f>I22</f>
        <v>1.6E-2</v>
      </c>
      <c r="Q22" s="1" t="s">
        <v>16</v>
      </c>
      <c r="R22" s="45"/>
      <c r="S22" s="47">
        <v>8508</v>
      </c>
      <c r="T22" s="3">
        <f>S22*P22</f>
        <v>136.12800000000001</v>
      </c>
      <c r="U22" s="3">
        <f>T21+T22</f>
        <v>287.72149999999999</v>
      </c>
      <c r="V22" s="3"/>
      <c r="W22" s="25">
        <f>P22</f>
        <v>1.6E-2</v>
      </c>
      <c r="X22" s="1" t="s">
        <v>16</v>
      </c>
      <c r="Y22" s="45"/>
      <c r="Z22" s="45">
        <v>4182</v>
      </c>
      <c r="AA22" s="3">
        <f>Z22*W22</f>
        <v>66.912000000000006</v>
      </c>
      <c r="AB22" s="3">
        <f>AA21+AA22</f>
        <v>218.50550000000001</v>
      </c>
      <c r="AC22" s="3"/>
      <c r="AD22" s="25">
        <f>W22</f>
        <v>1.6E-2</v>
      </c>
      <c r="AE22" s="1" t="s">
        <v>16</v>
      </c>
      <c r="AF22" s="45"/>
      <c r="AG22" s="48">
        <v>4402</v>
      </c>
      <c r="AH22" s="3">
        <f>AG22*AD22</f>
        <v>70.432000000000002</v>
      </c>
      <c r="AI22" s="3">
        <f>AH21+AH22</f>
        <v>222.02550000000002</v>
      </c>
      <c r="AJ22" s="3"/>
      <c r="AK22" s="25">
        <f>AD22</f>
        <v>1.6E-2</v>
      </c>
      <c r="AL22" s="1" t="s">
        <v>16</v>
      </c>
      <c r="AM22" s="45"/>
      <c r="AN22" s="48">
        <v>4241</v>
      </c>
      <c r="AO22" s="3">
        <f>AN22*AK22</f>
        <v>67.855999999999995</v>
      </c>
      <c r="AP22" s="3">
        <f>AO21+AO22</f>
        <v>219.4495</v>
      </c>
      <c r="AQ22" s="3"/>
      <c r="AR22" s="25">
        <f>AK22</f>
        <v>1.6E-2</v>
      </c>
      <c r="AS22" s="1" t="s">
        <v>16</v>
      </c>
      <c r="AT22" s="45"/>
      <c r="AU22" s="45">
        <v>4309</v>
      </c>
      <c r="AV22" s="3">
        <f>AU22*AR22</f>
        <v>68.944000000000003</v>
      </c>
      <c r="AW22" s="3">
        <f>AV21+AV22</f>
        <v>220.53750000000002</v>
      </c>
      <c r="AX22" s="3"/>
      <c r="AY22" s="28">
        <f>AR22</f>
        <v>1.6E-2</v>
      </c>
      <c r="AZ22" s="1" t="s">
        <v>16</v>
      </c>
      <c r="BA22" s="45"/>
      <c r="BB22" s="45">
        <v>4203</v>
      </c>
      <c r="BC22" s="3">
        <f>BB22*AY22</f>
        <v>67.248000000000005</v>
      </c>
      <c r="BD22" s="3">
        <f>BC21+BC22</f>
        <v>218.8415</v>
      </c>
      <c r="BE22" s="3"/>
      <c r="BF22" s="25">
        <f>AY22</f>
        <v>1.6E-2</v>
      </c>
      <c r="BG22" s="1" t="s">
        <v>16</v>
      </c>
      <c r="BH22" s="45"/>
      <c r="BI22" s="45">
        <v>4602</v>
      </c>
      <c r="BJ22" s="3">
        <f>BI22*BF22</f>
        <v>73.632000000000005</v>
      </c>
      <c r="BK22" s="3">
        <f>BJ21+BJ22</f>
        <v>225.22550000000001</v>
      </c>
      <c r="BL22" s="3"/>
      <c r="BM22" s="25">
        <f>BF22</f>
        <v>1.6E-2</v>
      </c>
      <c r="BN22" s="1" t="s">
        <v>16</v>
      </c>
      <c r="BO22" s="45"/>
      <c r="BP22" s="45">
        <v>4484</v>
      </c>
      <c r="BQ22" s="3">
        <f>BP22*BM22</f>
        <v>71.744</v>
      </c>
      <c r="BR22" s="3">
        <f>BQ21+BQ22</f>
        <v>223.33750000000001</v>
      </c>
      <c r="BS22" s="3"/>
      <c r="BT22" s="25">
        <f>BM22</f>
        <v>1.6E-2</v>
      </c>
      <c r="BU22" s="1" t="s">
        <v>16</v>
      </c>
      <c r="BV22" s="45"/>
      <c r="BW22" s="45">
        <v>4496</v>
      </c>
      <c r="BX22" s="3">
        <f>BW22*BT22</f>
        <v>71.936000000000007</v>
      </c>
      <c r="BY22" s="3">
        <f>BX21+BX22</f>
        <v>223.52950000000001</v>
      </c>
      <c r="BZ22" s="3"/>
      <c r="CB22" s="25">
        <f>BT22</f>
        <v>1.6E-2</v>
      </c>
      <c r="CC22" s="1" t="s">
        <v>16</v>
      </c>
      <c r="CD22" s="45"/>
      <c r="CE22" s="45">
        <v>4682</v>
      </c>
      <c r="CF22" s="3">
        <f>CE22*CB22</f>
        <v>74.912000000000006</v>
      </c>
      <c r="CG22" s="3">
        <f>CF21+CF22</f>
        <v>226.50550000000001</v>
      </c>
      <c r="CI22" s="28">
        <f>CB22</f>
        <v>1.6E-2</v>
      </c>
      <c r="CJ22" s="1" t="s">
        <v>16</v>
      </c>
      <c r="CK22" s="5"/>
      <c r="CL22" s="5">
        <f>E22+L22+S22+Z22+AG22+AN22+AU22+BB22+BI22+BP22+BW22+CE22</f>
        <v>60489</v>
      </c>
      <c r="CM22" s="3">
        <f>CL22*CI22</f>
        <v>967.82400000000007</v>
      </c>
      <c r="CN22" s="29">
        <f>CM21+CM22</f>
        <v>2786.9459999999999</v>
      </c>
    </row>
    <row r="23" spans="1:92" x14ac:dyDescent="0.2">
      <c r="B23" s="25"/>
      <c r="D23" s="37"/>
      <c r="E23" s="43"/>
      <c r="F23" s="3"/>
      <c r="G23" s="3"/>
      <c r="H23" s="3"/>
      <c r="I23" s="25"/>
      <c r="K23" s="37"/>
      <c r="L23" s="43"/>
      <c r="M23" s="3"/>
      <c r="N23" s="3"/>
      <c r="O23" s="3"/>
      <c r="P23" s="27"/>
      <c r="R23" s="38"/>
      <c r="S23" s="47"/>
      <c r="T23" s="3"/>
      <c r="U23" s="3"/>
      <c r="V23" s="3"/>
      <c r="W23" s="25"/>
      <c r="Y23" s="38"/>
      <c r="Z23" s="45"/>
      <c r="AA23" s="3"/>
      <c r="AB23" s="3"/>
      <c r="AC23" s="3"/>
      <c r="AD23" s="25"/>
      <c r="AF23" s="38"/>
      <c r="AG23" s="45"/>
      <c r="AH23" s="3"/>
      <c r="AI23" s="3"/>
      <c r="AJ23" s="3"/>
      <c r="AK23" s="25"/>
      <c r="AM23" s="38"/>
      <c r="AN23" s="45"/>
      <c r="AO23" s="3"/>
      <c r="AP23" s="3"/>
      <c r="AQ23" s="3"/>
      <c r="AR23" s="25"/>
      <c r="AT23" s="38"/>
      <c r="AU23" s="45"/>
      <c r="AV23" s="3"/>
      <c r="AW23" s="3"/>
      <c r="AX23" s="3"/>
      <c r="AY23" s="28"/>
      <c r="BA23" s="38"/>
      <c r="BB23" s="45"/>
      <c r="BC23" s="3"/>
      <c r="BD23" s="3"/>
      <c r="BE23" s="3"/>
      <c r="BF23" s="25"/>
      <c r="BH23" s="38"/>
      <c r="BI23" s="45"/>
      <c r="BJ23" s="3"/>
      <c r="BK23" s="3"/>
      <c r="BL23" s="3"/>
      <c r="BM23" s="25"/>
      <c r="BO23" s="38"/>
      <c r="BP23" s="45"/>
      <c r="BQ23" s="3"/>
      <c r="BR23" s="3"/>
      <c r="BS23" s="3"/>
      <c r="BT23" s="25"/>
      <c r="BV23" s="38"/>
      <c r="BW23" s="45"/>
      <c r="BX23" s="3"/>
      <c r="BY23" s="3"/>
      <c r="BZ23" s="3"/>
      <c r="CB23" s="25"/>
      <c r="CD23" s="38"/>
      <c r="CE23" s="45"/>
      <c r="CF23" s="3"/>
      <c r="CG23" s="3"/>
      <c r="CI23" s="28"/>
      <c r="CK23" s="5"/>
      <c r="CL23" s="5"/>
      <c r="CM23" s="3"/>
      <c r="CN23" s="29"/>
    </row>
    <row r="24" spans="1:92" hidden="1" x14ac:dyDescent="0.2">
      <c r="A24" s="1" t="s">
        <v>17</v>
      </c>
      <c r="B24" s="25"/>
      <c r="C24" s="1" t="s">
        <v>8</v>
      </c>
      <c r="D24" s="37"/>
      <c r="E24" s="43"/>
      <c r="F24" s="26">
        <f>D24*B24</f>
        <v>0</v>
      </c>
      <c r="I24" s="25">
        <f t="shared" ref="I24:I29" si="0">B24</f>
        <v>0</v>
      </c>
      <c r="J24" s="1" t="s">
        <v>8</v>
      </c>
      <c r="K24" s="37"/>
      <c r="L24" s="43"/>
      <c r="M24" s="26">
        <f>K24*I24</f>
        <v>0</v>
      </c>
      <c r="P24" s="27">
        <f t="shared" ref="P24:P29" si="1">I24</f>
        <v>0</v>
      </c>
      <c r="Q24" s="1" t="s">
        <v>8</v>
      </c>
      <c r="R24" s="38"/>
      <c r="S24" s="45"/>
      <c r="T24" s="26">
        <f>R24*P24</f>
        <v>0</v>
      </c>
      <c r="W24" s="25">
        <f t="shared" ref="W24:W34" si="2">P24</f>
        <v>0</v>
      </c>
      <c r="X24" s="1" t="s">
        <v>8</v>
      </c>
      <c r="Y24" s="38"/>
      <c r="Z24" s="45"/>
      <c r="AA24" s="26">
        <f>Y24*W24</f>
        <v>0</v>
      </c>
      <c r="AD24" s="25">
        <f t="shared" ref="AD24:AD34" si="3">W24</f>
        <v>0</v>
      </c>
      <c r="AE24" s="1" t="s">
        <v>8</v>
      </c>
      <c r="AF24" s="38"/>
      <c r="AG24" s="45"/>
      <c r="AH24" s="26">
        <f>AF24*AD24</f>
        <v>0</v>
      </c>
      <c r="AK24" s="25">
        <f t="shared" ref="AK24:AK34" si="4">AD24</f>
        <v>0</v>
      </c>
      <c r="AL24" s="1" t="s">
        <v>8</v>
      </c>
      <c r="AM24" s="38"/>
      <c r="AN24" s="45"/>
      <c r="AO24" s="26">
        <f>AM24*AK24</f>
        <v>0</v>
      </c>
      <c r="AR24" s="25">
        <f t="shared" ref="AR24:AR34" si="5">AK24</f>
        <v>0</v>
      </c>
      <c r="AS24" s="1" t="s">
        <v>8</v>
      </c>
      <c r="AT24" s="38"/>
      <c r="AU24" s="45"/>
      <c r="AV24" s="26">
        <f>AT24*AR24</f>
        <v>0</v>
      </c>
      <c r="AY24" s="28">
        <f t="shared" ref="AY24:AY34" si="6">AR24</f>
        <v>0</v>
      </c>
      <c r="AZ24" s="1" t="s">
        <v>8</v>
      </c>
      <c r="BA24" s="38"/>
      <c r="BB24" s="45"/>
      <c r="BC24" s="26">
        <f>BA24*AY24</f>
        <v>0</v>
      </c>
      <c r="BF24" s="25">
        <f t="shared" ref="BF24:BF34" si="7">AY24</f>
        <v>0</v>
      </c>
      <c r="BG24" s="1" t="s">
        <v>8</v>
      </c>
      <c r="BH24" s="38"/>
      <c r="BI24" s="45"/>
      <c r="BJ24" s="26">
        <f>BH24*BF24</f>
        <v>0</v>
      </c>
      <c r="BM24" s="25">
        <f t="shared" ref="BM24:BM34" si="8">BF24</f>
        <v>0</v>
      </c>
      <c r="BN24" s="1" t="s">
        <v>8</v>
      </c>
      <c r="BO24" s="38"/>
      <c r="BP24" s="45"/>
      <c r="BQ24" s="26">
        <f>BO24*BM24</f>
        <v>0</v>
      </c>
      <c r="BT24" s="25">
        <f t="shared" ref="BT24:BT34" si="9">BM24</f>
        <v>0</v>
      </c>
      <c r="BU24" s="1" t="s">
        <v>8</v>
      </c>
      <c r="BV24" s="38"/>
      <c r="BW24" s="45"/>
      <c r="BX24" s="26">
        <f>BV24*BT24</f>
        <v>0</v>
      </c>
      <c r="CB24" s="25">
        <f t="shared" ref="CB24:CB34" si="10">BT24</f>
        <v>0</v>
      </c>
      <c r="CC24" s="1" t="s">
        <v>8</v>
      </c>
      <c r="CD24" s="38"/>
      <c r="CE24" s="45"/>
      <c r="CF24" s="26">
        <f>CD24*CB24</f>
        <v>0</v>
      </c>
      <c r="CI24" s="28">
        <f t="shared" ref="CI24:CI34" si="11">CB24</f>
        <v>0</v>
      </c>
      <c r="CJ24" s="1" t="s">
        <v>8</v>
      </c>
      <c r="CK24" s="5">
        <f>D24+K24+R24+Y24+AF24+AM24+AT24+BA24+BH24+BO24+BV24+CD24</f>
        <v>0</v>
      </c>
      <c r="CL24" s="5"/>
      <c r="CM24" s="26">
        <f>CK24*CI24</f>
        <v>0</v>
      </c>
      <c r="CN24" s="13"/>
    </row>
    <row r="25" spans="1:92" hidden="1" x14ac:dyDescent="0.2">
      <c r="A25" s="1" t="s">
        <v>18</v>
      </c>
      <c r="B25" s="25"/>
      <c r="C25" s="1" t="s">
        <v>16</v>
      </c>
      <c r="D25" s="37"/>
      <c r="E25" s="43"/>
      <c r="F25" s="3">
        <f>E25*B25</f>
        <v>0</v>
      </c>
      <c r="G25" s="3">
        <f>F24+F25</f>
        <v>0</v>
      </c>
      <c r="H25" s="3"/>
      <c r="I25" s="25">
        <f t="shared" si="0"/>
        <v>0</v>
      </c>
      <c r="J25" s="1" t="s">
        <v>16</v>
      </c>
      <c r="K25" s="37"/>
      <c r="L25" s="43"/>
      <c r="M25" s="3">
        <f>L25*I25</f>
        <v>0</v>
      </c>
      <c r="N25" s="3">
        <f>M24+M25</f>
        <v>0</v>
      </c>
      <c r="O25" s="3"/>
      <c r="P25" s="27">
        <f t="shared" si="1"/>
        <v>0</v>
      </c>
      <c r="Q25" s="1" t="s">
        <v>16</v>
      </c>
      <c r="R25" s="38"/>
      <c r="S25" s="45"/>
      <c r="T25" s="3">
        <f>S25*P25</f>
        <v>0</v>
      </c>
      <c r="U25" s="3">
        <f>T24+T25</f>
        <v>0</v>
      </c>
      <c r="V25" s="3"/>
      <c r="W25" s="25">
        <f t="shared" si="2"/>
        <v>0</v>
      </c>
      <c r="X25" s="1" t="s">
        <v>16</v>
      </c>
      <c r="Y25" s="38"/>
      <c r="Z25" s="57"/>
      <c r="AA25" s="3">
        <f>Z25*W25</f>
        <v>0</v>
      </c>
      <c r="AB25" s="3">
        <f>AA24+AA25</f>
        <v>0</v>
      </c>
      <c r="AC25" s="3"/>
      <c r="AD25" s="25">
        <f t="shared" si="3"/>
        <v>0</v>
      </c>
      <c r="AE25" s="1" t="s">
        <v>16</v>
      </c>
      <c r="AF25" s="38"/>
      <c r="AG25" s="45"/>
      <c r="AH25" s="3">
        <f>AG25*AD25</f>
        <v>0</v>
      </c>
      <c r="AI25" s="3">
        <f>AH24+AH25</f>
        <v>0</v>
      </c>
      <c r="AJ25" s="3"/>
      <c r="AK25" s="25">
        <f t="shared" si="4"/>
        <v>0</v>
      </c>
      <c r="AL25" s="1" t="s">
        <v>16</v>
      </c>
      <c r="AM25" s="38"/>
      <c r="AN25" s="57"/>
      <c r="AO25" s="3">
        <f>AN25*AK25</f>
        <v>0</v>
      </c>
      <c r="AP25" s="3">
        <f>AO24+AO25</f>
        <v>0</v>
      </c>
      <c r="AQ25" s="3"/>
      <c r="AR25" s="25">
        <f t="shared" si="5"/>
        <v>0</v>
      </c>
      <c r="AS25" s="1" t="s">
        <v>16</v>
      </c>
      <c r="AT25" s="38"/>
      <c r="AU25" s="57"/>
      <c r="AV25" s="3">
        <f>AU25*AR25</f>
        <v>0</v>
      </c>
      <c r="AW25" s="3">
        <f>AV24+AV25</f>
        <v>0</v>
      </c>
      <c r="AX25" s="3"/>
      <c r="AY25" s="28">
        <f t="shared" si="6"/>
        <v>0</v>
      </c>
      <c r="AZ25" s="1" t="s">
        <v>16</v>
      </c>
      <c r="BA25" s="38"/>
      <c r="BB25" s="57"/>
      <c r="BC25" s="3">
        <f>BB25*AY25</f>
        <v>0</v>
      </c>
      <c r="BD25" s="3">
        <f>BC24+BC25</f>
        <v>0</v>
      </c>
      <c r="BE25" s="3"/>
      <c r="BF25" s="25">
        <f t="shared" si="7"/>
        <v>0</v>
      </c>
      <c r="BG25" s="1" t="s">
        <v>16</v>
      </c>
      <c r="BH25" s="38"/>
      <c r="BI25" s="45"/>
      <c r="BJ25" s="3">
        <f>BI25*BF25</f>
        <v>0</v>
      </c>
      <c r="BK25" s="3">
        <f>BJ24+BJ25</f>
        <v>0</v>
      </c>
      <c r="BL25" s="3"/>
      <c r="BM25" s="25">
        <f t="shared" si="8"/>
        <v>0</v>
      </c>
      <c r="BN25" s="1" t="s">
        <v>16</v>
      </c>
      <c r="BO25" s="38"/>
      <c r="BP25" s="45"/>
      <c r="BQ25" s="3">
        <f>BP25*BM25</f>
        <v>0</v>
      </c>
      <c r="BR25" s="3">
        <f>BQ24+BQ25</f>
        <v>0</v>
      </c>
      <c r="BS25" s="3"/>
      <c r="BT25" s="25">
        <f t="shared" si="9"/>
        <v>0</v>
      </c>
      <c r="BU25" s="1" t="s">
        <v>16</v>
      </c>
      <c r="BV25" s="38"/>
      <c r="BW25" s="45"/>
      <c r="BX25" s="3">
        <f>BW25*BT25</f>
        <v>0</v>
      </c>
      <c r="BY25" s="3">
        <f>BX24+BX25</f>
        <v>0</v>
      </c>
      <c r="BZ25" s="3"/>
      <c r="CB25" s="25">
        <f t="shared" si="10"/>
        <v>0</v>
      </c>
      <c r="CC25" s="1" t="s">
        <v>16</v>
      </c>
      <c r="CD25" s="38"/>
      <c r="CE25" s="45"/>
      <c r="CF25" s="3">
        <f>CE25*CB25</f>
        <v>0</v>
      </c>
      <c r="CG25" s="3">
        <f>CF24+CF25</f>
        <v>0</v>
      </c>
      <c r="CI25" s="28">
        <f t="shared" si="11"/>
        <v>0</v>
      </c>
      <c r="CJ25" s="1" t="s">
        <v>16</v>
      </c>
      <c r="CK25" s="5"/>
      <c r="CL25" s="5">
        <f>E25+L25+S25+Z25+AG25+AN25+AU25+BB25+BI25+BP25+BW25+CE25</f>
        <v>0</v>
      </c>
      <c r="CM25" s="3">
        <f>CL25*CI25</f>
        <v>0</v>
      </c>
      <c r="CN25" s="29">
        <f>CM24+CM25</f>
        <v>0</v>
      </c>
    </row>
    <row r="26" spans="1:92" x14ac:dyDescent="0.2">
      <c r="A26" s="1" t="s">
        <v>39</v>
      </c>
      <c r="B26" s="25">
        <f>'2002'!CB26</f>
        <v>9.4200000000000006E-2</v>
      </c>
      <c r="C26" s="1" t="s">
        <v>8</v>
      </c>
      <c r="D26" s="37">
        <v>2</v>
      </c>
      <c r="E26" s="43"/>
      <c r="F26" s="26">
        <f>D26*B26</f>
        <v>0.18840000000000001</v>
      </c>
      <c r="H26" s="3"/>
      <c r="I26" s="25">
        <f t="shared" si="0"/>
        <v>9.4200000000000006E-2</v>
      </c>
      <c r="J26" s="1" t="s">
        <v>8</v>
      </c>
      <c r="K26" s="37">
        <v>2</v>
      </c>
      <c r="L26" s="43"/>
      <c r="M26" s="26">
        <f>K26*I26</f>
        <v>0.18840000000000001</v>
      </c>
      <c r="O26" s="3"/>
      <c r="P26" s="27">
        <f t="shared" si="1"/>
        <v>9.4200000000000006E-2</v>
      </c>
      <c r="Q26" s="1" t="s">
        <v>8</v>
      </c>
      <c r="R26" s="38">
        <v>2</v>
      </c>
      <c r="S26" s="45"/>
      <c r="T26" s="26">
        <f>R26*P26</f>
        <v>0.18840000000000001</v>
      </c>
      <c r="V26" s="3"/>
      <c r="W26" s="25">
        <f>P26</f>
        <v>9.4200000000000006E-2</v>
      </c>
      <c r="X26" s="1" t="s">
        <v>8</v>
      </c>
      <c r="Y26" s="38">
        <v>2</v>
      </c>
      <c r="Z26" s="57"/>
      <c r="AA26" s="26">
        <f>Y26*W26</f>
        <v>0.18840000000000001</v>
      </c>
      <c r="AC26" s="3"/>
      <c r="AD26" s="25">
        <f>W26</f>
        <v>9.4200000000000006E-2</v>
      </c>
      <c r="AE26" s="1" t="s">
        <v>8</v>
      </c>
      <c r="AF26" s="38">
        <v>2</v>
      </c>
      <c r="AG26" s="45"/>
      <c r="AH26" s="26">
        <f>AF26*AD26</f>
        <v>0.18840000000000001</v>
      </c>
      <c r="AJ26" s="3"/>
      <c r="AK26" s="25">
        <f>AD26</f>
        <v>9.4200000000000006E-2</v>
      </c>
      <c r="AL26" s="1" t="s">
        <v>8</v>
      </c>
      <c r="AM26" s="38">
        <v>2</v>
      </c>
      <c r="AN26" s="57"/>
      <c r="AO26" s="26">
        <f>AM26*AK26</f>
        <v>0.18840000000000001</v>
      </c>
      <c r="AQ26" s="3"/>
      <c r="AR26" s="25">
        <f>AK26</f>
        <v>9.4200000000000006E-2</v>
      </c>
      <c r="AS26" s="1" t="s">
        <v>8</v>
      </c>
      <c r="AT26" s="38">
        <v>2</v>
      </c>
      <c r="AU26" s="57"/>
      <c r="AV26" s="26">
        <f>AT26*AR26</f>
        <v>0.18840000000000001</v>
      </c>
      <c r="AX26" s="3"/>
      <c r="AY26" s="28">
        <f>AR26</f>
        <v>9.4200000000000006E-2</v>
      </c>
      <c r="AZ26" s="1" t="s">
        <v>8</v>
      </c>
      <c r="BA26" s="38">
        <v>2</v>
      </c>
      <c r="BB26" s="57"/>
      <c r="BC26" s="26">
        <f>BA26*AY26</f>
        <v>0.18840000000000001</v>
      </c>
      <c r="BE26" s="3"/>
      <c r="BF26" s="25">
        <f>AY26</f>
        <v>9.4200000000000006E-2</v>
      </c>
      <c r="BG26" s="1" t="s">
        <v>8</v>
      </c>
      <c r="BH26" s="38">
        <v>2</v>
      </c>
      <c r="BI26" s="45"/>
      <c r="BJ26" s="26">
        <f>BH26*BF26</f>
        <v>0.18840000000000001</v>
      </c>
      <c r="BL26" s="3"/>
      <c r="BM26" s="25">
        <f>BF26</f>
        <v>9.4200000000000006E-2</v>
      </c>
      <c r="BN26" s="1" t="s">
        <v>8</v>
      </c>
      <c r="BO26" s="38">
        <v>2</v>
      </c>
      <c r="BP26" s="45"/>
      <c r="BQ26" s="26">
        <f>BO26*BM26</f>
        <v>0.18840000000000001</v>
      </c>
      <c r="BS26" s="3"/>
      <c r="BT26" s="25">
        <f>BM26</f>
        <v>9.4200000000000006E-2</v>
      </c>
      <c r="BU26" s="1" t="s">
        <v>8</v>
      </c>
      <c r="BV26" s="38">
        <v>2</v>
      </c>
      <c r="BW26" s="45"/>
      <c r="BX26" s="26">
        <f>BV26*BT26</f>
        <v>0.18840000000000001</v>
      </c>
      <c r="BZ26" s="3"/>
      <c r="CB26" s="25">
        <f>BT26</f>
        <v>9.4200000000000006E-2</v>
      </c>
      <c r="CC26" s="1" t="s">
        <v>8</v>
      </c>
      <c r="CD26" s="38">
        <v>2</v>
      </c>
      <c r="CE26" s="45"/>
      <c r="CF26" s="26">
        <f>CD26*CB26</f>
        <v>0.18840000000000001</v>
      </c>
      <c r="CI26" s="28">
        <f>CB26</f>
        <v>9.4200000000000006E-2</v>
      </c>
      <c r="CJ26" s="1" t="s">
        <v>8</v>
      </c>
      <c r="CK26" s="5">
        <f>SUM(D26+K26+R26+Y26+AF26+AM26+AT26+BA26+BH26+BO26+BV26+CD26)</f>
        <v>24</v>
      </c>
      <c r="CL26" s="5"/>
      <c r="CM26" s="26">
        <f>CK26*CI26</f>
        <v>2.2608000000000001</v>
      </c>
      <c r="CN26" s="13"/>
    </row>
    <row r="27" spans="1:92" x14ac:dyDescent="0.2">
      <c r="A27" s="1" t="s">
        <v>40</v>
      </c>
      <c r="B27" s="25">
        <f>'2002'!CB27</f>
        <v>0.14086499999999999</v>
      </c>
      <c r="C27" s="1" t="s">
        <v>16</v>
      </c>
      <c r="D27" s="43"/>
      <c r="E27" s="43">
        <v>31</v>
      </c>
      <c r="F27" s="3">
        <f>E27*B27</f>
        <v>4.3668149999999999</v>
      </c>
      <c r="G27" s="3">
        <f>F26+F27</f>
        <v>4.5552149999999996</v>
      </c>
      <c r="H27" s="3"/>
      <c r="I27" s="25">
        <f t="shared" si="0"/>
        <v>0.14086499999999999</v>
      </c>
      <c r="J27" s="1" t="s">
        <v>16</v>
      </c>
      <c r="K27" s="43"/>
      <c r="L27" s="43">
        <v>34</v>
      </c>
      <c r="M27" s="3">
        <f>L27*I27</f>
        <v>4.7894099999999993</v>
      </c>
      <c r="N27" s="3">
        <f>M26+M27</f>
        <v>4.977809999999999</v>
      </c>
      <c r="O27" s="3"/>
      <c r="P27" s="27">
        <f t="shared" si="1"/>
        <v>0.14086499999999999</v>
      </c>
      <c r="Q27" s="1" t="s">
        <v>16</v>
      </c>
      <c r="R27" s="45"/>
      <c r="S27" s="45">
        <v>33</v>
      </c>
      <c r="T27" s="3">
        <f>S27*P27</f>
        <v>4.6485449999999995</v>
      </c>
      <c r="U27" s="3">
        <f>T26+T27</f>
        <v>4.8369449999999992</v>
      </c>
      <c r="V27" s="3"/>
      <c r="W27" s="25">
        <f>P27</f>
        <v>0.14086499999999999</v>
      </c>
      <c r="X27" s="1" t="s">
        <v>16</v>
      </c>
      <c r="Y27" s="45"/>
      <c r="Z27" s="57">
        <v>40</v>
      </c>
      <c r="AA27" s="3">
        <f>Z27*W27</f>
        <v>5.6345999999999998</v>
      </c>
      <c r="AB27" s="3">
        <f>AA26+AA27</f>
        <v>5.8229999999999995</v>
      </c>
      <c r="AC27" s="3"/>
      <c r="AD27" s="25">
        <f>W27</f>
        <v>0.14086499999999999</v>
      </c>
      <c r="AE27" s="1" t="s">
        <v>16</v>
      </c>
      <c r="AF27" s="45"/>
      <c r="AG27" s="45">
        <v>50</v>
      </c>
      <c r="AH27" s="3">
        <f>AG27*AD27</f>
        <v>7.0432499999999996</v>
      </c>
      <c r="AI27" s="3">
        <f>AH26+AH27</f>
        <v>7.2316499999999992</v>
      </c>
      <c r="AJ27" s="3"/>
      <c r="AK27" s="25">
        <f>AD27</f>
        <v>0.14086499999999999</v>
      </c>
      <c r="AL27" s="1" t="s">
        <v>16</v>
      </c>
      <c r="AM27" s="45"/>
      <c r="AN27" s="57">
        <v>40</v>
      </c>
      <c r="AO27" s="3">
        <f>AN27*AK27</f>
        <v>5.6345999999999998</v>
      </c>
      <c r="AP27" s="3">
        <f>AO26+AO27</f>
        <v>5.8229999999999995</v>
      </c>
      <c r="AQ27" s="3"/>
      <c r="AR27" s="25">
        <f>AK27</f>
        <v>0.14086499999999999</v>
      </c>
      <c r="AS27" s="1" t="s">
        <v>16</v>
      </c>
      <c r="AT27" s="45"/>
      <c r="AU27" s="57">
        <v>36</v>
      </c>
      <c r="AV27" s="3">
        <f>AU27*AR27</f>
        <v>5.0711399999999998</v>
      </c>
      <c r="AW27" s="3">
        <f>AV26+AV27</f>
        <v>5.2595399999999994</v>
      </c>
      <c r="AX27" s="3"/>
      <c r="AY27" s="28">
        <f>AR27</f>
        <v>0.14086499999999999</v>
      </c>
      <c r="AZ27" s="1" t="s">
        <v>16</v>
      </c>
      <c r="BA27" s="45"/>
      <c r="BB27" s="57">
        <v>43</v>
      </c>
      <c r="BC27" s="3">
        <f>BB27*AY27</f>
        <v>6.0571949999999992</v>
      </c>
      <c r="BD27" s="3">
        <f>BC26+BC27</f>
        <v>6.2455949999999989</v>
      </c>
      <c r="BE27" s="3"/>
      <c r="BF27" s="25">
        <f>AY27</f>
        <v>0.14086499999999999</v>
      </c>
      <c r="BG27" s="1" t="s">
        <v>16</v>
      </c>
      <c r="BH27" s="45"/>
      <c r="BI27" s="45">
        <v>31</v>
      </c>
      <c r="BJ27" s="3">
        <f>BI27*BF27</f>
        <v>4.3668149999999999</v>
      </c>
      <c r="BK27" s="3">
        <f>BJ26+BJ27</f>
        <v>4.5552149999999996</v>
      </c>
      <c r="BL27" s="3"/>
      <c r="BM27" s="25">
        <f>BF27</f>
        <v>0.14086499999999999</v>
      </c>
      <c r="BN27" s="1" t="s">
        <v>16</v>
      </c>
      <c r="BO27" s="45"/>
      <c r="BP27" s="45">
        <v>53</v>
      </c>
      <c r="BQ27" s="3">
        <f>BP27*BM27</f>
        <v>7.4658449999999998</v>
      </c>
      <c r="BR27" s="3">
        <f>BQ26+BQ27</f>
        <v>7.6542449999999995</v>
      </c>
      <c r="BS27" s="3"/>
      <c r="BT27" s="25">
        <f>BM27</f>
        <v>0.14086499999999999</v>
      </c>
      <c r="BU27" s="1" t="s">
        <v>16</v>
      </c>
      <c r="BV27" s="45"/>
      <c r="BW27" s="45">
        <v>34</v>
      </c>
      <c r="BX27" s="3">
        <f>BW27*BT27</f>
        <v>4.7894099999999993</v>
      </c>
      <c r="BY27" s="3">
        <f>BX26+BX27</f>
        <v>4.977809999999999</v>
      </c>
      <c r="BZ27" s="3"/>
      <c r="CB27" s="25">
        <f>BT27</f>
        <v>0.14086499999999999</v>
      </c>
      <c r="CC27" s="1" t="s">
        <v>16</v>
      </c>
      <c r="CD27" s="45"/>
      <c r="CE27" s="45">
        <v>44</v>
      </c>
      <c r="CF27" s="3">
        <f>CE27*CB27</f>
        <v>6.1980599999999999</v>
      </c>
      <c r="CG27" s="3">
        <f>CF26+CF27</f>
        <v>6.3864599999999996</v>
      </c>
      <c r="CI27" s="28">
        <f>CB27</f>
        <v>0.14086499999999999</v>
      </c>
      <c r="CJ27" s="1" t="s">
        <v>16</v>
      </c>
      <c r="CK27" s="5"/>
      <c r="CL27" s="5">
        <f>E27+L27+S27+Z27+AG27+AN27+AU27+BB27+BI27+BP27+BW27+CE27</f>
        <v>469</v>
      </c>
      <c r="CM27" s="3">
        <f>CL27*CI27</f>
        <v>66.065685000000002</v>
      </c>
      <c r="CN27" s="29">
        <f>CM26+CM27</f>
        <v>68.326485000000005</v>
      </c>
    </row>
    <row r="28" spans="1:92" x14ac:dyDescent="0.2">
      <c r="A28" s="1" t="s">
        <v>41</v>
      </c>
      <c r="B28" s="25">
        <f>'2002'!CB28</f>
        <v>0</v>
      </c>
      <c r="C28" s="1" t="s">
        <v>9</v>
      </c>
      <c r="D28" s="37"/>
      <c r="E28" s="43"/>
      <c r="F28" s="26">
        <f>D28*B28</f>
        <v>0</v>
      </c>
      <c r="G28" s="3"/>
      <c r="H28" s="3"/>
      <c r="I28" s="25">
        <f t="shared" si="0"/>
        <v>0</v>
      </c>
      <c r="J28" s="1" t="s">
        <v>8</v>
      </c>
      <c r="K28" s="37"/>
      <c r="L28" s="43"/>
      <c r="M28" s="26">
        <f>K28*I28</f>
        <v>0</v>
      </c>
      <c r="N28" s="3"/>
      <c r="O28" s="3"/>
      <c r="P28" s="27">
        <f t="shared" si="1"/>
        <v>0</v>
      </c>
      <c r="Q28" s="1" t="s">
        <v>8</v>
      </c>
      <c r="R28" s="38"/>
      <c r="S28" s="45"/>
      <c r="T28" s="26">
        <f>R28*P28</f>
        <v>0</v>
      </c>
      <c r="U28" s="3"/>
      <c r="V28" s="3"/>
      <c r="W28" s="25">
        <f>P28</f>
        <v>0</v>
      </c>
      <c r="X28" s="1" t="s">
        <v>8</v>
      </c>
      <c r="Y28" s="38"/>
      <c r="Z28" s="57"/>
      <c r="AA28" s="26">
        <f>Y28*W28</f>
        <v>0</v>
      </c>
      <c r="AB28" s="3"/>
      <c r="AC28" s="3"/>
      <c r="AD28" s="25">
        <f>W28</f>
        <v>0</v>
      </c>
      <c r="AE28" s="1" t="s">
        <v>8</v>
      </c>
      <c r="AF28" s="38"/>
      <c r="AG28" s="45"/>
      <c r="AH28" s="26">
        <f>AF28*AD28</f>
        <v>0</v>
      </c>
      <c r="AI28" s="3"/>
      <c r="AJ28" s="3"/>
      <c r="AK28" s="25">
        <f>AD28</f>
        <v>0</v>
      </c>
      <c r="AL28" s="1" t="s">
        <v>8</v>
      </c>
      <c r="AM28" s="38"/>
      <c r="AN28" s="57"/>
      <c r="AO28" s="26">
        <f>AM28*AK28</f>
        <v>0</v>
      </c>
      <c r="AP28" s="3"/>
      <c r="AQ28" s="3"/>
      <c r="AR28" s="25">
        <f>AK28</f>
        <v>0</v>
      </c>
      <c r="AS28" s="1" t="s">
        <v>8</v>
      </c>
      <c r="AT28" s="38"/>
      <c r="AU28" s="57"/>
      <c r="AV28" s="26">
        <f>AT28*AR28</f>
        <v>0</v>
      </c>
      <c r="AW28" s="3"/>
      <c r="AX28" s="3"/>
      <c r="AY28" s="28">
        <f>AR28</f>
        <v>0</v>
      </c>
      <c r="AZ28" s="1" t="s">
        <v>8</v>
      </c>
      <c r="BA28" s="38"/>
      <c r="BB28" s="57"/>
      <c r="BC28" s="26">
        <f>BA28*AY28</f>
        <v>0</v>
      </c>
      <c r="BD28" s="3"/>
      <c r="BE28" s="3"/>
      <c r="BF28" s="25">
        <f>AY28</f>
        <v>0</v>
      </c>
      <c r="BG28" s="1" t="s">
        <v>8</v>
      </c>
      <c r="BH28" s="38"/>
      <c r="BI28" s="45"/>
      <c r="BJ28" s="26">
        <f>BH28*BF28</f>
        <v>0</v>
      </c>
      <c r="BK28" s="3"/>
      <c r="BL28" s="3"/>
      <c r="BM28" s="25">
        <f>BF28</f>
        <v>0</v>
      </c>
      <c r="BN28" s="1" t="s">
        <v>8</v>
      </c>
      <c r="BO28" s="38"/>
      <c r="BP28" s="45"/>
      <c r="BQ28" s="26">
        <f>BO28*BM28</f>
        <v>0</v>
      </c>
      <c r="BR28" s="3"/>
      <c r="BS28" s="3"/>
      <c r="BT28" s="25">
        <f>BM28</f>
        <v>0</v>
      </c>
      <c r="BU28" s="1" t="s">
        <v>8</v>
      </c>
      <c r="BV28" s="38"/>
      <c r="BW28" s="45"/>
      <c r="BX28" s="26">
        <f>BV28*BT28</f>
        <v>0</v>
      </c>
      <c r="BY28" s="3"/>
      <c r="BZ28" s="3"/>
      <c r="CB28" s="25">
        <f>BT28</f>
        <v>0</v>
      </c>
      <c r="CC28" s="1" t="s">
        <v>8</v>
      </c>
      <c r="CD28" s="38"/>
      <c r="CE28" s="45"/>
      <c r="CF28" s="26">
        <f>CD28*CB28</f>
        <v>0</v>
      </c>
      <c r="CG28" s="3"/>
      <c r="CI28" s="28">
        <f>CB28</f>
        <v>0</v>
      </c>
      <c r="CJ28" s="1" t="s">
        <v>8</v>
      </c>
      <c r="CK28" s="5"/>
      <c r="CL28" s="5"/>
      <c r="CM28" s="26">
        <f>CK28*CI28</f>
        <v>0</v>
      </c>
      <c r="CN28" s="29"/>
    </row>
    <row r="29" spans="1:92" x14ac:dyDescent="0.2">
      <c r="A29" s="1" t="s">
        <v>40</v>
      </c>
      <c r="B29" s="25">
        <f>'2002'!CB29</f>
        <v>0</v>
      </c>
      <c r="C29" s="1" t="s">
        <v>16</v>
      </c>
      <c r="D29" s="43"/>
      <c r="E29" s="43"/>
      <c r="F29" s="3">
        <f>E29*B29</f>
        <v>0</v>
      </c>
      <c r="G29" s="3">
        <f>F28+F29</f>
        <v>0</v>
      </c>
      <c r="H29" s="3"/>
      <c r="I29" s="25">
        <f t="shared" si="0"/>
        <v>0</v>
      </c>
      <c r="J29" s="1" t="s">
        <v>16</v>
      </c>
      <c r="K29" s="43"/>
      <c r="L29" s="43"/>
      <c r="M29" s="3">
        <f>L29*I29</f>
        <v>0</v>
      </c>
      <c r="N29" s="3">
        <f>M28+M29</f>
        <v>0</v>
      </c>
      <c r="O29" s="3"/>
      <c r="P29" s="27">
        <f t="shared" si="1"/>
        <v>0</v>
      </c>
      <c r="Q29" s="1" t="s">
        <v>16</v>
      </c>
      <c r="R29" s="45"/>
      <c r="S29" s="45"/>
      <c r="T29" s="3">
        <f>S29*P29</f>
        <v>0</v>
      </c>
      <c r="U29" s="3">
        <f>T28+T29</f>
        <v>0</v>
      </c>
      <c r="V29" s="3"/>
      <c r="W29" s="25">
        <f>P29</f>
        <v>0</v>
      </c>
      <c r="X29" s="1" t="s">
        <v>16</v>
      </c>
      <c r="Y29" s="45"/>
      <c r="Z29" s="57"/>
      <c r="AA29" s="3">
        <f>Z29*W29</f>
        <v>0</v>
      </c>
      <c r="AB29" s="3">
        <f>AA28+AA29</f>
        <v>0</v>
      </c>
      <c r="AC29" s="3"/>
      <c r="AD29" s="25">
        <f>W29</f>
        <v>0</v>
      </c>
      <c r="AE29" s="1" t="s">
        <v>16</v>
      </c>
      <c r="AF29" s="45"/>
      <c r="AG29" s="45"/>
      <c r="AH29" s="3">
        <f>AG29*AD29</f>
        <v>0</v>
      </c>
      <c r="AI29" s="3">
        <f>AH28+AH29</f>
        <v>0</v>
      </c>
      <c r="AJ29" s="3"/>
      <c r="AK29" s="25">
        <f>AD29</f>
        <v>0</v>
      </c>
      <c r="AL29" s="1" t="s">
        <v>16</v>
      </c>
      <c r="AM29" s="45"/>
      <c r="AN29" s="57"/>
      <c r="AO29" s="3">
        <f>AN29*AK29</f>
        <v>0</v>
      </c>
      <c r="AP29" s="3">
        <f>AO28+AO29</f>
        <v>0</v>
      </c>
      <c r="AQ29" s="3"/>
      <c r="AR29" s="25">
        <f>AK29</f>
        <v>0</v>
      </c>
      <c r="AS29" s="1" t="s">
        <v>16</v>
      </c>
      <c r="AT29" s="45"/>
      <c r="AU29" s="57"/>
      <c r="AV29" s="3">
        <f>AU29*AR29</f>
        <v>0</v>
      </c>
      <c r="AW29" s="3">
        <f>AV28+AV29</f>
        <v>0</v>
      </c>
      <c r="AX29" s="3"/>
      <c r="AY29" s="28">
        <f>AR29</f>
        <v>0</v>
      </c>
      <c r="AZ29" s="1" t="s">
        <v>16</v>
      </c>
      <c r="BA29" s="45"/>
      <c r="BB29" s="57"/>
      <c r="BC29" s="3">
        <f>BB29*AY29</f>
        <v>0</v>
      </c>
      <c r="BD29" s="3">
        <f>BC28+BC29</f>
        <v>0</v>
      </c>
      <c r="BE29" s="3"/>
      <c r="BF29" s="25">
        <f>AY29</f>
        <v>0</v>
      </c>
      <c r="BG29" s="1" t="s">
        <v>16</v>
      </c>
      <c r="BH29" s="45"/>
      <c r="BI29" s="45"/>
      <c r="BJ29" s="3">
        <f>BI29*BF29</f>
        <v>0</v>
      </c>
      <c r="BK29" s="3">
        <f>BJ28+BJ29</f>
        <v>0</v>
      </c>
      <c r="BL29" s="3"/>
      <c r="BM29" s="25">
        <f>BF29</f>
        <v>0</v>
      </c>
      <c r="BN29" s="1" t="s">
        <v>16</v>
      </c>
      <c r="BO29" s="45"/>
      <c r="BP29" s="45"/>
      <c r="BQ29" s="3">
        <f>BP29*BM29</f>
        <v>0</v>
      </c>
      <c r="BR29" s="3">
        <f>BQ28+BQ29</f>
        <v>0</v>
      </c>
      <c r="BS29" s="3"/>
      <c r="BT29" s="25">
        <f>BM29</f>
        <v>0</v>
      </c>
      <c r="BU29" s="1" t="s">
        <v>16</v>
      </c>
      <c r="BV29" s="45"/>
      <c r="BW29" s="45"/>
      <c r="BX29" s="3">
        <f>BW29*BT29</f>
        <v>0</v>
      </c>
      <c r="BY29" s="3">
        <f>BX28+BX29</f>
        <v>0</v>
      </c>
      <c r="BZ29" s="3"/>
      <c r="CB29" s="25">
        <f>BT29</f>
        <v>0</v>
      </c>
      <c r="CC29" s="1" t="s">
        <v>16</v>
      </c>
      <c r="CD29" s="45"/>
      <c r="CE29" s="45"/>
      <c r="CF29" s="3">
        <f>CE29*CB29</f>
        <v>0</v>
      </c>
      <c r="CG29" s="3">
        <f>CF28+CF29</f>
        <v>0</v>
      </c>
      <c r="CI29" s="28">
        <f>CB29</f>
        <v>0</v>
      </c>
      <c r="CJ29" s="1" t="s">
        <v>16</v>
      </c>
      <c r="CK29" s="5"/>
      <c r="CL29" s="5">
        <f>E29+L29+S29+Z29+AG29+AN29+AU29+BB29+BI29+BP29+BW29+CE29</f>
        <v>0</v>
      </c>
      <c r="CM29" s="3">
        <f>CL29*CI29</f>
        <v>0</v>
      </c>
      <c r="CN29" s="29">
        <f>CM28+CM29</f>
        <v>0</v>
      </c>
    </row>
    <row r="30" spans="1:92" x14ac:dyDescent="0.2">
      <c r="B30" s="25"/>
      <c r="D30" s="37"/>
      <c r="E30" s="43"/>
      <c r="F30" s="3"/>
      <c r="G30" s="3"/>
      <c r="H30" s="3"/>
      <c r="I30" s="25"/>
      <c r="K30" s="37"/>
      <c r="L30" s="43"/>
      <c r="M30" s="3"/>
      <c r="N30" s="3"/>
      <c r="O30" s="3"/>
      <c r="P30" s="27"/>
      <c r="R30" s="38"/>
      <c r="S30" s="45"/>
      <c r="T30" s="3"/>
      <c r="U30" s="3"/>
      <c r="V30" s="3"/>
      <c r="W30" s="25"/>
      <c r="Y30" s="38"/>
      <c r="Z30" s="57"/>
      <c r="AA30" s="3"/>
      <c r="AB30" s="3"/>
      <c r="AC30" s="3"/>
      <c r="AD30" s="25"/>
      <c r="AF30" s="38"/>
      <c r="AG30" s="45"/>
      <c r="AH30" s="3"/>
      <c r="AI30" s="3"/>
      <c r="AJ30" s="3"/>
      <c r="AK30" s="25"/>
      <c r="AM30" s="38"/>
      <c r="AN30" s="57"/>
      <c r="AO30" s="3"/>
      <c r="AP30" s="3"/>
      <c r="AQ30" s="3"/>
      <c r="AR30" s="25"/>
      <c r="AT30" s="38"/>
      <c r="AU30" s="57"/>
      <c r="AV30" s="3"/>
      <c r="AW30" s="3"/>
      <c r="AX30" s="3"/>
      <c r="AY30" s="28"/>
      <c r="BA30" s="38"/>
      <c r="BB30" s="57"/>
      <c r="BC30" s="3"/>
      <c r="BD30" s="3"/>
      <c r="BE30" s="3"/>
      <c r="BF30" s="25"/>
      <c r="BH30" s="38"/>
      <c r="BI30" s="45"/>
      <c r="BJ30" s="3"/>
      <c r="BK30" s="3"/>
      <c r="BL30" s="3"/>
      <c r="BM30" s="25"/>
      <c r="BO30" s="38"/>
      <c r="BP30" s="45"/>
      <c r="BQ30" s="3"/>
      <c r="BR30" s="3"/>
      <c r="BS30" s="3"/>
      <c r="BT30" s="25"/>
      <c r="BV30" s="38"/>
      <c r="BW30" s="45"/>
      <c r="BX30" s="3"/>
      <c r="BY30" s="3"/>
      <c r="BZ30" s="3"/>
      <c r="CB30" s="25"/>
      <c r="CD30" s="38"/>
      <c r="CE30" s="45"/>
      <c r="CF30" s="3"/>
      <c r="CG30" s="3"/>
      <c r="CI30" s="28"/>
      <c r="CK30" s="5"/>
      <c r="CL30" s="5"/>
      <c r="CM30" s="3"/>
      <c r="CN30" s="29"/>
    </row>
    <row r="31" spans="1:92" x14ac:dyDescent="0.2">
      <c r="A31" s="1" t="s">
        <v>38</v>
      </c>
      <c r="B31" s="25">
        <f>'2002'!CB31</f>
        <v>3.85E-2</v>
      </c>
      <c r="C31" s="1" t="s">
        <v>8</v>
      </c>
      <c r="D31" s="37">
        <v>6</v>
      </c>
      <c r="E31" s="43"/>
      <c r="F31" s="26">
        <f>D31*B31</f>
        <v>0.23099999999999998</v>
      </c>
      <c r="I31" s="25">
        <f>B31</f>
        <v>3.85E-2</v>
      </c>
      <c r="J31" s="1" t="s">
        <v>8</v>
      </c>
      <c r="K31" s="37">
        <v>6</v>
      </c>
      <c r="L31" s="43"/>
      <c r="M31" s="26">
        <f>K31*I31</f>
        <v>0.23099999999999998</v>
      </c>
      <c r="P31" s="27">
        <f>I31</f>
        <v>3.85E-2</v>
      </c>
      <c r="Q31" s="1" t="s">
        <v>8</v>
      </c>
      <c r="R31" s="37">
        <v>6</v>
      </c>
      <c r="S31" s="45"/>
      <c r="T31" s="26">
        <f>R31*P31</f>
        <v>0.23099999999999998</v>
      </c>
      <c r="W31" s="25">
        <f t="shared" si="2"/>
        <v>3.85E-2</v>
      </c>
      <c r="X31" s="1" t="s">
        <v>8</v>
      </c>
      <c r="Y31" s="37">
        <v>6</v>
      </c>
      <c r="Z31" s="45"/>
      <c r="AA31" s="26">
        <f>Y31*W31</f>
        <v>0.23099999999999998</v>
      </c>
      <c r="AD31" s="25">
        <f t="shared" si="3"/>
        <v>3.85E-2</v>
      </c>
      <c r="AE31" s="1" t="s">
        <v>8</v>
      </c>
      <c r="AF31" s="37">
        <v>6</v>
      </c>
      <c r="AG31" s="45"/>
      <c r="AH31" s="26">
        <f>AF31*AD31</f>
        <v>0.23099999999999998</v>
      </c>
      <c r="AK31" s="25">
        <f t="shared" si="4"/>
        <v>3.85E-2</v>
      </c>
      <c r="AL31" s="1" t="s">
        <v>8</v>
      </c>
      <c r="AM31" s="37">
        <v>6</v>
      </c>
      <c r="AN31" s="45"/>
      <c r="AO31" s="26">
        <f>AM31*AK31</f>
        <v>0.23099999999999998</v>
      </c>
      <c r="AR31" s="25">
        <f t="shared" si="5"/>
        <v>3.85E-2</v>
      </c>
      <c r="AS31" s="1" t="s">
        <v>8</v>
      </c>
      <c r="AT31" s="37">
        <v>6</v>
      </c>
      <c r="AU31" s="45"/>
      <c r="AV31" s="26">
        <f>AT31*AR31</f>
        <v>0.23099999999999998</v>
      </c>
      <c r="AY31" s="28">
        <f t="shared" si="6"/>
        <v>3.85E-2</v>
      </c>
      <c r="AZ31" s="1" t="s">
        <v>8</v>
      </c>
      <c r="BA31" s="37">
        <v>6</v>
      </c>
      <c r="BB31" s="45"/>
      <c r="BC31" s="26">
        <f>BA31*AY31</f>
        <v>0.23099999999999998</v>
      </c>
      <c r="BF31" s="25">
        <f t="shared" si="7"/>
        <v>3.85E-2</v>
      </c>
      <c r="BG31" s="1" t="s">
        <v>8</v>
      </c>
      <c r="BH31" s="37">
        <v>6</v>
      </c>
      <c r="BI31" s="45"/>
      <c r="BJ31" s="26">
        <f>BH31*BF31</f>
        <v>0.23099999999999998</v>
      </c>
      <c r="BM31" s="25">
        <f t="shared" si="8"/>
        <v>3.85E-2</v>
      </c>
      <c r="BN31" s="1" t="s">
        <v>8</v>
      </c>
      <c r="BO31" s="37">
        <v>6</v>
      </c>
      <c r="BP31" s="45"/>
      <c r="BQ31" s="26">
        <f>BO31*BM31</f>
        <v>0.23099999999999998</v>
      </c>
      <c r="BT31" s="25">
        <f t="shared" si="9"/>
        <v>3.85E-2</v>
      </c>
      <c r="BU31" s="1" t="s">
        <v>8</v>
      </c>
      <c r="BV31" s="37">
        <v>6</v>
      </c>
      <c r="BW31" s="45"/>
      <c r="BX31" s="26">
        <f>BV31*BT31</f>
        <v>0.23099999999999998</v>
      </c>
      <c r="CB31" s="25">
        <f t="shared" si="10"/>
        <v>3.85E-2</v>
      </c>
      <c r="CC31" s="1" t="s">
        <v>8</v>
      </c>
      <c r="CD31" s="37">
        <v>6</v>
      </c>
      <c r="CE31" s="45"/>
      <c r="CF31" s="26">
        <f>CD31*CB31</f>
        <v>0.23099999999999998</v>
      </c>
      <c r="CI31" s="28">
        <f t="shared" si="11"/>
        <v>3.85E-2</v>
      </c>
      <c r="CJ31" s="1" t="s">
        <v>8</v>
      </c>
      <c r="CK31" s="5">
        <f>SUM(D31+K31+R31+Y31+AF31+AM31+AT31+BA31+BH31+BO31+BV31+CD31)</f>
        <v>72</v>
      </c>
      <c r="CL31" s="5"/>
      <c r="CM31" s="26">
        <f>CK31*CI31</f>
        <v>2.7719999999999998</v>
      </c>
      <c r="CN31" s="13"/>
    </row>
    <row r="32" spans="1:92" x14ac:dyDescent="0.2">
      <c r="A32" s="1" t="s">
        <v>19</v>
      </c>
      <c r="B32" s="25">
        <f>'2002'!CB32</f>
        <v>0.116171</v>
      </c>
      <c r="C32" s="1" t="s">
        <v>16</v>
      </c>
      <c r="D32" s="44"/>
      <c r="E32" s="43">
        <v>4046</v>
      </c>
      <c r="F32" s="3">
        <f>E32*B32</f>
        <v>470.02786599999996</v>
      </c>
      <c r="G32" s="3">
        <f>F31+F32</f>
        <v>470.25886599999995</v>
      </c>
      <c r="H32" s="3"/>
      <c r="I32" s="25">
        <f>B32</f>
        <v>0.116171</v>
      </c>
      <c r="J32" s="1" t="s">
        <v>16</v>
      </c>
      <c r="K32" s="44"/>
      <c r="L32" s="43">
        <v>519</v>
      </c>
      <c r="M32" s="3">
        <f>L32*I32</f>
        <v>60.292749000000001</v>
      </c>
      <c r="N32" s="3">
        <f>M31+M32</f>
        <v>60.523749000000002</v>
      </c>
      <c r="O32" s="3"/>
      <c r="P32" s="27">
        <f>I32</f>
        <v>0.116171</v>
      </c>
      <c r="Q32" s="1" t="s">
        <v>16</v>
      </c>
      <c r="R32" s="46"/>
      <c r="S32" s="45">
        <v>519</v>
      </c>
      <c r="T32" s="3">
        <f>S32*P32</f>
        <v>60.292749000000001</v>
      </c>
      <c r="U32" s="3">
        <f>T31+T32</f>
        <v>60.523749000000002</v>
      </c>
      <c r="V32" s="3"/>
      <c r="W32" s="25">
        <f t="shared" si="2"/>
        <v>0.116171</v>
      </c>
      <c r="X32" s="1" t="s">
        <v>16</v>
      </c>
      <c r="Y32" s="46"/>
      <c r="Z32" s="45">
        <v>521</v>
      </c>
      <c r="AA32" s="3">
        <f>Z32*W32</f>
        <v>60.525090999999996</v>
      </c>
      <c r="AB32" s="3">
        <f>AA31+AA32</f>
        <v>60.756090999999998</v>
      </c>
      <c r="AC32" s="3"/>
      <c r="AD32" s="25">
        <f t="shared" si="3"/>
        <v>0.116171</v>
      </c>
      <c r="AE32" s="1" t="s">
        <v>16</v>
      </c>
      <c r="AF32" s="46"/>
      <c r="AG32" s="45">
        <v>521</v>
      </c>
      <c r="AH32" s="3">
        <f>AG32*AD32</f>
        <v>60.525090999999996</v>
      </c>
      <c r="AI32" s="3">
        <f>AH31+AH32</f>
        <v>60.756090999999998</v>
      </c>
      <c r="AJ32" s="3"/>
      <c r="AK32" s="25">
        <f t="shared" si="4"/>
        <v>0.116171</v>
      </c>
      <c r="AL32" s="1" t="s">
        <v>16</v>
      </c>
      <c r="AM32" s="46"/>
      <c r="AN32" s="45">
        <v>520</v>
      </c>
      <c r="AO32" s="3">
        <f>AN32*AK32</f>
        <v>60.408919999999995</v>
      </c>
      <c r="AP32" s="3">
        <f>AO31+AO32</f>
        <v>60.639919999999996</v>
      </c>
      <c r="AQ32" s="3"/>
      <c r="AR32" s="25">
        <f t="shared" si="5"/>
        <v>0.116171</v>
      </c>
      <c r="AS32" s="1" t="s">
        <v>16</v>
      </c>
      <c r="AT32" s="46"/>
      <c r="AU32" s="45">
        <v>521</v>
      </c>
      <c r="AV32" s="3">
        <f>AU32*AR32</f>
        <v>60.525090999999996</v>
      </c>
      <c r="AW32" s="3">
        <f>AV31+AV32</f>
        <v>60.756090999999998</v>
      </c>
      <c r="AX32" s="3"/>
      <c r="AY32" s="28">
        <f t="shared" si="6"/>
        <v>0.116171</v>
      </c>
      <c r="AZ32" s="1" t="s">
        <v>16</v>
      </c>
      <c r="BA32" s="46"/>
      <c r="BB32" s="45">
        <v>521</v>
      </c>
      <c r="BC32" s="3">
        <f>BB32*AY32</f>
        <v>60.525090999999996</v>
      </c>
      <c r="BD32" s="3">
        <f>BC31+BC32</f>
        <v>60.756090999999998</v>
      </c>
      <c r="BE32" s="3"/>
      <c r="BF32" s="25">
        <f t="shared" si="7"/>
        <v>0.116171</v>
      </c>
      <c r="BG32" s="1" t="s">
        <v>16</v>
      </c>
      <c r="BH32" s="46"/>
      <c r="BI32" s="45">
        <v>522</v>
      </c>
      <c r="BJ32" s="3">
        <f>BI32*BF32</f>
        <v>60.641261999999998</v>
      </c>
      <c r="BK32" s="3">
        <f>BJ31+BJ32</f>
        <v>60.872261999999999</v>
      </c>
      <c r="BL32" s="3"/>
      <c r="BM32" s="25">
        <f t="shared" si="8"/>
        <v>0.116171</v>
      </c>
      <c r="BN32" s="1" t="s">
        <v>16</v>
      </c>
      <c r="BO32" s="46"/>
      <c r="BP32" s="45">
        <v>521</v>
      </c>
      <c r="BQ32" s="3">
        <f>BP32*BM32</f>
        <v>60.525090999999996</v>
      </c>
      <c r="BR32" s="3">
        <f>BQ31+BQ32</f>
        <v>60.756090999999998</v>
      </c>
      <c r="BS32" s="3"/>
      <c r="BT32" s="25">
        <f t="shared" si="9"/>
        <v>0.116171</v>
      </c>
      <c r="BU32" s="1" t="s">
        <v>16</v>
      </c>
      <c r="BV32" s="46"/>
      <c r="BW32" s="45">
        <v>522</v>
      </c>
      <c r="BX32" s="3">
        <f>BW32*BT32</f>
        <v>60.641261999999998</v>
      </c>
      <c r="BY32" s="3">
        <f>BX31+BX32</f>
        <v>60.872261999999999</v>
      </c>
      <c r="BZ32" s="3"/>
      <c r="CB32" s="25">
        <f t="shared" si="10"/>
        <v>0.116171</v>
      </c>
      <c r="CC32" s="1" t="s">
        <v>16</v>
      </c>
      <c r="CD32" s="46"/>
      <c r="CE32" s="45">
        <v>522</v>
      </c>
      <c r="CF32" s="3">
        <f>CE32*CB32</f>
        <v>60.641261999999998</v>
      </c>
      <c r="CG32" s="3">
        <f>CF31+CF32</f>
        <v>60.872261999999999</v>
      </c>
      <c r="CI32" s="28">
        <f t="shared" si="11"/>
        <v>0.116171</v>
      </c>
      <c r="CJ32" s="1" t="s">
        <v>16</v>
      </c>
      <c r="CL32" s="5">
        <f>E32+L32+S32+Z32+AG32+AN32+AU32+BB32+BI32+BP32+BW32+CE32</f>
        <v>9775</v>
      </c>
      <c r="CM32" s="3">
        <f>CL32*CI32</f>
        <v>1135.5715250000001</v>
      </c>
      <c r="CN32" s="29">
        <f>CM31+CM32</f>
        <v>1138.343525</v>
      </c>
    </row>
    <row r="33" spans="1:94" x14ac:dyDescent="0.2">
      <c r="A33" s="1" t="s">
        <v>38</v>
      </c>
      <c r="B33" s="25">
        <f>'2002'!CB33</f>
        <v>0</v>
      </c>
      <c r="C33" s="1" t="s">
        <v>9</v>
      </c>
      <c r="D33" s="53"/>
      <c r="E33" s="43"/>
      <c r="F33" s="26">
        <f>D33*B33</f>
        <v>0</v>
      </c>
      <c r="G33" s="3"/>
      <c r="H33" s="3"/>
      <c r="I33" s="25">
        <f>B33</f>
        <v>0</v>
      </c>
      <c r="J33" s="1" t="s">
        <v>8</v>
      </c>
      <c r="K33" s="53"/>
      <c r="L33" s="43"/>
      <c r="M33" s="26">
        <f>K33*I33</f>
        <v>0</v>
      </c>
      <c r="N33" s="3"/>
      <c r="O33" s="3"/>
      <c r="P33" s="27">
        <f>I33</f>
        <v>0</v>
      </c>
      <c r="Q33" s="1" t="s">
        <v>10</v>
      </c>
      <c r="R33" s="54"/>
      <c r="S33" s="45"/>
      <c r="T33" s="26">
        <f>R33*P33</f>
        <v>0</v>
      </c>
      <c r="U33" s="3"/>
      <c r="V33" s="3"/>
      <c r="W33" s="25">
        <f t="shared" si="2"/>
        <v>0</v>
      </c>
      <c r="X33" s="1" t="s">
        <v>10</v>
      </c>
      <c r="Y33" s="54"/>
      <c r="Z33" s="45"/>
      <c r="AA33" s="26">
        <f>Y33*W33</f>
        <v>0</v>
      </c>
      <c r="AB33" s="3"/>
      <c r="AC33" s="3"/>
      <c r="AD33" s="25">
        <f t="shared" si="3"/>
        <v>0</v>
      </c>
      <c r="AE33" s="1" t="s">
        <v>10</v>
      </c>
      <c r="AF33" s="55"/>
      <c r="AG33" s="45"/>
      <c r="AH33" s="26">
        <f>AF33*AD33</f>
        <v>0</v>
      </c>
      <c r="AI33" s="3"/>
      <c r="AJ33" s="3"/>
      <c r="AK33" s="25">
        <f t="shared" si="4"/>
        <v>0</v>
      </c>
      <c r="AL33" s="1" t="s">
        <v>10</v>
      </c>
      <c r="AM33" s="55"/>
      <c r="AN33" s="45"/>
      <c r="AO33" s="26">
        <f>AM33*AK33</f>
        <v>0</v>
      </c>
      <c r="AP33" s="3"/>
      <c r="AQ33" s="3"/>
      <c r="AR33" s="25">
        <f t="shared" si="5"/>
        <v>0</v>
      </c>
      <c r="AS33" s="1" t="s">
        <v>10</v>
      </c>
      <c r="AT33" s="54"/>
      <c r="AU33" s="45"/>
      <c r="AV33" s="26">
        <f>AT33*AR33</f>
        <v>0</v>
      </c>
      <c r="AW33" s="3"/>
      <c r="AX33" s="3"/>
      <c r="AY33" s="28">
        <f t="shared" si="6"/>
        <v>0</v>
      </c>
      <c r="AZ33" s="1" t="s">
        <v>10</v>
      </c>
      <c r="BA33" s="54"/>
      <c r="BB33" s="45"/>
      <c r="BC33" s="26">
        <f>BA33*AY33</f>
        <v>0</v>
      </c>
      <c r="BD33" s="3"/>
      <c r="BE33" s="3"/>
      <c r="BF33" s="25">
        <f t="shared" si="7"/>
        <v>0</v>
      </c>
      <c r="BG33" s="1" t="s">
        <v>8</v>
      </c>
      <c r="BH33" s="54"/>
      <c r="BI33" s="45"/>
      <c r="BJ33" s="26">
        <f>BH33*BF33</f>
        <v>0</v>
      </c>
      <c r="BK33" s="3"/>
      <c r="BL33" s="3"/>
      <c r="BM33" s="25">
        <f t="shared" si="8"/>
        <v>0</v>
      </c>
      <c r="BN33" s="1" t="s">
        <v>8</v>
      </c>
      <c r="BO33" s="54"/>
      <c r="BP33" s="45"/>
      <c r="BQ33" s="26">
        <f>BO33*BM33</f>
        <v>0</v>
      </c>
      <c r="BR33" s="3"/>
      <c r="BS33" s="3"/>
      <c r="BT33" s="25">
        <f t="shared" si="9"/>
        <v>0</v>
      </c>
      <c r="BU33" s="1" t="s">
        <v>8</v>
      </c>
      <c r="BV33" s="54"/>
      <c r="BW33" s="45"/>
      <c r="BX33" s="26">
        <f>BV33*BT33</f>
        <v>0</v>
      </c>
      <c r="BY33" s="3"/>
      <c r="BZ33" s="3"/>
      <c r="CB33" s="25">
        <f t="shared" si="10"/>
        <v>0</v>
      </c>
      <c r="CC33" s="1" t="s">
        <v>8</v>
      </c>
      <c r="CD33" s="54"/>
      <c r="CE33" s="45"/>
      <c r="CF33" s="26">
        <f>CD33*CB33</f>
        <v>0</v>
      </c>
      <c r="CG33" s="3"/>
      <c r="CI33" s="28">
        <f t="shared" si="11"/>
        <v>0</v>
      </c>
      <c r="CJ33" s="1" t="s">
        <v>8</v>
      </c>
      <c r="CK33" s="5"/>
      <c r="CL33" s="5"/>
      <c r="CM33" s="26">
        <f>CK33*CI33</f>
        <v>0</v>
      </c>
      <c r="CN33" s="29"/>
    </row>
    <row r="34" spans="1:94" x14ac:dyDescent="0.2">
      <c r="A34" s="1" t="s">
        <v>19</v>
      </c>
      <c r="B34" s="25">
        <f>'2002'!CB34</f>
        <v>0</v>
      </c>
      <c r="C34" s="1" t="s">
        <v>16</v>
      </c>
      <c r="D34" s="44"/>
      <c r="E34" s="43"/>
      <c r="F34" s="3">
        <f>E34*B34</f>
        <v>0</v>
      </c>
      <c r="G34" s="3">
        <f>F33+F34</f>
        <v>0</v>
      </c>
      <c r="H34" s="3"/>
      <c r="I34" s="25">
        <f>B34</f>
        <v>0</v>
      </c>
      <c r="J34" s="1" t="s">
        <v>16</v>
      </c>
      <c r="K34" s="44"/>
      <c r="L34" s="43"/>
      <c r="M34" s="3">
        <f>L34*I34</f>
        <v>0</v>
      </c>
      <c r="N34" s="3">
        <f>M33+M34</f>
        <v>0</v>
      </c>
      <c r="O34" s="3"/>
      <c r="P34" s="27">
        <f>I34</f>
        <v>0</v>
      </c>
      <c r="Q34" s="1" t="s">
        <v>16</v>
      </c>
      <c r="R34" s="46"/>
      <c r="S34" s="45"/>
      <c r="T34" s="3">
        <f>S34*P34</f>
        <v>0</v>
      </c>
      <c r="U34" s="3">
        <f>T33+T34</f>
        <v>0</v>
      </c>
      <c r="V34" s="3"/>
      <c r="W34" s="25">
        <f t="shared" si="2"/>
        <v>0</v>
      </c>
      <c r="X34" s="1" t="s">
        <v>16</v>
      </c>
      <c r="Y34" s="46"/>
      <c r="Z34" s="45"/>
      <c r="AA34" s="3">
        <f>Z34*W34</f>
        <v>0</v>
      </c>
      <c r="AB34" s="3">
        <f>AA33+AA34</f>
        <v>0</v>
      </c>
      <c r="AC34" s="3"/>
      <c r="AD34" s="25">
        <f t="shared" si="3"/>
        <v>0</v>
      </c>
      <c r="AE34" s="1" t="s">
        <v>16</v>
      </c>
      <c r="AF34" s="46"/>
      <c r="AG34" s="48"/>
      <c r="AH34" s="3">
        <f>AG34*AD34</f>
        <v>0</v>
      </c>
      <c r="AI34" s="3">
        <f>AH33+AH34</f>
        <v>0</v>
      </c>
      <c r="AJ34" s="3"/>
      <c r="AK34" s="25">
        <f t="shared" si="4"/>
        <v>0</v>
      </c>
      <c r="AL34" s="1" t="s">
        <v>16</v>
      </c>
      <c r="AM34" s="46"/>
      <c r="AN34" s="48"/>
      <c r="AO34" s="3">
        <f>AN34*AK34</f>
        <v>0</v>
      </c>
      <c r="AP34" s="3">
        <f>AO33+AO34</f>
        <v>0</v>
      </c>
      <c r="AQ34" s="3"/>
      <c r="AR34" s="25">
        <f t="shared" si="5"/>
        <v>0</v>
      </c>
      <c r="AS34" s="1" t="s">
        <v>16</v>
      </c>
      <c r="AT34" s="46"/>
      <c r="AU34" s="45"/>
      <c r="AV34" s="3">
        <f>AU34*AR34</f>
        <v>0</v>
      </c>
      <c r="AW34" s="3">
        <f>AV33+AV34</f>
        <v>0</v>
      </c>
      <c r="AX34" s="3"/>
      <c r="AY34" s="28">
        <f t="shared" si="6"/>
        <v>0</v>
      </c>
      <c r="AZ34" s="1" t="s">
        <v>16</v>
      </c>
      <c r="BA34" s="46"/>
      <c r="BB34" s="45"/>
      <c r="BC34" s="3">
        <f>BB34*AY34</f>
        <v>0</v>
      </c>
      <c r="BD34" s="3">
        <f>BC33+BC34</f>
        <v>0</v>
      </c>
      <c r="BE34" s="3"/>
      <c r="BF34" s="25">
        <f t="shared" si="7"/>
        <v>0</v>
      </c>
      <c r="BG34" s="1" t="s">
        <v>16</v>
      </c>
      <c r="BH34" s="46"/>
      <c r="BI34" s="47"/>
      <c r="BJ34" s="3">
        <f>BI34*BF34</f>
        <v>0</v>
      </c>
      <c r="BK34" s="3">
        <f>BJ33+BJ34</f>
        <v>0</v>
      </c>
      <c r="BL34" s="3"/>
      <c r="BM34" s="25">
        <f t="shared" si="8"/>
        <v>0</v>
      </c>
      <c r="BN34" s="1" t="s">
        <v>16</v>
      </c>
      <c r="BO34" s="46"/>
      <c r="BP34" s="45"/>
      <c r="BQ34" s="3">
        <f>BP34*BM34</f>
        <v>0</v>
      </c>
      <c r="BR34" s="3">
        <f>BQ33+BQ34</f>
        <v>0</v>
      </c>
      <c r="BS34" s="3"/>
      <c r="BT34" s="25">
        <f t="shared" si="9"/>
        <v>0</v>
      </c>
      <c r="BU34" s="1" t="s">
        <v>16</v>
      </c>
      <c r="BV34" s="46"/>
      <c r="BW34" s="45"/>
      <c r="BX34" s="3">
        <f>BW34*BT34</f>
        <v>0</v>
      </c>
      <c r="BY34" s="3">
        <f>BX33+BX34</f>
        <v>0</v>
      </c>
      <c r="BZ34" s="3"/>
      <c r="CB34" s="25">
        <f t="shared" si="10"/>
        <v>0</v>
      </c>
      <c r="CC34" s="1" t="s">
        <v>16</v>
      </c>
      <c r="CD34" s="46"/>
      <c r="CE34" s="45"/>
      <c r="CF34" s="3">
        <f>CE34*CB34</f>
        <v>0</v>
      </c>
      <c r="CG34" s="3">
        <f>CF33+CF34</f>
        <v>0</v>
      </c>
      <c r="CI34" s="28">
        <f t="shared" si="11"/>
        <v>0</v>
      </c>
      <c r="CJ34" s="1" t="s">
        <v>16</v>
      </c>
      <c r="CL34" s="5">
        <f>E34+L34+S34+Z34+AG34+AN34+AU34+BB34+BI34+BP34+BW34+CE34</f>
        <v>0</v>
      </c>
      <c r="CM34" s="3">
        <f>CL34*CI34</f>
        <v>0</v>
      </c>
      <c r="CN34" s="29">
        <f>CM33+CM34</f>
        <v>0</v>
      </c>
    </row>
    <row r="35" spans="1:94" ht="15" x14ac:dyDescent="0.25">
      <c r="B35" s="18"/>
      <c r="D35" s="30"/>
      <c r="E35" s="4"/>
      <c r="F35" s="31">
        <f>SUM(F8:F34)</f>
        <v>33593.469613000001</v>
      </c>
      <c r="G35" s="31">
        <f>SUM(G8:G34)</f>
        <v>33593.469612999994</v>
      </c>
      <c r="H35" s="32"/>
      <c r="I35" s="18"/>
      <c r="K35" s="30"/>
      <c r="L35" s="4"/>
      <c r="M35" s="31">
        <f>SUM(M8:M34)</f>
        <v>42741.555493</v>
      </c>
      <c r="N35" s="31">
        <f>SUM(N8:N34)</f>
        <v>42741.555493</v>
      </c>
      <c r="O35" s="6"/>
      <c r="P35" s="27"/>
      <c r="S35" s="5"/>
      <c r="T35" s="31">
        <f>SUM(T8:T34)</f>
        <v>36834.290891999997</v>
      </c>
      <c r="U35" s="31">
        <f>SUM(U8:U34)</f>
        <v>36834.290892000005</v>
      </c>
      <c r="V35" s="6"/>
      <c r="W35" s="18"/>
      <c r="Z35" s="5"/>
      <c r="AA35" s="31">
        <f>SUM(AA8:AA34)</f>
        <v>38309.139101000001</v>
      </c>
      <c r="AB35" s="31">
        <f>SUM(AB8:AB34)</f>
        <v>38309.139101000001</v>
      </c>
      <c r="AC35" s="6"/>
      <c r="AD35" s="18"/>
      <c r="AG35" s="5"/>
      <c r="AH35" s="31">
        <f>SUM(AH8:AH34)</f>
        <v>40437.109435000006</v>
      </c>
      <c r="AI35" s="31">
        <f>SUM(AI8:AI34)</f>
        <v>40437.109435000006</v>
      </c>
      <c r="AJ35" s="6"/>
      <c r="AK35" s="18"/>
      <c r="AN35" s="5"/>
      <c r="AO35" s="31">
        <f>SUM(AO8:AO34)</f>
        <v>40343.306126000003</v>
      </c>
      <c r="AP35" s="31">
        <f>SUM(AP8:AP34)</f>
        <v>40343.306126000003</v>
      </c>
      <c r="AQ35" s="6"/>
      <c r="AR35" s="18"/>
      <c r="AU35" s="5"/>
      <c r="AV35" s="31">
        <f>SUM(AV8:AV34)</f>
        <v>37655.40522700001</v>
      </c>
      <c r="AW35" s="31">
        <f>SUM(AW8:AW34)</f>
        <v>37655.405227000003</v>
      </c>
      <c r="AX35" s="6"/>
      <c r="BB35" s="5"/>
      <c r="BC35" s="31">
        <f>SUM(BC8:BC34)</f>
        <v>37874.88147600001</v>
      </c>
      <c r="BD35" s="31">
        <f>SUM(BD8:BD34)</f>
        <v>37874.881476000002</v>
      </c>
      <c r="BE35" s="6"/>
      <c r="BF35" s="18"/>
      <c r="BI35" s="5"/>
      <c r="BJ35" s="31">
        <f>SUM(BJ8:BJ34)</f>
        <v>39126.061905000002</v>
      </c>
      <c r="BK35" s="31">
        <f>SUM(BK8:BK34)</f>
        <v>39126.061905000002</v>
      </c>
      <c r="BL35" s="6"/>
      <c r="BM35" s="18"/>
      <c r="BP35" s="5"/>
      <c r="BQ35" s="31">
        <f>SUM(BQ8:BQ34)</f>
        <v>45998.544708000001</v>
      </c>
      <c r="BR35" s="31">
        <f>SUM(BR8:BR34)</f>
        <v>45998.544708000001</v>
      </c>
      <c r="BS35" s="6"/>
      <c r="BT35" s="18"/>
      <c r="BW35" s="5"/>
      <c r="BX35" s="31">
        <f>SUM(BX8:BX34)</f>
        <v>37443.860454000001</v>
      </c>
      <c r="BY35" s="31">
        <f>SUM(BY8:BY34)</f>
        <v>37443.860453999994</v>
      </c>
      <c r="BZ35" s="6"/>
      <c r="CB35" s="18"/>
      <c r="CE35" s="5"/>
      <c r="CF35" s="31">
        <f>SUM(CF8:CF34)</f>
        <v>39597.773041999993</v>
      </c>
      <c r="CG35" s="31">
        <f>SUM(CG8:CG34)</f>
        <v>39597.773042000001</v>
      </c>
      <c r="CL35" s="5"/>
      <c r="CM35" s="33">
        <f>SUM(CM9:CM34)</f>
        <v>469955.39747199992</v>
      </c>
      <c r="CN35" s="33">
        <f>SUM(CN9:CN34)</f>
        <v>469955.39747199998</v>
      </c>
      <c r="CO35" s="9"/>
      <c r="CP35" s="8"/>
    </row>
    <row r="36" spans="1:94" x14ac:dyDescent="0.2">
      <c r="D36" s="30"/>
      <c r="E36" s="4"/>
      <c r="F36" s="1"/>
      <c r="K36" s="30"/>
      <c r="L36" s="4"/>
      <c r="M36" s="1"/>
      <c r="S36" s="5"/>
      <c r="T36" s="1"/>
      <c r="Z36" s="5"/>
      <c r="AA36" s="1"/>
      <c r="AG36" s="5"/>
      <c r="AH36" s="1"/>
      <c r="AN36" s="5"/>
      <c r="AO36" s="1"/>
      <c r="AU36" s="5"/>
      <c r="AV36" s="1"/>
      <c r="BB36" s="5"/>
      <c r="BC36" s="1"/>
      <c r="BI36" s="5"/>
      <c r="BJ36" s="1"/>
      <c r="BP36" s="5"/>
      <c r="BQ36" s="1"/>
      <c r="CL36" s="5"/>
      <c r="CO36" s="3"/>
    </row>
    <row r="37" spans="1:94" x14ac:dyDescent="0.2">
      <c r="CL37" s="8" t="s">
        <v>190</v>
      </c>
      <c r="CM37" s="3">
        <f>CF35+BX35+BQ35+BJ35+BC35+AV35+AO35+AH35+AA35+T35+M35+F35-CM35</f>
        <v>0</v>
      </c>
      <c r="CO37" s="34"/>
    </row>
    <row r="38" spans="1:94" x14ac:dyDescent="0.2">
      <c r="CF38" s="8"/>
    </row>
    <row r="41" spans="1:94" x14ac:dyDescent="0.2">
      <c r="A41" s="11"/>
    </row>
    <row r="42" spans="1:94" x14ac:dyDescent="0.2">
      <c r="A42" s="10"/>
    </row>
    <row r="43" spans="1:94" x14ac:dyDescent="0.2">
      <c r="A43" s="10"/>
    </row>
    <row r="44" spans="1:94" x14ac:dyDescent="0.2">
      <c r="A44" s="10"/>
    </row>
    <row r="45" spans="1:94" x14ac:dyDescent="0.2">
      <c r="A45" s="12"/>
    </row>
    <row r="46" spans="1:94" x14ac:dyDescent="0.2">
      <c r="A46" s="11"/>
    </row>
    <row r="47" spans="1:94" x14ac:dyDescent="0.2">
      <c r="A47" s="11"/>
    </row>
    <row r="48" spans="1:94" x14ac:dyDescent="0.2">
      <c r="A48" s="13"/>
    </row>
    <row r="49" spans="1:69" x14ac:dyDescent="0.2">
      <c r="A49" s="14"/>
    </row>
    <row r="50" spans="1:69" x14ac:dyDescent="0.2">
      <c r="A50" s="13"/>
    </row>
    <row r="51" spans="1:69" x14ac:dyDescent="0.2">
      <c r="A51" s="14"/>
    </row>
    <row r="52" spans="1:69" s="8" customFormat="1" x14ac:dyDescent="0.2">
      <c r="A52" s="13"/>
      <c r="F52" s="7"/>
      <c r="M52" s="7"/>
      <c r="T52" s="7"/>
      <c r="AA52" s="7"/>
      <c r="AH52" s="7"/>
      <c r="AO52" s="7"/>
      <c r="AV52" s="7"/>
      <c r="BC52" s="7"/>
      <c r="BJ52" s="7"/>
      <c r="BQ52" s="7"/>
    </row>
    <row r="53" spans="1:69" x14ac:dyDescent="0.2">
      <c r="A53" s="14"/>
    </row>
    <row r="54" spans="1:69" x14ac:dyDescent="0.2">
      <c r="A54" s="11"/>
    </row>
    <row r="55" spans="1:69" x14ac:dyDescent="0.2">
      <c r="A55" s="14"/>
    </row>
    <row r="56" spans="1:69" x14ac:dyDescent="0.2">
      <c r="A56" s="11"/>
    </row>
    <row r="57" spans="1:69" x14ac:dyDescent="0.2">
      <c r="A57" s="11"/>
    </row>
    <row r="58" spans="1:69" x14ac:dyDescent="0.2">
      <c r="A58" s="15"/>
    </row>
    <row r="59" spans="1:69" x14ac:dyDescent="0.2">
      <c r="A59" s="14"/>
    </row>
    <row r="60" spans="1:69" x14ac:dyDescent="0.2">
      <c r="A60" s="15"/>
    </row>
    <row r="61" spans="1:69" x14ac:dyDescent="0.2">
      <c r="A61" s="14"/>
    </row>
  </sheetData>
  <mergeCells count="12">
    <mergeCell ref="BA5:BD5"/>
    <mergeCell ref="BH5:BK5"/>
    <mergeCell ref="BO5:BR5"/>
    <mergeCell ref="BV5:BY5"/>
    <mergeCell ref="CD5:CG5"/>
    <mergeCell ref="CI5:CN5"/>
    <mergeCell ref="D5:G5"/>
    <mergeCell ref="R5:U5"/>
    <mergeCell ref="Y5:AB5"/>
    <mergeCell ref="AF5:AI5"/>
    <mergeCell ref="AM5:AP5"/>
    <mergeCell ref="AT5:AW5"/>
  </mergeCells>
  <printOptions horizontalCentered="1"/>
  <pageMargins left="0.35" right="0.35" top="0.56000000000000005" bottom="0.33" header="0.32" footer="0.24"/>
  <pageSetup paperSize="5" scale="80" orientation="landscape" horizontalDpi="4294967293" verticalDpi="300" r:id="rId1"/>
  <headerFooter alignWithMargins="0">
    <oddFooter>&amp;R&amp;P</oddFooter>
  </headerFooter>
  <colBreaks count="6" manualBreakCount="6">
    <brk id="14" max="1048575" man="1"/>
    <brk id="28" max="1048575" man="1"/>
    <brk id="42" max="1048575" man="1"/>
    <brk id="56" max="1048575" man="1"/>
    <brk id="70" max="1048575" man="1"/>
    <brk id="8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76"/>
  <sheetViews>
    <sheetView zoomScale="80" zoomScaleNormal="80" workbookViewId="0">
      <pane xSplit="1" ySplit="7" topLeftCell="BZ37" activePane="bottomRight" state="frozen"/>
      <selection sqref="A1:IV65536"/>
      <selection pane="topRight" sqref="A1:IV65536"/>
      <selection pane="bottomLeft" sqref="A1:IV65536"/>
      <selection pane="bottomRight" activeCell="CJ25" sqref="CJ25:CJ27"/>
    </sheetView>
  </sheetViews>
  <sheetFormatPr defaultRowHeight="12.75" x14ac:dyDescent="0.2"/>
  <cols>
    <col min="1" max="1" width="46" style="1" bestFit="1" customWidth="1"/>
    <col min="2" max="3" width="13.85546875" style="1" bestFit="1" customWidth="1"/>
    <col min="4" max="4" width="14.28515625" style="1" bestFit="1" customWidth="1"/>
    <col min="5" max="5" width="15" style="1" bestFit="1" customWidth="1"/>
    <col min="6" max="6" width="13.85546875" style="5" bestFit="1" customWidth="1"/>
    <col min="7" max="7" width="13.85546875" style="1" bestFit="1" customWidth="1"/>
    <col min="8" max="8" width="15" style="1" customWidth="1"/>
    <col min="9" max="9" width="11.42578125" style="1" bestFit="1" customWidth="1"/>
    <col min="10" max="10" width="9.85546875" style="1" bestFit="1" customWidth="1"/>
    <col min="11" max="11" width="11.7109375" style="1" bestFit="1" customWidth="1"/>
    <col min="12" max="12" width="13.28515625" style="1" bestFit="1" customWidth="1"/>
    <col min="13" max="13" width="11.5703125" style="5" bestFit="1" customWidth="1"/>
    <col min="14" max="14" width="11.28515625" style="1" bestFit="1" customWidth="1"/>
    <col min="15" max="15" width="13.7109375" style="1" customWidth="1"/>
    <col min="16" max="16" width="13.85546875" style="1" bestFit="1" customWidth="1"/>
    <col min="17" max="17" width="9.85546875" style="1" bestFit="1" customWidth="1"/>
    <col min="18" max="18" width="11.7109375" style="1" bestFit="1" customWidth="1"/>
    <col min="19" max="19" width="13.28515625" style="1" bestFit="1" customWidth="1"/>
    <col min="20" max="20" width="11.5703125" style="5" bestFit="1" customWidth="1"/>
    <col min="21" max="21" width="11.28515625" style="1" bestFit="1" customWidth="1"/>
    <col min="22" max="22" width="15.5703125" style="1" customWidth="1"/>
    <col min="23" max="23" width="11.42578125" style="1" bestFit="1" customWidth="1"/>
    <col min="24" max="24" width="9.85546875" style="1" bestFit="1" customWidth="1"/>
    <col min="25" max="25" width="11.7109375" style="1" bestFit="1" customWidth="1"/>
    <col min="26" max="26" width="14" style="1" bestFit="1" customWidth="1"/>
    <col min="27" max="27" width="11.5703125" style="5" bestFit="1" customWidth="1"/>
    <col min="28" max="28" width="11.28515625" style="1" bestFit="1" customWidth="1"/>
    <col min="29" max="29" width="14.85546875" style="1" customWidth="1"/>
    <col min="30" max="30" width="11.42578125" style="1" bestFit="1" customWidth="1"/>
    <col min="31" max="31" width="9.85546875" style="1" bestFit="1" customWidth="1"/>
    <col min="32" max="32" width="11.7109375" style="1" bestFit="1" customWidth="1"/>
    <col min="33" max="33" width="13.28515625" style="1" bestFit="1" customWidth="1"/>
    <col min="34" max="34" width="11.5703125" style="5" bestFit="1" customWidth="1"/>
    <col min="35" max="35" width="11.28515625" style="1" bestFit="1" customWidth="1"/>
    <col min="36" max="36" width="18.140625" style="1" customWidth="1"/>
    <col min="37" max="37" width="11.42578125" style="1" bestFit="1" customWidth="1"/>
    <col min="38" max="38" width="9.85546875" style="1" bestFit="1" customWidth="1"/>
    <col min="39" max="39" width="11.7109375" style="1" bestFit="1" customWidth="1"/>
    <col min="40" max="40" width="13.28515625" style="1" bestFit="1" customWidth="1"/>
    <col min="41" max="41" width="11.5703125" style="5" bestFit="1" customWidth="1"/>
    <col min="42" max="42" width="11.28515625" style="1" bestFit="1" customWidth="1"/>
    <col min="43" max="43" width="14.85546875" style="1" customWidth="1"/>
    <col min="44" max="44" width="11.42578125" style="1" bestFit="1" customWidth="1"/>
    <col min="45" max="45" width="9.85546875" style="1" bestFit="1" customWidth="1"/>
    <col min="46" max="46" width="11.7109375" style="1" bestFit="1" customWidth="1"/>
    <col min="47" max="47" width="13.28515625" style="1" bestFit="1" customWidth="1"/>
    <col min="48" max="48" width="11.5703125" style="5" bestFit="1" customWidth="1"/>
    <col min="49" max="49" width="11.28515625" style="1" bestFit="1" customWidth="1"/>
    <col min="50" max="50" width="14.85546875" style="1" customWidth="1"/>
    <col min="51" max="51" width="11.42578125" style="1" bestFit="1" customWidth="1"/>
    <col min="52" max="52" width="9.85546875" style="1" bestFit="1" customWidth="1"/>
    <col min="53" max="53" width="11.7109375" style="1" bestFit="1" customWidth="1"/>
    <col min="54" max="54" width="14" style="1" bestFit="1" customWidth="1"/>
    <col min="55" max="55" width="11.5703125" style="5" bestFit="1" customWidth="1"/>
    <col min="56" max="56" width="11.28515625" style="1" customWidth="1"/>
    <col min="57" max="57" width="15.7109375" style="1" customWidth="1"/>
    <col min="58" max="58" width="11.42578125" style="1" bestFit="1" customWidth="1"/>
    <col min="59" max="59" width="9.85546875" style="1" bestFit="1" customWidth="1"/>
    <col min="60" max="60" width="11.7109375" style="1" bestFit="1" customWidth="1"/>
    <col min="61" max="61" width="13.140625" style="1" customWidth="1"/>
    <col min="62" max="62" width="11.5703125" style="5" bestFit="1" customWidth="1"/>
    <col min="63" max="63" width="11.28515625" style="1" bestFit="1" customWidth="1"/>
    <col min="64" max="64" width="16.5703125" style="1" customWidth="1"/>
    <col min="65" max="65" width="11.42578125" style="1" bestFit="1" customWidth="1"/>
    <col min="66" max="66" width="9.85546875" style="1" bestFit="1" customWidth="1"/>
    <col min="67" max="67" width="11.7109375" style="1" bestFit="1" customWidth="1"/>
    <col min="68" max="68" width="13.28515625" style="1" bestFit="1" customWidth="1"/>
    <col min="69" max="69" width="11.28515625" style="5" bestFit="1" customWidth="1"/>
    <col min="70" max="70" width="11.28515625" style="1" bestFit="1" customWidth="1"/>
    <col min="71" max="71" width="13.5703125" style="1" customWidth="1"/>
    <col min="72" max="72" width="11.42578125" style="1" bestFit="1" customWidth="1"/>
    <col min="73" max="73" width="9.5703125" style="1" bestFit="1" customWidth="1"/>
    <col min="74" max="74" width="9.85546875" style="1" bestFit="1" customWidth="1"/>
    <col min="75" max="75" width="11.7109375" style="1" bestFit="1" customWidth="1"/>
    <col min="76" max="76" width="13.28515625" style="1" bestFit="1" customWidth="1"/>
    <col min="77" max="78" width="11" style="1" customWidth="1"/>
    <col min="79" max="79" width="11.42578125" style="1" bestFit="1" customWidth="1"/>
    <col min="80" max="80" width="9.140625" style="1"/>
    <col min="81" max="81" width="9.7109375" style="1" customWidth="1"/>
    <col min="82" max="82" width="11.7109375" style="1" customWidth="1"/>
    <col min="83" max="83" width="12.85546875" style="1" bestFit="1" customWidth="1"/>
    <col min="84" max="84" width="11.28515625" style="1" bestFit="1" customWidth="1"/>
    <col min="85" max="85" width="9.28515625" style="1" customWidth="1"/>
    <col min="86" max="86" width="11.42578125" style="1" bestFit="1" customWidth="1"/>
    <col min="87" max="87" width="9.140625" style="1"/>
    <col min="88" max="88" width="13.7109375" style="1" bestFit="1" customWidth="1"/>
    <col min="89" max="89" width="15.28515625" style="1" bestFit="1" customWidth="1"/>
    <col min="90" max="90" width="12.28515625" style="1" bestFit="1" customWidth="1"/>
    <col min="91" max="92" width="13.85546875" style="1" bestFit="1" customWidth="1"/>
    <col min="93" max="16384" width="9.140625" style="1"/>
  </cols>
  <sheetData>
    <row r="1" spans="1:91" x14ac:dyDescent="0.2">
      <c r="A1" s="2" t="s">
        <v>98</v>
      </c>
      <c r="D1" s="1" t="s">
        <v>20</v>
      </c>
    </row>
    <row r="2" spans="1:91" x14ac:dyDescent="0.2">
      <c r="A2" s="2" t="s">
        <v>0</v>
      </c>
    </row>
    <row r="3" spans="1:91" x14ac:dyDescent="0.2">
      <c r="A3" s="2" t="s">
        <v>57</v>
      </c>
    </row>
    <row r="4" spans="1:91" x14ac:dyDescent="0.2">
      <c r="A4" s="13"/>
    </row>
    <row r="5" spans="1:91" s="13" customFormat="1" x14ac:dyDescent="0.2">
      <c r="A5" s="16"/>
      <c r="B5" s="2"/>
      <c r="C5" s="2"/>
      <c r="D5" s="66" t="s">
        <v>58</v>
      </c>
      <c r="E5" s="66"/>
      <c r="F5" s="66"/>
      <c r="G5" s="66"/>
      <c r="I5" s="2"/>
      <c r="J5" s="2"/>
      <c r="K5" s="2" t="s">
        <v>59</v>
      </c>
      <c r="L5" s="2"/>
      <c r="M5" s="2"/>
      <c r="N5" s="2"/>
      <c r="O5" s="2"/>
      <c r="P5" s="2"/>
      <c r="Q5" s="2"/>
      <c r="R5" s="66" t="s">
        <v>60</v>
      </c>
      <c r="S5" s="66"/>
      <c r="T5" s="66"/>
      <c r="U5" s="66"/>
      <c r="V5" s="2"/>
      <c r="W5" s="2"/>
      <c r="X5" s="2"/>
      <c r="Y5" s="66" t="s">
        <v>61</v>
      </c>
      <c r="Z5" s="66"/>
      <c r="AA5" s="66"/>
      <c r="AB5" s="66"/>
      <c r="AC5" s="2"/>
      <c r="AD5" s="2"/>
      <c r="AE5" s="2"/>
      <c r="AF5" s="66" t="s">
        <v>62</v>
      </c>
      <c r="AG5" s="66"/>
      <c r="AH5" s="66"/>
      <c r="AI5" s="66"/>
      <c r="AJ5" s="2"/>
      <c r="AK5" s="2"/>
      <c r="AL5" s="2"/>
      <c r="AM5" s="66" t="s">
        <v>63</v>
      </c>
      <c r="AN5" s="66"/>
      <c r="AO5" s="66"/>
      <c r="AP5" s="66"/>
      <c r="AQ5" s="2"/>
      <c r="AR5" s="2"/>
      <c r="AS5" s="2"/>
      <c r="AT5" s="66" t="s">
        <v>64</v>
      </c>
      <c r="AU5" s="66"/>
      <c r="AV5" s="66"/>
      <c r="AW5" s="66"/>
      <c r="AX5" s="2"/>
      <c r="AY5" s="2"/>
      <c r="AZ5" s="2"/>
      <c r="BA5" s="66" t="s">
        <v>65</v>
      </c>
      <c r="BB5" s="66"/>
      <c r="BC5" s="66"/>
      <c r="BD5" s="66"/>
      <c r="BE5" s="2"/>
      <c r="BF5" s="2"/>
      <c r="BG5" s="2"/>
      <c r="BH5" s="66" t="s">
        <v>66</v>
      </c>
      <c r="BI5" s="66"/>
      <c r="BJ5" s="66"/>
      <c r="BK5" s="66"/>
      <c r="BL5" s="2"/>
      <c r="BM5" s="2"/>
      <c r="BN5" s="2"/>
      <c r="BO5" s="66" t="s">
        <v>67</v>
      </c>
      <c r="BP5" s="66"/>
      <c r="BQ5" s="66"/>
      <c r="BR5" s="66"/>
      <c r="BS5" s="2"/>
      <c r="BT5" s="2"/>
      <c r="BU5" s="2"/>
      <c r="BV5" s="66" t="s">
        <v>68</v>
      </c>
      <c r="BW5" s="66"/>
      <c r="BX5" s="66"/>
      <c r="BY5" s="66"/>
      <c r="BZ5" s="2"/>
      <c r="CA5" s="2"/>
      <c r="CB5" s="2"/>
      <c r="CC5" s="66" t="s">
        <v>69</v>
      </c>
      <c r="CD5" s="66"/>
      <c r="CE5" s="66"/>
      <c r="CF5" s="66"/>
      <c r="CH5" s="66" t="s">
        <v>1</v>
      </c>
      <c r="CI5" s="66"/>
      <c r="CJ5" s="66"/>
      <c r="CK5" s="66"/>
      <c r="CL5" s="66"/>
      <c r="CM5" s="66"/>
    </row>
    <row r="6" spans="1:91" x14ac:dyDescent="0.2">
      <c r="A6" s="17"/>
      <c r="B6" s="1" t="s">
        <v>2</v>
      </c>
      <c r="E6" s="5"/>
      <c r="F6" s="1"/>
      <c r="H6" s="18"/>
      <c r="I6" s="1" t="s">
        <v>2</v>
      </c>
      <c r="L6" s="5"/>
      <c r="M6" s="1"/>
      <c r="P6" s="1" t="s">
        <v>2</v>
      </c>
      <c r="S6" s="5"/>
      <c r="T6" s="1"/>
      <c r="W6" s="1" t="s">
        <v>2</v>
      </c>
      <c r="Z6" s="5"/>
      <c r="AA6" s="1"/>
      <c r="AD6" s="1" t="s">
        <v>2</v>
      </c>
      <c r="AE6" s="1" t="s">
        <v>2</v>
      </c>
      <c r="AG6" s="5"/>
      <c r="AH6" s="1"/>
      <c r="AN6" s="5"/>
      <c r="AO6" s="1"/>
      <c r="AU6" s="5"/>
      <c r="AV6" s="1"/>
      <c r="BB6" s="5"/>
      <c r="BC6" s="1"/>
      <c r="BI6" s="5"/>
      <c r="BJ6" s="1"/>
      <c r="BP6" s="5"/>
      <c r="BQ6" s="1"/>
      <c r="BW6" s="5"/>
      <c r="CD6" s="5"/>
      <c r="CH6" s="19"/>
      <c r="CI6" s="19"/>
      <c r="CJ6" s="20" t="s">
        <v>3</v>
      </c>
      <c r="CK6" s="21" t="s">
        <v>3</v>
      </c>
      <c r="CL6" s="19"/>
      <c r="CM6" s="19"/>
    </row>
    <row r="7" spans="1:91" s="13" customFormat="1" x14ac:dyDescent="0.2">
      <c r="A7" s="2" t="s">
        <v>56</v>
      </c>
      <c r="B7" s="2" t="s">
        <v>4</v>
      </c>
      <c r="D7" s="13" t="s">
        <v>5</v>
      </c>
      <c r="E7" s="22" t="s">
        <v>6</v>
      </c>
      <c r="F7" s="2" t="s">
        <v>7</v>
      </c>
      <c r="G7" s="2" t="s">
        <v>3</v>
      </c>
      <c r="H7" s="2"/>
      <c r="I7" s="2" t="s">
        <v>4</v>
      </c>
      <c r="K7" s="13" t="s">
        <v>5</v>
      </c>
      <c r="L7" s="22" t="s">
        <v>6</v>
      </c>
      <c r="M7" s="2" t="s">
        <v>7</v>
      </c>
      <c r="N7" s="2" t="s">
        <v>3</v>
      </c>
      <c r="O7" s="2"/>
      <c r="P7" s="2" t="s">
        <v>4</v>
      </c>
      <c r="R7" s="13" t="s">
        <v>5</v>
      </c>
      <c r="S7" s="22" t="s">
        <v>6</v>
      </c>
      <c r="T7" s="2" t="s">
        <v>7</v>
      </c>
      <c r="U7" s="2" t="s">
        <v>3</v>
      </c>
      <c r="V7" s="2"/>
      <c r="W7" s="2" t="s">
        <v>4</v>
      </c>
      <c r="Y7" s="13" t="s">
        <v>5</v>
      </c>
      <c r="Z7" s="22" t="s">
        <v>6</v>
      </c>
      <c r="AA7" s="2" t="s">
        <v>7</v>
      </c>
      <c r="AB7" s="2" t="s">
        <v>3</v>
      </c>
      <c r="AC7" s="2"/>
      <c r="AD7" s="2" t="s">
        <v>4</v>
      </c>
      <c r="AF7" s="13" t="s">
        <v>5</v>
      </c>
      <c r="AG7" s="22" t="s">
        <v>6</v>
      </c>
      <c r="AH7" s="2" t="s">
        <v>7</v>
      </c>
      <c r="AI7" s="2" t="s">
        <v>3</v>
      </c>
      <c r="AJ7" s="2"/>
      <c r="AK7" s="2" t="s">
        <v>4</v>
      </c>
      <c r="AM7" s="13" t="s">
        <v>5</v>
      </c>
      <c r="AN7" s="22" t="s">
        <v>6</v>
      </c>
      <c r="AO7" s="2" t="s">
        <v>7</v>
      </c>
      <c r="AP7" s="2" t="s">
        <v>3</v>
      </c>
      <c r="AQ7" s="2"/>
      <c r="AR7" s="2" t="s">
        <v>4</v>
      </c>
      <c r="AT7" s="13" t="s">
        <v>5</v>
      </c>
      <c r="AU7" s="22" t="s">
        <v>6</v>
      </c>
      <c r="AV7" s="2" t="s">
        <v>7</v>
      </c>
      <c r="AW7" s="2" t="s">
        <v>3</v>
      </c>
      <c r="AX7" s="2"/>
      <c r="AY7" s="2" t="s">
        <v>4</v>
      </c>
      <c r="BA7" s="13" t="s">
        <v>5</v>
      </c>
      <c r="BB7" s="22" t="s">
        <v>6</v>
      </c>
      <c r="BC7" s="2" t="s">
        <v>7</v>
      </c>
      <c r="BD7" s="2" t="s">
        <v>3</v>
      </c>
      <c r="BE7" s="2"/>
      <c r="BF7" s="2" t="s">
        <v>4</v>
      </c>
      <c r="BH7" s="13" t="s">
        <v>5</v>
      </c>
      <c r="BI7" s="22" t="s">
        <v>6</v>
      </c>
      <c r="BJ7" s="2" t="s">
        <v>7</v>
      </c>
      <c r="BK7" s="2" t="s">
        <v>3</v>
      </c>
      <c r="BL7" s="2"/>
      <c r="BM7" s="2" t="s">
        <v>4</v>
      </c>
      <c r="BO7" s="13" t="s">
        <v>5</v>
      </c>
      <c r="BP7" s="22" t="s">
        <v>6</v>
      </c>
      <c r="BQ7" s="2" t="s">
        <v>7</v>
      </c>
      <c r="BR7" s="2" t="s">
        <v>3</v>
      </c>
      <c r="BS7" s="2"/>
      <c r="BT7" s="2" t="s">
        <v>4</v>
      </c>
      <c r="BV7" s="13" t="s">
        <v>5</v>
      </c>
      <c r="BW7" s="22" t="s">
        <v>6</v>
      </c>
      <c r="BX7" s="2" t="s">
        <v>7</v>
      </c>
      <c r="BY7" s="2" t="s">
        <v>3</v>
      </c>
      <c r="BZ7" s="2"/>
      <c r="CA7" s="2" t="s">
        <v>4</v>
      </c>
      <c r="CC7" s="13" t="s">
        <v>5</v>
      </c>
      <c r="CD7" s="22" t="s">
        <v>6</v>
      </c>
      <c r="CE7" s="2" t="s">
        <v>7</v>
      </c>
      <c r="CF7" s="2" t="s">
        <v>3</v>
      </c>
      <c r="CH7" s="20" t="s">
        <v>4</v>
      </c>
      <c r="CI7" s="19"/>
      <c r="CJ7" s="19" t="s">
        <v>5</v>
      </c>
      <c r="CK7" s="23" t="s">
        <v>6</v>
      </c>
      <c r="CL7" s="20" t="s">
        <v>7</v>
      </c>
      <c r="CM7" s="20" t="s">
        <v>3</v>
      </c>
    </row>
    <row r="8" spans="1:91" s="13" customFormat="1" x14ac:dyDescent="0.2">
      <c r="A8" s="2"/>
      <c r="B8" s="2"/>
      <c r="E8" s="22"/>
      <c r="F8" s="2"/>
      <c r="G8" s="2"/>
      <c r="H8" s="2"/>
      <c r="I8" s="2"/>
      <c r="L8" s="22"/>
      <c r="M8" s="2"/>
      <c r="N8" s="2"/>
      <c r="O8" s="2"/>
      <c r="P8" s="2"/>
      <c r="S8" s="22"/>
      <c r="T8" s="2"/>
      <c r="U8" s="2"/>
      <c r="V8" s="2"/>
      <c r="W8" s="2"/>
      <c r="Z8" s="22"/>
      <c r="AA8" s="2"/>
      <c r="AB8" s="2"/>
      <c r="AC8" s="2"/>
      <c r="AD8" s="2"/>
      <c r="AG8" s="22"/>
      <c r="AH8" s="2"/>
      <c r="AI8" s="2"/>
      <c r="AJ8" s="2"/>
      <c r="AK8" s="2"/>
      <c r="AN8" s="22"/>
      <c r="AO8" s="2"/>
      <c r="AP8" s="2"/>
      <c r="AQ8" s="2"/>
      <c r="AR8" s="2"/>
      <c r="AU8" s="22"/>
      <c r="AV8" s="2"/>
      <c r="AW8" s="2"/>
      <c r="AX8" s="2"/>
      <c r="AY8" s="2"/>
      <c r="BB8" s="22"/>
      <c r="BC8" s="2"/>
      <c r="BD8" s="2"/>
      <c r="BE8" s="2"/>
      <c r="BF8" s="2"/>
      <c r="BI8" s="22"/>
      <c r="BJ8" s="2"/>
      <c r="BK8" s="2"/>
      <c r="BL8" s="2"/>
      <c r="BM8" s="2"/>
      <c r="BP8" s="22"/>
      <c r="BQ8" s="2"/>
      <c r="BR8" s="2"/>
      <c r="BS8" s="2"/>
      <c r="BT8" s="2"/>
      <c r="BW8" s="22"/>
      <c r="BX8" s="2"/>
      <c r="BY8" s="2"/>
      <c r="BZ8" s="2"/>
      <c r="CA8" s="2"/>
      <c r="CD8" s="22"/>
      <c r="CE8" s="2"/>
      <c r="CF8" s="2"/>
      <c r="CH8" s="20"/>
      <c r="CI8" s="19"/>
      <c r="CJ8" s="19"/>
      <c r="CK8" s="23"/>
      <c r="CL8" s="20"/>
      <c r="CM8" s="20"/>
    </row>
    <row r="9" spans="1:91" s="13" customFormat="1" x14ac:dyDescent="0.2">
      <c r="A9" s="1" t="s">
        <v>114</v>
      </c>
      <c r="B9" s="25">
        <f>'2002'!CB9</f>
        <v>1.9205000000000001</v>
      </c>
      <c r="C9" s="1" t="s">
        <v>9</v>
      </c>
      <c r="D9" s="62"/>
      <c r="E9" s="60"/>
      <c r="F9" s="26">
        <f>D9*B9</f>
        <v>0</v>
      </c>
      <c r="G9" s="1"/>
      <c r="H9" s="2"/>
      <c r="I9" s="25">
        <f t="shared" ref="I9:I14" si="0">B9</f>
        <v>1.9205000000000001</v>
      </c>
      <c r="J9" s="1" t="s">
        <v>9</v>
      </c>
      <c r="K9" s="62"/>
      <c r="L9" s="60"/>
      <c r="M9" s="26">
        <f>K9*I9</f>
        <v>0</v>
      </c>
      <c r="N9" s="2"/>
      <c r="O9" s="2"/>
      <c r="P9" s="25">
        <f>I9</f>
        <v>1.9205000000000001</v>
      </c>
      <c r="Q9" s="1" t="s">
        <v>9</v>
      </c>
      <c r="R9" s="62"/>
      <c r="S9" s="60"/>
      <c r="T9" s="26">
        <f>R9*P9</f>
        <v>0</v>
      </c>
      <c r="U9" s="2"/>
      <c r="V9" s="2"/>
      <c r="W9" s="25">
        <f t="shared" ref="W9:W14" si="1">P9</f>
        <v>1.9205000000000001</v>
      </c>
      <c r="X9" s="1" t="s">
        <v>9</v>
      </c>
      <c r="Y9" s="62"/>
      <c r="Z9" s="60"/>
      <c r="AA9" s="26">
        <f>Y9*W9</f>
        <v>0</v>
      </c>
      <c r="AB9" s="2"/>
      <c r="AC9" s="2"/>
      <c r="AD9" s="25">
        <f t="shared" ref="AD9:AD14" si="2">W9</f>
        <v>1.9205000000000001</v>
      </c>
      <c r="AE9" s="1" t="s">
        <v>9</v>
      </c>
      <c r="AF9" s="62"/>
      <c r="AG9" s="60"/>
      <c r="AH9" s="26">
        <f>AF9*AD9</f>
        <v>0</v>
      </c>
      <c r="AI9" s="2"/>
      <c r="AJ9" s="2"/>
      <c r="AK9" s="25">
        <f t="shared" ref="AK9:AK14" si="3">AD9</f>
        <v>1.9205000000000001</v>
      </c>
      <c r="AL9" s="1" t="s">
        <v>9</v>
      </c>
      <c r="AM9" s="62"/>
      <c r="AN9" s="60"/>
      <c r="AO9" s="26">
        <f>AM9*AK9</f>
        <v>0</v>
      </c>
      <c r="AP9" s="2"/>
      <c r="AQ9" s="2"/>
      <c r="AR9" s="25">
        <f t="shared" ref="AR9:AR14" si="4">AK9</f>
        <v>1.9205000000000001</v>
      </c>
      <c r="AS9" s="1" t="s">
        <v>9</v>
      </c>
      <c r="AT9" s="62"/>
      <c r="AU9" s="60"/>
      <c r="AV9" s="26">
        <f>AT9*AR9</f>
        <v>0</v>
      </c>
      <c r="AW9" s="2"/>
      <c r="AX9" s="2"/>
      <c r="AY9" s="25">
        <f t="shared" ref="AY9:AY14" si="5">AR9</f>
        <v>1.9205000000000001</v>
      </c>
      <c r="AZ9" s="1" t="s">
        <v>9</v>
      </c>
      <c r="BA9" s="62"/>
      <c r="BB9" s="60"/>
      <c r="BC9" s="26">
        <f>BA9*AY9</f>
        <v>0</v>
      </c>
      <c r="BD9" s="2"/>
      <c r="BE9" s="2"/>
      <c r="BF9" s="25">
        <f t="shared" ref="BF9:BF14" si="6">AY9</f>
        <v>1.9205000000000001</v>
      </c>
      <c r="BG9" s="1" t="s">
        <v>9</v>
      </c>
      <c r="BH9" s="62"/>
      <c r="BI9" s="60"/>
      <c r="BJ9" s="26">
        <f>BH9*BF9</f>
        <v>0</v>
      </c>
      <c r="BK9" s="2"/>
      <c r="BL9" s="2"/>
      <c r="BM9" s="25">
        <f t="shared" ref="BM9:BM14" si="7">BF9</f>
        <v>1.9205000000000001</v>
      </c>
      <c r="BN9" s="1" t="s">
        <v>9</v>
      </c>
      <c r="BO9" s="62"/>
      <c r="BP9" s="60"/>
      <c r="BQ9" s="26">
        <f>BO9*BM9</f>
        <v>0</v>
      </c>
      <c r="BR9" s="2"/>
      <c r="BS9" s="2"/>
      <c r="BT9" s="25">
        <f t="shared" ref="BT9:BT14" si="8">BM9</f>
        <v>1.9205000000000001</v>
      </c>
      <c r="BU9" s="1" t="s">
        <v>9</v>
      </c>
      <c r="BV9" s="62"/>
      <c r="BW9" s="60"/>
      <c r="BX9" s="26">
        <f>BV9*BT9</f>
        <v>0</v>
      </c>
      <c r="BY9" s="2"/>
      <c r="BZ9" s="2"/>
      <c r="CA9" s="25">
        <f t="shared" ref="CA9:CA14" si="9">BT9</f>
        <v>1.9205000000000001</v>
      </c>
      <c r="CB9" s="1" t="s">
        <v>9</v>
      </c>
      <c r="CC9" s="62"/>
      <c r="CD9" s="60"/>
      <c r="CE9" s="26">
        <f>CC9*CA9</f>
        <v>0</v>
      </c>
      <c r="CF9" s="2"/>
      <c r="CH9" s="28">
        <f t="shared" ref="CH9:CH14" si="10">CA9</f>
        <v>1.9205000000000001</v>
      </c>
      <c r="CI9" s="1" t="s">
        <v>9</v>
      </c>
      <c r="CJ9" s="5">
        <f>SUM(D9+K9+R9+Y9+AF9+AM9+AT9+BA9+BH9+BO9+BV9+CC9)</f>
        <v>0</v>
      </c>
      <c r="CK9" s="23"/>
      <c r="CL9" s="26">
        <f>CJ9*CH9</f>
        <v>0</v>
      </c>
      <c r="CM9" s="20"/>
    </row>
    <row r="10" spans="1:91" x14ac:dyDescent="0.2">
      <c r="A10" s="1" t="s">
        <v>115</v>
      </c>
      <c r="B10" s="25">
        <f>'2002'!CB10</f>
        <v>1.024E-3</v>
      </c>
      <c r="C10" s="1" t="s">
        <v>12</v>
      </c>
      <c r="E10" s="45">
        <v>10228</v>
      </c>
      <c r="F10" s="3">
        <f>E10*B10</f>
        <v>10.473471999999999</v>
      </c>
      <c r="G10" s="3">
        <f>F9+F10</f>
        <v>10.473471999999999</v>
      </c>
      <c r="H10" s="24"/>
      <c r="I10" s="25">
        <f t="shared" si="0"/>
        <v>1.024E-3</v>
      </c>
      <c r="J10" s="1" t="s">
        <v>12</v>
      </c>
      <c r="L10" s="45">
        <v>3800</v>
      </c>
      <c r="M10" s="3">
        <f>L10*I10</f>
        <v>3.8912</v>
      </c>
      <c r="P10" s="25">
        <f>I10</f>
        <v>1.024E-3</v>
      </c>
      <c r="Q10" s="1" t="s">
        <v>12</v>
      </c>
      <c r="S10" s="45">
        <v>-383</v>
      </c>
      <c r="T10" s="3">
        <f>S10*P10</f>
        <v>-0.39219199999999999</v>
      </c>
      <c r="W10" s="25">
        <f t="shared" si="1"/>
        <v>1.024E-3</v>
      </c>
      <c r="X10" s="1" t="s">
        <v>12</v>
      </c>
      <c r="Z10" s="45">
        <v>8124</v>
      </c>
      <c r="AA10" s="3">
        <f>Z10*W10</f>
        <v>8.3189759999999993</v>
      </c>
      <c r="AD10" s="25">
        <f t="shared" si="2"/>
        <v>1.024E-3</v>
      </c>
      <c r="AE10" s="1" t="s">
        <v>12</v>
      </c>
      <c r="AG10" s="45">
        <v>-22</v>
      </c>
      <c r="AH10" s="3">
        <f>AG10*AD10</f>
        <v>-2.2527999999999999E-2</v>
      </c>
      <c r="AK10" s="25">
        <f t="shared" si="3"/>
        <v>1.024E-3</v>
      </c>
      <c r="AL10" s="1" t="s">
        <v>12</v>
      </c>
      <c r="AN10" s="45"/>
      <c r="AO10" s="3">
        <f>AN10*AK10</f>
        <v>0</v>
      </c>
      <c r="AR10" s="25">
        <f t="shared" si="4"/>
        <v>1.024E-3</v>
      </c>
      <c r="AS10" s="1" t="s">
        <v>12</v>
      </c>
      <c r="AU10" s="45">
        <v>362</v>
      </c>
      <c r="AV10" s="3">
        <f>AU10*AR10</f>
        <v>0.37068799999999996</v>
      </c>
      <c r="AY10" s="25">
        <f t="shared" si="5"/>
        <v>1.024E-3</v>
      </c>
      <c r="AZ10" s="1" t="s">
        <v>12</v>
      </c>
      <c r="BB10" s="45">
        <v>-620</v>
      </c>
      <c r="BC10" s="3">
        <f>BB10*AY10</f>
        <v>-0.63488</v>
      </c>
      <c r="BF10" s="25">
        <f t="shared" si="6"/>
        <v>1.024E-3</v>
      </c>
      <c r="BG10" s="1" t="s">
        <v>12</v>
      </c>
      <c r="BI10" s="45"/>
      <c r="BJ10" s="3">
        <f>BI10*BF10</f>
        <v>0</v>
      </c>
      <c r="BM10" s="25">
        <f t="shared" si="7"/>
        <v>1.024E-3</v>
      </c>
      <c r="BN10" s="1" t="s">
        <v>12</v>
      </c>
      <c r="BP10" s="45"/>
      <c r="BQ10" s="3">
        <f>BP10*BM10</f>
        <v>0</v>
      </c>
      <c r="BT10" s="25">
        <f t="shared" si="8"/>
        <v>1.024E-3</v>
      </c>
      <c r="BU10" s="1" t="s">
        <v>12</v>
      </c>
      <c r="BW10" s="45"/>
      <c r="BX10" s="3">
        <f>BW10*BT10</f>
        <v>0</v>
      </c>
      <c r="CA10" s="25">
        <f t="shared" si="9"/>
        <v>1.024E-3</v>
      </c>
      <c r="CB10" s="1" t="s">
        <v>12</v>
      </c>
      <c r="CD10" s="45"/>
      <c r="CE10" s="3">
        <f>CD10*CA10</f>
        <v>0</v>
      </c>
      <c r="CH10" s="28">
        <f t="shared" si="10"/>
        <v>1.024E-3</v>
      </c>
      <c r="CI10" s="1" t="s">
        <v>12</v>
      </c>
      <c r="CK10" s="5">
        <f>E10+L10+S10+Z10+AG10+AN10+AU10+BB10+BI10+BP10+BW10+CD10</f>
        <v>21489</v>
      </c>
      <c r="CL10" s="3">
        <f>CK10*CH10</f>
        <v>22.004735999999998</v>
      </c>
      <c r="CM10" s="13"/>
    </row>
    <row r="11" spans="1:91" x14ac:dyDescent="0.2">
      <c r="A11" s="1" t="s">
        <v>116</v>
      </c>
      <c r="B11" s="25">
        <f>'2003'!CB9</f>
        <v>1.9205000000000001</v>
      </c>
      <c r="C11" s="1" t="s">
        <v>9</v>
      </c>
      <c r="D11" s="37">
        <v>9237</v>
      </c>
      <c r="E11" s="43"/>
      <c r="F11" s="26">
        <f>D11*B11</f>
        <v>17739.658500000001</v>
      </c>
      <c r="G11" s="3"/>
      <c r="H11" s="3"/>
      <c r="I11" s="25">
        <f t="shared" si="0"/>
        <v>1.9205000000000001</v>
      </c>
      <c r="J11" s="1" t="s">
        <v>10</v>
      </c>
      <c r="K11" s="37">
        <v>9242</v>
      </c>
      <c r="L11" s="43"/>
      <c r="M11" s="26">
        <f>K11*I11</f>
        <v>17749.261000000002</v>
      </c>
      <c r="N11" s="3"/>
      <c r="O11" s="3"/>
      <c r="P11" s="25">
        <f>I11</f>
        <v>1.9205000000000001</v>
      </c>
      <c r="Q11" s="1" t="s">
        <v>10</v>
      </c>
      <c r="R11" s="38"/>
      <c r="S11" s="45"/>
      <c r="T11" s="26">
        <f>R11*P11</f>
        <v>0</v>
      </c>
      <c r="U11" s="3"/>
      <c r="V11" s="3"/>
      <c r="W11" s="25">
        <f t="shared" si="1"/>
        <v>1.9205000000000001</v>
      </c>
      <c r="X11" s="1" t="s">
        <v>10</v>
      </c>
      <c r="Y11" s="38"/>
      <c r="Z11" s="45"/>
      <c r="AA11" s="26">
        <f>Y11*W11</f>
        <v>0</v>
      </c>
      <c r="AB11" s="3"/>
      <c r="AC11" s="3"/>
      <c r="AD11" s="25">
        <f t="shared" si="2"/>
        <v>1.9205000000000001</v>
      </c>
      <c r="AE11" s="1" t="s">
        <v>10</v>
      </c>
      <c r="AF11" s="40"/>
      <c r="AG11" s="45"/>
      <c r="AH11" s="26">
        <f>AF11*AD11</f>
        <v>0</v>
      </c>
      <c r="AI11" s="3"/>
      <c r="AJ11" s="3"/>
      <c r="AK11" s="25">
        <f t="shared" si="3"/>
        <v>1.9205000000000001</v>
      </c>
      <c r="AL11" s="1" t="s">
        <v>10</v>
      </c>
      <c r="AM11" s="40"/>
      <c r="AN11" s="45"/>
      <c r="AO11" s="26">
        <f>AM11*AK11</f>
        <v>0</v>
      </c>
      <c r="AP11" s="3"/>
      <c r="AQ11" s="3"/>
      <c r="AR11" s="25">
        <f t="shared" si="4"/>
        <v>1.9205000000000001</v>
      </c>
      <c r="AS11" s="1" t="s">
        <v>10</v>
      </c>
      <c r="AT11" s="38"/>
      <c r="AU11" s="45"/>
      <c r="AV11" s="26">
        <f>AT11*AR11</f>
        <v>0</v>
      </c>
      <c r="AW11" s="3"/>
      <c r="AX11" s="3"/>
      <c r="AY11" s="25">
        <f t="shared" si="5"/>
        <v>1.9205000000000001</v>
      </c>
      <c r="AZ11" s="1" t="s">
        <v>10</v>
      </c>
      <c r="BA11" s="38"/>
      <c r="BB11" s="45"/>
      <c r="BC11" s="26">
        <f>BA11*AY11</f>
        <v>0</v>
      </c>
      <c r="BD11" s="3"/>
      <c r="BE11" s="3"/>
      <c r="BF11" s="25">
        <f t="shared" si="6"/>
        <v>1.9205000000000001</v>
      </c>
      <c r="BG11" s="1" t="s">
        <v>10</v>
      </c>
      <c r="BH11" s="38"/>
      <c r="BI11" s="45"/>
      <c r="BJ11" s="26">
        <f>BH11*BF11</f>
        <v>0</v>
      </c>
      <c r="BK11" s="3"/>
      <c r="BL11" s="3"/>
      <c r="BM11" s="25">
        <f t="shared" si="7"/>
        <v>1.9205000000000001</v>
      </c>
      <c r="BN11" s="1" t="s">
        <v>10</v>
      </c>
      <c r="BO11" s="38"/>
      <c r="BP11" s="45"/>
      <c r="BQ11" s="26">
        <f>BO11*BM11</f>
        <v>0</v>
      </c>
      <c r="BR11" s="3"/>
      <c r="BS11" s="3"/>
      <c r="BT11" s="25">
        <f t="shared" si="8"/>
        <v>1.9205000000000001</v>
      </c>
      <c r="BU11" s="1" t="s">
        <v>10</v>
      </c>
      <c r="BV11" s="38"/>
      <c r="BW11" s="45"/>
      <c r="BX11" s="26">
        <f>BV11*BT11</f>
        <v>0</v>
      </c>
      <c r="BY11" s="3"/>
      <c r="BZ11" s="3"/>
      <c r="CA11" s="25">
        <f t="shared" si="9"/>
        <v>1.9205000000000001</v>
      </c>
      <c r="CB11" s="1" t="s">
        <v>10</v>
      </c>
      <c r="CC11" s="38"/>
      <c r="CD11" s="45"/>
      <c r="CE11" s="26">
        <f>CC11*CA11</f>
        <v>0</v>
      </c>
      <c r="CF11" s="3"/>
      <c r="CH11" s="28">
        <f t="shared" si="10"/>
        <v>1.9205000000000001</v>
      </c>
      <c r="CI11" s="1" t="s">
        <v>10</v>
      </c>
      <c r="CJ11" s="5">
        <f>SUM(D11+K11+R11+Y11+AF11+AM11+AT11+BA11+BH11+BO11+BV11+CC11)</f>
        <v>18479</v>
      </c>
      <c r="CK11" s="5"/>
      <c r="CL11" s="26">
        <f>CJ11*CH11</f>
        <v>35488.919500000004</v>
      </c>
      <c r="CM11" s="29"/>
    </row>
    <row r="12" spans="1:91" x14ac:dyDescent="0.2">
      <c r="A12" s="1" t="s">
        <v>117</v>
      </c>
      <c r="B12" s="25">
        <f>'2003'!CB10</f>
        <v>1.024E-3</v>
      </c>
      <c r="C12" s="1" t="s">
        <v>12</v>
      </c>
      <c r="D12" s="43"/>
      <c r="E12" s="43">
        <v>5466373</v>
      </c>
      <c r="F12" s="3">
        <f>E12*B12</f>
        <v>5597.5659519999999</v>
      </c>
      <c r="G12" s="3">
        <f>F11+F12</f>
        <v>23337.224452000002</v>
      </c>
      <c r="H12" s="3"/>
      <c r="I12" s="25">
        <f t="shared" si="0"/>
        <v>1.024E-3</v>
      </c>
      <c r="J12" s="1" t="s">
        <v>12</v>
      </c>
      <c r="K12" s="43"/>
      <c r="L12" s="43">
        <v>8891566</v>
      </c>
      <c r="M12" s="3">
        <f>L12*I12</f>
        <v>9104.9635839999992</v>
      </c>
      <c r="N12" s="3">
        <f>M11+M12</f>
        <v>26854.224584000003</v>
      </c>
      <c r="O12" s="3"/>
      <c r="P12" s="25">
        <f>I12</f>
        <v>1.024E-3</v>
      </c>
      <c r="Q12" s="1" t="s">
        <v>12</v>
      </c>
      <c r="R12" s="45"/>
      <c r="S12" s="45">
        <v>9011210</v>
      </c>
      <c r="T12" s="3">
        <f>S12*P12</f>
        <v>9227.4790400000002</v>
      </c>
      <c r="U12" s="3">
        <f>T11+T12</f>
        <v>9227.4790400000002</v>
      </c>
      <c r="V12" s="3"/>
      <c r="W12" s="25">
        <f t="shared" si="1"/>
        <v>1.024E-3</v>
      </c>
      <c r="X12" s="1" t="s">
        <v>12</v>
      </c>
      <c r="Y12" s="45"/>
      <c r="Z12" s="45">
        <v>6394527</v>
      </c>
      <c r="AA12" s="3">
        <f>Z12*W12</f>
        <v>6547.9956480000001</v>
      </c>
      <c r="AB12" s="3">
        <f>AA11+AA12</f>
        <v>6547.9956480000001</v>
      </c>
      <c r="AC12" s="3"/>
      <c r="AD12" s="25">
        <f t="shared" si="2"/>
        <v>1.024E-3</v>
      </c>
      <c r="AE12" s="1" t="s">
        <v>12</v>
      </c>
      <c r="AF12" s="45"/>
      <c r="AG12" s="48">
        <v>42438</v>
      </c>
      <c r="AH12" s="3">
        <f>AG12*AD12</f>
        <v>43.456511999999996</v>
      </c>
      <c r="AI12" s="3">
        <f>AH11+AH12</f>
        <v>43.456511999999996</v>
      </c>
      <c r="AJ12" s="3"/>
      <c r="AK12" s="25">
        <f t="shared" si="3"/>
        <v>1.024E-3</v>
      </c>
      <c r="AL12" s="1" t="s">
        <v>12</v>
      </c>
      <c r="AM12" s="45"/>
      <c r="AN12" s="48">
        <v>40676</v>
      </c>
      <c r="AO12" s="3">
        <f>AN12*AK12</f>
        <v>41.652223999999997</v>
      </c>
      <c r="AP12" s="3">
        <f>AO11+AO12</f>
        <v>41.652223999999997</v>
      </c>
      <c r="AQ12" s="3"/>
      <c r="AR12" s="25">
        <f t="shared" si="4"/>
        <v>1.024E-3</v>
      </c>
      <c r="AS12" s="1" t="s">
        <v>12</v>
      </c>
      <c r="AT12" s="45"/>
      <c r="AU12" s="45">
        <v>982</v>
      </c>
      <c r="AV12" s="3">
        <f>AU12*AR12</f>
        <v>1.005568</v>
      </c>
      <c r="AW12" s="3">
        <f>AV11+AV12</f>
        <v>1.005568</v>
      </c>
      <c r="AX12" s="3"/>
      <c r="AY12" s="25">
        <f t="shared" si="5"/>
        <v>1.024E-3</v>
      </c>
      <c r="AZ12" s="1" t="s">
        <v>12</v>
      </c>
      <c r="BA12" s="45"/>
      <c r="BB12" s="45">
        <v>2903</v>
      </c>
      <c r="BC12" s="3">
        <f>BB12*AY12</f>
        <v>2.9726719999999998</v>
      </c>
      <c r="BD12" s="3">
        <f>BC11+BC12</f>
        <v>2.9726719999999998</v>
      </c>
      <c r="BE12" s="3"/>
      <c r="BF12" s="25">
        <f t="shared" si="6"/>
        <v>1.024E-3</v>
      </c>
      <c r="BG12" s="1" t="s">
        <v>12</v>
      </c>
      <c r="BH12" s="45"/>
      <c r="BI12" s="45">
        <v>4685</v>
      </c>
      <c r="BJ12" s="3">
        <f>BI12*BF12</f>
        <v>4.7974399999999999</v>
      </c>
      <c r="BK12" s="3">
        <f>BJ11+BJ12</f>
        <v>4.7974399999999999</v>
      </c>
      <c r="BL12" s="3"/>
      <c r="BM12" s="25">
        <f t="shared" si="7"/>
        <v>1.024E-3</v>
      </c>
      <c r="BN12" s="1" t="s">
        <v>12</v>
      </c>
      <c r="BO12" s="45"/>
      <c r="BP12" s="45">
        <v>692</v>
      </c>
      <c r="BQ12" s="3">
        <f>BP12*BM12</f>
        <v>0.70860800000000002</v>
      </c>
      <c r="BR12" s="3">
        <f>BQ11+BQ12</f>
        <v>0.70860800000000002</v>
      </c>
      <c r="BS12" s="3"/>
      <c r="BT12" s="25">
        <f t="shared" si="8"/>
        <v>1.024E-3</v>
      </c>
      <c r="BU12" s="1" t="s">
        <v>12</v>
      </c>
      <c r="BV12" s="45"/>
      <c r="BW12" s="45">
        <v>-152</v>
      </c>
      <c r="BX12" s="3">
        <f>BW12*BT12</f>
        <v>-0.15564799999999998</v>
      </c>
      <c r="BY12" s="3">
        <f>BX11+BX12</f>
        <v>-0.15564799999999998</v>
      </c>
      <c r="BZ12" s="3"/>
      <c r="CA12" s="25">
        <f t="shared" si="9"/>
        <v>1.024E-3</v>
      </c>
      <c r="CB12" s="1" t="s">
        <v>12</v>
      </c>
      <c r="CC12" s="45"/>
      <c r="CD12" s="45"/>
      <c r="CE12" s="3">
        <f>CD12*CA12</f>
        <v>0</v>
      </c>
      <c r="CF12" s="3">
        <f>CE11+CE12</f>
        <v>0</v>
      </c>
      <c r="CH12" s="28">
        <f t="shared" si="10"/>
        <v>1.024E-3</v>
      </c>
      <c r="CI12" s="1" t="s">
        <v>12</v>
      </c>
      <c r="CJ12" s="5"/>
      <c r="CK12" s="5">
        <f>E12+L12+S12+Z12+AG12+AN12+AU12+BB12+BI12+BP12+BW12+CD12</f>
        <v>29855900</v>
      </c>
      <c r="CL12" s="3">
        <f>CK12*CH12</f>
        <v>30572.441599999998</v>
      </c>
      <c r="CM12" s="29">
        <f>CL11+CL12</f>
        <v>66061.361100000009</v>
      </c>
    </row>
    <row r="13" spans="1:91" x14ac:dyDescent="0.2">
      <c r="A13" s="1" t="s">
        <v>118</v>
      </c>
      <c r="B13" s="25">
        <v>0</v>
      </c>
      <c r="C13" s="1" t="s">
        <v>9</v>
      </c>
      <c r="D13" s="51"/>
      <c r="E13" s="43"/>
      <c r="F13" s="26">
        <f>D13*B13</f>
        <v>0</v>
      </c>
      <c r="I13" s="25">
        <f t="shared" si="0"/>
        <v>0</v>
      </c>
      <c r="J13" s="1" t="s">
        <v>10</v>
      </c>
      <c r="K13" s="51"/>
      <c r="L13" s="43"/>
      <c r="M13" s="26">
        <f>K13*I13</f>
        <v>0</v>
      </c>
      <c r="P13" s="25">
        <v>0</v>
      </c>
      <c r="Q13" s="1" t="s">
        <v>10</v>
      </c>
      <c r="R13" s="51">
        <v>9252</v>
      </c>
      <c r="S13" s="45"/>
      <c r="T13" s="26">
        <f>R13*P13</f>
        <v>0</v>
      </c>
      <c r="W13" s="25">
        <f t="shared" si="1"/>
        <v>0</v>
      </c>
      <c r="X13" s="1" t="s">
        <v>10</v>
      </c>
      <c r="Y13" s="51">
        <v>9274</v>
      </c>
      <c r="Z13" s="45"/>
      <c r="AA13" s="26">
        <f>Y13*W13</f>
        <v>0</v>
      </c>
      <c r="AD13" s="25">
        <f t="shared" si="2"/>
        <v>0</v>
      </c>
      <c r="AE13" s="1" t="s">
        <v>10</v>
      </c>
      <c r="AF13" s="51">
        <v>9268</v>
      </c>
      <c r="AG13" s="45"/>
      <c r="AH13" s="26">
        <f>AF13*AD13</f>
        <v>0</v>
      </c>
      <c r="AK13" s="25">
        <f t="shared" si="3"/>
        <v>0</v>
      </c>
      <c r="AL13" s="1" t="s">
        <v>10</v>
      </c>
      <c r="AM13" s="51">
        <v>9276</v>
      </c>
      <c r="AN13" s="45"/>
      <c r="AO13" s="26">
        <f>AM13*AK13</f>
        <v>0</v>
      </c>
      <c r="AR13" s="25">
        <f t="shared" si="4"/>
        <v>0</v>
      </c>
      <c r="AS13" s="1" t="s">
        <v>10</v>
      </c>
      <c r="AT13" s="51">
        <v>9276</v>
      </c>
      <c r="AU13" s="45"/>
      <c r="AV13" s="26">
        <f>AT13*AR13</f>
        <v>0</v>
      </c>
      <c r="AY13" s="25">
        <f t="shared" si="5"/>
        <v>0</v>
      </c>
      <c r="AZ13" s="1" t="s">
        <v>10</v>
      </c>
      <c r="BA13" s="51">
        <v>9296</v>
      </c>
      <c r="BB13" s="45"/>
      <c r="BC13" s="26">
        <f>BA13*AY13</f>
        <v>0</v>
      </c>
      <c r="BF13" s="25">
        <f t="shared" si="6"/>
        <v>0</v>
      </c>
      <c r="BG13" s="1" t="s">
        <v>10</v>
      </c>
      <c r="BH13" s="51">
        <v>9329</v>
      </c>
      <c r="BI13" s="45"/>
      <c r="BJ13" s="26">
        <f>BH13*BF13</f>
        <v>0</v>
      </c>
      <c r="BM13" s="25">
        <f t="shared" si="7"/>
        <v>0</v>
      </c>
      <c r="BN13" s="1" t="s">
        <v>10</v>
      </c>
      <c r="BO13" s="51">
        <v>9346</v>
      </c>
      <c r="BP13" s="45"/>
      <c r="BQ13" s="26">
        <f>BO13*BM13</f>
        <v>0</v>
      </c>
      <c r="BT13" s="25">
        <f t="shared" si="8"/>
        <v>0</v>
      </c>
      <c r="BU13" s="1" t="s">
        <v>10</v>
      </c>
      <c r="BV13" s="51">
        <v>9346</v>
      </c>
      <c r="BW13" s="45"/>
      <c r="BX13" s="26">
        <f>BV13*BT13</f>
        <v>0</v>
      </c>
      <c r="CA13" s="25">
        <f t="shared" si="9"/>
        <v>0</v>
      </c>
      <c r="CB13" s="1" t="s">
        <v>10</v>
      </c>
      <c r="CC13" s="51">
        <v>9374</v>
      </c>
      <c r="CD13" s="45"/>
      <c r="CE13" s="26">
        <f>CC13*CA13</f>
        <v>0</v>
      </c>
      <c r="CH13" s="28">
        <f t="shared" si="10"/>
        <v>0</v>
      </c>
      <c r="CI13" s="1" t="s">
        <v>10</v>
      </c>
      <c r="CJ13" s="5">
        <f>SUM(D13+K13+R13+Y13+AF13+AM13+AT13+BA13+BH13+BO13+BV13+CC13)</f>
        <v>93037</v>
      </c>
      <c r="CK13" s="5"/>
      <c r="CL13" s="26">
        <f>CJ13*CH13</f>
        <v>0</v>
      </c>
      <c r="CM13" s="13"/>
    </row>
    <row r="14" spans="1:91" x14ac:dyDescent="0.2">
      <c r="A14" s="1" t="s">
        <v>119</v>
      </c>
      <c r="B14" s="25">
        <v>0</v>
      </c>
      <c r="C14" s="1" t="s">
        <v>12</v>
      </c>
      <c r="D14" s="43"/>
      <c r="E14" s="58"/>
      <c r="F14" s="3">
        <f>E14*B14</f>
        <v>0</v>
      </c>
      <c r="G14" s="3">
        <f>F13+F14</f>
        <v>0</v>
      </c>
      <c r="H14" s="3"/>
      <c r="I14" s="25">
        <f t="shared" si="0"/>
        <v>0</v>
      </c>
      <c r="J14" s="1" t="s">
        <v>12</v>
      </c>
      <c r="K14" s="43"/>
      <c r="L14" s="56"/>
      <c r="M14" s="3">
        <f>L14*I14</f>
        <v>0</v>
      </c>
      <c r="N14" s="3">
        <f>M13+M14</f>
        <v>0</v>
      </c>
      <c r="O14" s="3"/>
      <c r="P14" s="25">
        <v>3.0000000000000001E-3</v>
      </c>
      <c r="Q14" s="1" t="s">
        <v>12</v>
      </c>
      <c r="R14" s="45"/>
      <c r="S14" s="56"/>
      <c r="T14" s="3">
        <f>S14*P14</f>
        <v>0</v>
      </c>
      <c r="U14" s="3">
        <f>T13+T14</f>
        <v>0</v>
      </c>
      <c r="V14" s="3"/>
      <c r="W14" s="25">
        <f t="shared" si="1"/>
        <v>3.0000000000000001E-3</v>
      </c>
      <c r="X14" s="1" t="s">
        <v>12</v>
      </c>
      <c r="Y14" s="45"/>
      <c r="Z14" s="56">
        <v>1312452</v>
      </c>
      <c r="AA14" s="3">
        <f>Z14*W14</f>
        <v>3937.3560000000002</v>
      </c>
      <c r="AB14" s="3">
        <f>AA13+AA14</f>
        <v>3937.3560000000002</v>
      </c>
      <c r="AC14" s="3"/>
      <c r="AD14" s="25">
        <f t="shared" si="2"/>
        <v>3.0000000000000001E-3</v>
      </c>
      <c r="AE14" s="1" t="s">
        <v>12</v>
      </c>
      <c r="AF14" s="45"/>
      <c r="AG14" s="56">
        <v>7282770</v>
      </c>
      <c r="AH14" s="3">
        <f>AG14*AD14</f>
        <v>21848.31</v>
      </c>
      <c r="AI14" s="3">
        <f>AH13+AH14</f>
        <v>21848.31</v>
      </c>
      <c r="AJ14" s="3"/>
      <c r="AK14" s="25">
        <f t="shared" si="3"/>
        <v>3.0000000000000001E-3</v>
      </c>
      <c r="AL14" s="1" t="s">
        <v>12</v>
      </c>
      <c r="AM14" s="45"/>
      <c r="AN14" s="56">
        <v>6587983</v>
      </c>
      <c r="AO14" s="3">
        <f>AN14*AK14</f>
        <v>19763.949000000001</v>
      </c>
      <c r="AP14" s="3">
        <f>AO13+AO14</f>
        <v>19763.949000000001</v>
      </c>
      <c r="AQ14" s="3"/>
      <c r="AR14" s="25">
        <f t="shared" si="4"/>
        <v>3.0000000000000001E-3</v>
      </c>
      <c r="AS14" s="1" t="s">
        <v>12</v>
      </c>
      <c r="AT14" s="45"/>
      <c r="AU14" s="56">
        <v>5816278</v>
      </c>
      <c r="AV14" s="3">
        <f>AU14*AR14</f>
        <v>17448.833999999999</v>
      </c>
      <c r="AW14" s="3">
        <f>AV13+AV14</f>
        <v>17448.833999999999</v>
      </c>
      <c r="AX14" s="3"/>
      <c r="AY14" s="25">
        <f t="shared" si="5"/>
        <v>3.0000000000000001E-3</v>
      </c>
      <c r="AZ14" s="1" t="s">
        <v>12</v>
      </c>
      <c r="BA14" s="45"/>
      <c r="BB14" s="56">
        <v>7372971</v>
      </c>
      <c r="BC14" s="3">
        <f>BB14*AY14</f>
        <v>22118.913</v>
      </c>
      <c r="BD14" s="3">
        <f>BC13+BC14</f>
        <v>22118.913</v>
      </c>
      <c r="BE14" s="3"/>
      <c r="BF14" s="25">
        <f t="shared" si="6"/>
        <v>3.0000000000000001E-3</v>
      </c>
      <c r="BG14" s="1" t="s">
        <v>12</v>
      </c>
      <c r="BH14" s="45"/>
      <c r="BI14" s="56">
        <v>9056839</v>
      </c>
      <c r="BJ14" s="3">
        <f>BI14*BF14</f>
        <v>27170.517</v>
      </c>
      <c r="BK14" s="3">
        <f>BJ13+BJ14</f>
        <v>27170.517</v>
      </c>
      <c r="BL14" s="3"/>
      <c r="BM14" s="25">
        <f t="shared" si="7"/>
        <v>3.0000000000000001E-3</v>
      </c>
      <c r="BN14" s="1" t="s">
        <v>12</v>
      </c>
      <c r="BO14" s="45"/>
      <c r="BP14" s="56">
        <v>8231698</v>
      </c>
      <c r="BQ14" s="3">
        <f>BP14*BM14</f>
        <v>24695.094000000001</v>
      </c>
      <c r="BR14" s="3">
        <f>BQ13+BQ14</f>
        <v>24695.094000000001</v>
      </c>
      <c r="BS14" s="3"/>
      <c r="BT14" s="25">
        <f t="shared" si="8"/>
        <v>3.0000000000000001E-3</v>
      </c>
      <c r="BU14" s="1" t="s">
        <v>12</v>
      </c>
      <c r="BV14" s="45"/>
      <c r="BW14" s="56">
        <v>7460154</v>
      </c>
      <c r="BX14" s="3">
        <f>BW14*BT14</f>
        <v>22380.462</v>
      </c>
      <c r="BY14" s="3">
        <f>BX13+BX14</f>
        <v>22380.462</v>
      </c>
      <c r="BZ14" s="3"/>
      <c r="CA14" s="25">
        <f t="shared" si="9"/>
        <v>3.0000000000000001E-3</v>
      </c>
      <c r="CB14" s="1" t="s">
        <v>12</v>
      </c>
      <c r="CC14" s="45"/>
      <c r="CD14" s="56">
        <v>6515010</v>
      </c>
      <c r="CE14" s="3">
        <f>CD14*CA14</f>
        <v>19545.03</v>
      </c>
      <c r="CF14" s="3">
        <f>CE13+CE14</f>
        <v>19545.03</v>
      </c>
      <c r="CH14" s="28">
        <f t="shared" si="10"/>
        <v>3.0000000000000001E-3</v>
      </c>
      <c r="CI14" s="1" t="s">
        <v>12</v>
      </c>
      <c r="CJ14" s="5"/>
      <c r="CK14" s="5">
        <f>E14+L14+S14+Z14+AG14+AN14+AU14+BB14+BI14+BP14+BW14+CD14</f>
        <v>59636155</v>
      </c>
      <c r="CL14" s="3">
        <f>CK14*CH14</f>
        <v>178908.465</v>
      </c>
      <c r="CM14" s="29">
        <f>CL13+CL14</f>
        <v>178908.465</v>
      </c>
    </row>
    <row r="15" spans="1:91" x14ac:dyDescent="0.2">
      <c r="B15" s="25"/>
      <c r="D15" s="37"/>
      <c r="E15" s="58"/>
      <c r="F15" s="3"/>
      <c r="G15" s="3"/>
      <c r="H15" s="3"/>
      <c r="I15" s="25"/>
      <c r="K15" s="37"/>
      <c r="L15" s="56"/>
      <c r="M15" s="3"/>
      <c r="N15" s="3"/>
      <c r="O15" s="3"/>
      <c r="P15" s="27"/>
      <c r="R15" s="38"/>
      <c r="S15" s="56"/>
      <c r="T15" s="3"/>
      <c r="U15" s="3"/>
      <c r="V15" s="3"/>
      <c r="W15" s="25"/>
      <c r="Y15" s="38"/>
      <c r="Z15" s="56"/>
      <c r="AA15" s="3"/>
      <c r="AB15" s="3"/>
      <c r="AC15" s="3"/>
      <c r="AD15" s="25"/>
      <c r="AF15" s="38"/>
      <c r="AG15" s="56"/>
      <c r="AH15" s="3"/>
      <c r="AI15" s="3"/>
      <c r="AJ15" s="3"/>
      <c r="AK15" s="25"/>
      <c r="AM15" s="38"/>
      <c r="AN15" s="56"/>
      <c r="AO15" s="3"/>
      <c r="AP15" s="3"/>
      <c r="AQ15" s="3"/>
      <c r="AR15" s="25"/>
      <c r="AT15" s="38"/>
      <c r="AU15" s="56"/>
      <c r="AV15" s="3"/>
      <c r="AW15" s="3"/>
      <c r="AX15" s="3"/>
      <c r="AY15" s="25"/>
      <c r="BA15" s="38"/>
      <c r="BB15" s="56"/>
      <c r="BC15" s="3"/>
      <c r="BD15" s="3"/>
      <c r="BE15" s="3"/>
      <c r="BF15" s="25"/>
      <c r="BH15" s="38"/>
      <c r="BI15" s="56"/>
      <c r="BJ15" s="3"/>
      <c r="BK15" s="3"/>
      <c r="BL15" s="3"/>
      <c r="BM15" s="25"/>
      <c r="BO15" s="38"/>
      <c r="BP15" s="56"/>
      <c r="BQ15" s="3"/>
      <c r="BR15" s="3"/>
      <c r="BS15" s="3"/>
      <c r="BT15" s="25"/>
      <c r="BV15" s="38"/>
      <c r="BW15" s="56"/>
      <c r="BX15" s="3"/>
      <c r="BY15" s="3"/>
      <c r="BZ15" s="3"/>
      <c r="CA15" s="25"/>
      <c r="CC15" s="38"/>
      <c r="CD15" s="56"/>
      <c r="CE15" s="3"/>
      <c r="CF15" s="3"/>
      <c r="CH15" s="28"/>
      <c r="CJ15" s="5"/>
      <c r="CK15" s="5"/>
      <c r="CL15" s="3"/>
      <c r="CM15" s="29"/>
    </row>
    <row r="16" spans="1:91" x14ac:dyDescent="0.2">
      <c r="A16" s="1" t="s">
        <v>120</v>
      </c>
      <c r="B16" s="25">
        <f>'2002'!CB14</f>
        <v>2.4132000000000002</v>
      </c>
      <c r="C16" s="1" t="s">
        <v>9</v>
      </c>
      <c r="D16" s="37"/>
      <c r="E16" s="58"/>
      <c r="F16" s="26">
        <f>D16*B16</f>
        <v>0</v>
      </c>
      <c r="G16" s="3"/>
      <c r="H16" s="3"/>
      <c r="I16" s="25">
        <f t="shared" ref="I16:I21" si="11">B16</f>
        <v>2.4132000000000002</v>
      </c>
      <c r="J16" s="1" t="s">
        <v>9</v>
      </c>
      <c r="K16" s="37"/>
      <c r="L16" s="56"/>
      <c r="M16" s="26">
        <f>K16*I16</f>
        <v>0</v>
      </c>
      <c r="N16" s="3"/>
      <c r="O16" s="3"/>
      <c r="P16" s="25">
        <f>I16</f>
        <v>2.4132000000000002</v>
      </c>
      <c r="Q16" s="1" t="s">
        <v>8</v>
      </c>
      <c r="R16" s="38"/>
      <c r="S16" s="56"/>
      <c r="T16" s="26">
        <f>R16*P16</f>
        <v>0</v>
      </c>
      <c r="U16" s="3"/>
      <c r="V16" s="3"/>
      <c r="W16" s="25">
        <f t="shared" ref="W16:W21" si="12">P16</f>
        <v>2.4132000000000002</v>
      </c>
      <c r="X16" s="1" t="s">
        <v>8</v>
      </c>
      <c r="Y16" s="38"/>
      <c r="Z16" s="56"/>
      <c r="AA16" s="26">
        <f>Y16*W16</f>
        <v>0</v>
      </c>
      <c r="AB16" s="3"/>
      <c r="AC16" s="3"/>
      <c r="AD16" s="25">
        <f t="shared" ref="AD16:AD21" si="13">W16</f>
        <v>2.4132000000000002</v>
      </c>
      <c r="AE16" s="1" t="s">
        <v>8</v>
      </c>
      <c r="AF16" s="38"/>
      <c r="AG16" s="56"/>
      <c r="AH16" s="26">
        <f>AF16*AD16</f>
        <v>0</v>
      </c>
      <c r="AI16" s="3"/>
      <c r="AJ16" s="3"/>
      <c r="AK16" s="25">
        <f t="shared" ref="AK16:AK21" si="14">AD16</f>
        <v>2.4132000000000002</v>
      </c>
      <c r="AL16" s="1" t="s">
        <v>8</v>
      </c>
      <c r="AM16" s="38"/>
      <c r="AN16" s="56"/>
      <c r="AO16" s="26">
        <f>AM16*AK16</f>
        <v>0</v>
      </c>
      <c r="AP16" s="3"/>
      <c r="AQ16" s="3"/>
      <c r="AR16" s="25">
        <f t="shared" ref="AR16:AR21" si="15">AK16</f>
        <v>2.4132000000000002</v>
      </c>
      <c r="AS16" s="1" t="s">
        <v>8</v>
      </c>
      <c r="AT16" s="38"/>
      <c r="AU16" s="56"/>
      <c r="AV16" s="26">
        <f>AT16*AR16</f>
        <v>0</v>
      </c>
      <c r="AW16" s="3"/>
      <c r="AX16" s="3"/>
      <c r="AY16" s="25">
        <f t="shared" ref="AY16:AY21" si="16">AR16</f>
        <v>2.4132000000000002</v>
      </c>
      <c r="AZ16" s="1" t="s">
        <v>8</v>
      </c>
      <c r="BA16" s="38"/>
      <c r="BB16" s="56"/>
      <c r="BC16" s="26">
        <f>BA16*AY16</f>
        <v>0</v>
      </c>
      <c r="BD16" s="3"/>
      <c r="BE16" s="3"/>
      <c r="BF16" s="25">
        <f t="shared" ref="BF16:BF21" si="17">AY16</f>
        <v>2.4132000000000002</v>
      </c>
      <c r="BG16" s="1" t="s">
        <v>8</v>
      </c>
      <c r="BH16" s="38"/>
      <c r="BI16" s="56"/>
      <c r="BJ16" s="26">
        <f>BH16*BF16</f>
        <v>0</v>
      </c>
      <c r="BK16" s="3"/>
      <c r="BL16" s="3"/>
      <c r="BM16" s="25">
        <f t="shared" ref="BM16:BM21" si="18">BF16</f>
        <v>2.4132000000000002</v>
      </c>
      <c r="BN16" s="1" t="s">
        <v>8</v>
      </c>
      <c r="BO16" s="38"/>
      <c r="BP16" s="56"/>
      <c r="BQ16" s="26">
        <f>BO16*BM16</f>
        <v>0</v>
      </c>
      <c r="BR16" s="3"/>
      <c r="BS16" s="3"/>
      <c r="BT16" s="25">
        <f t="shared" ref="BT16:BT21" si="19">BM16</f>
        <v>2.4132000000000002</v>
      </c>
      <c r="BU16" s="1" t="s">
        <v>8</v>
      </c>
      <c r="BV16" s="38"/>
      <c r="BW16" s="56"/>
      <c r="BX16" s="26">
        <f>BV16*BT16</f>
        <v>0</v>
      </c>
      <c r="BY16" s="3"/>
      <c r="BZ16" s="3"/>
      <c r="CA16" s="25">
        <f t="shared" ref="CA16:CA21" si="20">BT16</f>
        <v>2.4132000000000002</v>
      </c>
      <c r="CB16" s="1" t="s">
        <v>8</v>
      </c>
      <c r="CC16" s="38"/>
      <c r="CD16" s="56"/>
      <c r="CE16" s="26">
        <f>CC16*CA16</f>
        <v>0</v>
      </c>
      <c r="CF16" s="3"/>
      <c r="CH16" s="25">
        <f t="shared" ref="CH16:CH21" si="21">CA16</f>
        <v>2.4132000000000002</v>
      </c>
      <c r="CI16" s="1" t="s">
        <v>8</v>
      </c>
      <c r="CJ16" s="5">
        <f>SUM(D16+K16+R16+Y16+AF16+AM16+AT16+BA16+BH16+BO16+BV16+CC16)</f>
        <v>0</v>
      </c>
      <c r="CK16" s="5"/>
      <c r="CL16" s="26">
        <f>CJ16*CH16</f>
        <v>0</v>
      </c>
      <c r="CM16" s="29"/>
    </row>
    <row r="17" spans="1:91" x14ac:dyDescent="0.2">
      <c r="A17" s="1" t="s">
        <v>121</v>
      </c>
      <c r="B17" s="25">
        <f>'2002'!CB15</f>
        <v>6.1800000000000006E-4</v>
      </c>
      <c r="C17" s="1" t="s">
        <v>12</v>
      </c>
      <c r="D17" s="43"/>
      <c r="E17" s="43">
        <v>13309</v>
      </c>
      <c r="F17" s="3">
        <f>E17*B17</f>
        <v>8.2249620000000014</v>
      </c>
      <c r="G17" s="3"/>
      <c r="H17" s="3"/>
      <c r="I17" s="25">
        <f t="shared" si="11"/>
        <v>6.1800000000000006E-4</v>
      </c>
      <c r="J17" s="1" t="s">
        <v>12</v>
      </c>
      <c r="K17" s="43"/>
      <c r="L17" s="43">
        <v>-13218</v>
      </c>
      <c r="M17" s="3">
        <f>L17*I17</f>
        <v>-8.168724000000001</v>
      </c>
      <c r="N17" s="3"/>
      <c r="O17" s="3"/>
      <c r="P17" s="25">
        <f>I17</f>
        <v>6.1800000000000006E-4</v>
      </c>
      <c r="Q17" s="1" t="s">
        <v>12</v>
      </c>
      <c r="R17" s="45"/>
      <c r="S17" s="45">
        <v>18277</v>
      </c>
      <c r="T17" s="3">
        <f>S17*P17</f>
        <v>11.295186000000001</v>
      </c>
      <c r="U17" s="3"/>
      <c r="V17" s="3"/>
      <c r="W17" s="25">
        <f t="shared" si="12"/>
        <v>6.1800000000000006E-4</v>
      </c>
      <c r="X17" s="1" t="s">
        <v>12</v>
      </c>
      <c r="Y17" s="45"/>
      <c r="Z17" s="45"/>
      <c r="AA17" s="3">
        <f>Z17*W17</f>
        <v>0</v>
      </c>
      <c r="AB17" s="3"/>
      <c r="AC17" s="3"/>
      <c r="AD17" s="25">
        <f t="shared" si="13"/>
        <v>6.1800000000000006E-4</v>
      </c>
      <c r="AE17" s="1" t="s">
        <v>12</v>
      </c>
      <c r="AF17" s="45"/>
      <c r="AG17" s="45"/>
      <c r="AH17" s="3">
        <f>AG17*AD17</f>
        <v>0</v>
      </c>
      <c r="AI17" s="3"/>
      <c r="AJ17" s="3"/>
      <c r="AK17" s="25">
        <f t="shared" si="14"/>
        <v>6.1800000000000006E-4</v>
      </c>
      <c r="AL17" s="1" t="s">
        <v>12</v>
      </c>
      <c r="AM17" s="45"/>
      <c r="AN17" s="45">
        <v>18305</v>
      </c>
      <c r="AO17" s="3">
        <f>AN17*AK17</f>
        <v>11.31249</v>
      </c>
      <c r="AP17" s="3"/>
      <c r="AQ17" s="3"/>
      <c r="AR17" s="25">
        <f t="shared" si="15"/>
        <v>6.1800000000000006E-4</v>
      </c>
      <c r="AS17" s="1" t="s">
        <v>12</v>
      </c>
      <c r="AT17" s="45"/>
      <c r="AU17" s="45">
        <v>-510</v>
      </c>
      <c r="AV17" s="3">
        <f>AU17*AR17</f>
        <v>-0.31518000000000002</v>
      </c>
      <c r="AW17" s="3"/>
      <c r="AX17" s="3"/>
      <c r="AY17" s="25">
        <f t="shared" si="16"/>
        <v>6.1800000000000006E-4</v>
      </c>
      <c r="AZ17" s="1" t="s">
        <v>12</v>
      </c>
      <c r="BA17" s="45"/>
      <c r="BB17" s="45"/>
      <c r="BC17" s="3">
        <f>BB17*AY17</f>
        <v>0</v>
      </c>
      <c r="BD17" s="3"/>
      <c r="BE17" s="3"/>
      <c r="BF17" s="25">
        <f t="shared" si="17"/>
        <v>6.1800000000000006E-4</v>
      </c>
      <c r="BG17" s="1" t="s">
        <v>12</v>
      </c>
      <c r="BH17" s="45"/>
      <c r="BI17" s="45">
        <v>-46810</v>
      </c>
      <c r="BJ17" s="3">
        <f>BI17*BF17</f>
        <v>-28.928580000000004</v>
      </c>
      <c r="BK17" s="3"/>
      <c r="BL17" s="3"/>
      <c r="BM17" s="25">
        <f t="shared" si="18"/>
        <v>6.1800000000000006E-4</v>
      </c>
      <c r="BN17" s="1" t="s">
        <v>12</v>
      </c>
      <c r="BO17" s="45"/>
      <c r="BP17" s="45">
        <v>3386</v>
      </c>
      <c r="BQ17" s="3">
        <f>BP17*BM17</f>
        <v>2.0925480000000003</v>
      </c>
      <c r="BR17" s="3"/>
      <c r="BS17" s="3"/>
      <c r="BT17" s="25">
        <f t="shared" si="19"/>
        <v>6.1800000000000006E-4</v>
      </c>
      <c r="BU17" s="1" t="s">
        <v>12</v>
      </c>
      <c r="BV17" s="45"/>
      <c r="BW17" s="45">
        <v>43057</v>
      </c>
      <c r="BX17" s="3">
        <f>BW17*BT17</f>
        <v>26.609226000000003</v>
      </c>
      <c r="BY17" s="3"/>
      <c r="BZ17" s="3"/>
      <c r="CA17" s="25">
        <f t="shared" si="20"/>
        <v>6.1800000000000006E-4</v>
      </c>
      <c r="CB17" s="1" t="s">
        <v>12</v>
      </c>
      <c r="CC17" s="45"/>
      <c r="CD17" s="45"/>
      <c r="CE17" s="3">
        <f>CD17*CA17</f>
        <v>0</v>
      </c>
      <c r="CF17" s="3"/>
      <c r="CH17" s="25">
        <f t="shared" si="21"/>
        <v>6.1800000000000006E-4</v>
      </c>
      <c r="CI17" s="1" t="s">
        <v>12</v>
      </c>
      <c r="CJ17" s="5"/>
      <c r="CK17" s="5">
        <f>E17+L17+S17+Z17+AG17+AN17+AU17+BB17+BI17+BP17+BW17+CD17</f>
        <v>35796</v>
      </c>
      <c r="CL17" s="3">
        <f>CK17*CH17</f>
        <v>22.121928</v>
      </c>
      <c r="CM17" s="29"/>
    </row>
    <row r="18" spans="1:91" x14ac:dyDescent="0.2">
      <c r="A18" s="1" t="s">
        <v>122</v>
      </c>
      <c r="B18" s="25">
        <f>'2003'!CB14</f>
        <v>2.4132000000000002</v>
      </c>
      <c r="C18" s="1" t="s">
        <v>8</v>
      </c>
      <c r="D18" s="52">
        <v>1051</v>
      </c>
      <c r="E18" s="43"/>
      <c r="F18" s="26">
        <f>D18*B18</f>
        <v>2536.2732000000001</v>
      </c>
      <c r="I18" s="25">
        <f t="shared" si="11"/>
        <v>2.4132000000000002</v>
      </c>
      <c r="J18" s="1" t="s">
        <v>8</v>
      </c>
      <c r="K18" s="37">
        <v>1052</v>
      </c>
      <c r="L18" s="43"/>
      <c r="M18" s="26">
        <f>K18*I18</f>
        <v>2538.6864</v>
      </c>
      <c r="P18" s="25">
        <f>I18</f>
        <v>2.4132000000000002</v>
      </c>
      <c r="Q18" s="1" t="s">
        <v>8</v>
      </c>
      <c r="R18" s="37"/>
      <c r="S18" s="45"/>
      <c r="T18" s="26">
        <f>R18*P18</f>
        <v>0</v>
      </c>
      <c r="W18" s="25">
        <f t="shared" si="12"/>
        <v>2.4132000000000002</v>
      </c>
      <c r="X18" s="1" t="s">
        <v>8</v>
      </c>
      <c r="Y18" s="37"/>
      <c r="Z18" s="45"/>
      <c r="AA18" s="26">
        <f>Y18*W18</f>
        <v>0</v>
      </c>
      <c r="AD18" s="25">
        <f t="shared" si="13"/>
        <v>2.4132000000000002</v>
      </c>
      <c r="AE18" s="1" t="s">
        <v>8</v>
      </c>
      <c r="AF18" s="37"/>
      <c r="AG18" s="45"/>
      <c r="AH18" s="26">
        <f>AF18*AD18</f>
        <v>0</v>
      </c>
      <c r="AK18" s="25">
        <f t="shared" si="14"/>
        <v>2.4132000000000002</v>
      </c>
      <c r="AL18" s="1" t="s">
        <v>8</v>
      </c>
      <c r="AM18" s="37"/>
      <c r="AN18" s="45"/>
      <c r="AO18" s="26">
        <f>AM18*AK18</f>
        <v>0</v>
      </c>
      <c r="AR18" s="25">
        <f t="shared" si="15"/>
        <v>2.4132000000000002</v>
      </c>
      <c r="AS18" s="1" t="s">
        <v>8</v>
      </c>
      <c r="AT18" s="37"/>
      <c r="AU18" s="45"/>
      <c r="AV18" s="26">
        <f>AT18*AR18</f>
        <v>0</v>
      </c>
      <c r="AY18" s="25">
        <f t="shared" si="16"/>
        <v>2.4132000000000002</v>
      </c>
      <c r="AZ18" s="1" t="s">
        <v>8</v>
      </c>
      <c r="BA18" s="37"/>
      <c r="BB18" s="45"/>
      <c r="BC18" s="26">
        <f>BA18*AY18</f>
        <v>0</v>
      </c>
      <c r="BF18" s="25">
        <f t="shared" si="17"/>
        <v>2.4132000000000002</v>
      </c>
      <c r="BG18" s="1" t="s">
        <v>8</v>
      </c>
      <c r="BH18" s="37"/>
      <c r="BI18" s="45"/>
      <c r="BJ18" s="26">
        <f>BH18*BF18</f>
        <v>0</v>
      </c>
      <c r="BM18" s="25">
        <f t="shared" si="18"/>
        <v>2.4132000000000002</v>
      </c>
      <c r="BN18" s="1" t="s">
        <v>8</v>
      </c>
      <c r="BO18" s="37"/>
      <c r="BP18" s="45"/>
      <c r="BQ18" s="26">
        <f>BO18*BM18</f>
        <v>0</v>
      </c>
      <c r="BT18" s="25">
        <f t="shared" si="19"/>
        <v>2.4132000000000002</v>
      </c>
      <c r="BU18" s="1" t="s">
        <v>8</v>
      </c>
      <c r="BV18" s="37"/>
      <c r="BW18" s="45"/>
      <c r="BX18" s="26">
        <f>BV18*BT18</f>
        <v>0</v>
      </c>
      <c r="CA18" s="25">
        <f t="shared" si="20"/>
        <v>2.4132000000000002</v>
      </c>
      <c r="CB18" s="1" t="s">
        <v>8</v>
      </c>
      <c r="CC18" s="37"/>
      <c r="CD18" s="45"/>
      <c r="CE18" s="26">
        <f>CC18*CA18</f>
        <v>0</v>
      </c>
      <c r="CH18" s="25">
        <f t="shared" si="21"/>
        <v>2.4132000000000002</v>
      </c>
      <c r="CI18" s="1" t="s">
        <v>8</v>
      </c>
      <c r="CJ18" s="5">
        <f>SUM(D18+K18+R18+Y18+AF18+AM18+AT18+BA18+BH18+BO18+BV18+CC18)</f>
        <v>2103</v>
      </c>
      <c r="CK18" s="5"/>
      <c r="CL18" s="26">
        <f>CJ18*CH18</f>
        <v>5074.9596000000001</v>
      </c>
      <c r="CM18" s="13"/>
    </row>
    <row r="19" spans="1:91" x14ac:dyDescent="0.2">
      <c r="A19" s="1" t="s">
        <v>123</v>
      </c>
      <c r="B19" s="25">
        <f>'2003'!CB15</f>
        <v>6.1800000000000006E-4</v>
      </c>
      <c r="C19" s="1" t="s">
        <v>12</v>
      </c>
      <c r="D19" s="43"/>
      <c r="E19" s="43">
        <v>1777380</v>
      </c>
      <c r="F19" s="3">
        <f>E19*B19</f>
        <v>1098.42084</v>
      </c>
      <c r="G19" s="3">
        <f>SUM(F18:F19)</f>
        <v>3634.6940400000003</v>
      </c>
      <c r="H19" s="3"/>
      <c r="I19" s="25">
        <f t="shared" si="11"/>
        <v>6.1800000000000006E-4</v>
      </c>
      <c r="J19" s="1" t="s">
        <v>12</v>
      </c>
      <c r="K19" s="43"/>
      <c r="L19" s="43">
        <v>2500641</v>
      </c>
      <c r="M19" s="3">
        <f>L19*I19</f>
        <v>1545.3961380000001</v>
      </c>
      <c r="N19" s="3">
        <f>SUM(M18:M19)</f>
        <v>4084.0825380000001</v>
      </c>
      <c r="O19" s="3"/>
      <c r="P19" s="25">
        <f>I19</f>
        <v>6.1800000000000006E-4</v>
      </c>
      <c r="Q19" s="1" t="s">
        <v>12</v>
      </c>
      <c r="R19" s="45"/>
      <c r="S19" s="43">
        <v>2152153</v>
      </c>
      <c r="T19" s="3">
        <f>S19*P19</f>
        <v>1330.0305540000002</v>
      </c>
      <c r="U19" s="3">
        <f>SUM(T18:T19)</f>
        <v>1330.0305540000002</v>
      </c>
      <c r="V19" s="3"/>
      <c r="W19" s="25">
        <f t="shared" si="12"/>
        <v>6.1800000000000006E-4</v>
      </c>
      <c r="X19" s="1" t="s">
        <v>12</v>
      </c>
      <c r="Y19" s="47"/>
      <c r="Z19" s="43">
        <v>1679950</v>
      </c>
      <c r="AA19" s="3">
        <f>Z19*W19</f>
        <v>1038.2091</v>
      </c>
      <c r="AB19" s="3">
        <f>SUM(AA18:AA19)</f>
        <v>1038.2091</v>
      </c>
      <c r="AC19" s="3"/>
      <c r="AD19" s="25">
        <f t="shared" si="13"/>
        <v>6.1800000000000006E-4</v>
      </c>
      <c r="AE19" s="1" t="s">
        <v>12</v>
      </c>
      <c r="AF19" s="45"/>
      <c r="AG19" s="43">
        <v>50699</v>
      </c>
      <c r="AH19" s="3">
        <f>AG19*AD19</f>
        <v>31.331982000000004</v>
      </c>
      <c r="AI19" s="3">
        <f>SUM(AH18:AH19)</f>
        <v>31.331982000000004</v>
      </c>
      <c r="AJ19" s="3"/>
      <c r="AK19" s="25">
        <f t="shared" si="14"/>
        <v>6.1800000000000006E-4</v>
      </c>
      <c r="AL19" s="1" t="s">
        <v>12</v>
      </c>
      <c r="AM19" s="45"/>
      <c r="AN19" s="43">
        <v>345205</v>
      </c>
      <c r="AO19" s="3">
        <f>AN19*AK19</f>
        <v>213.33669000000003</v>
      </c>
      <c r="AP19" s="3">
        <f>SUM(AO18:AO19)</f>
        <v>213.33669000000003</v>
      </c>
      <c r="AQ19" s="3"/>
      <c r="AR19" s="25">
        <f t="shared" si="15"/>
        <v>6.1800000000000006E-4</v>
      </c>
      <c r="AS19" s="1" t="s">
        <v>12</v>
      </c>
      <c r="AT19" s="45"/>
      <c r="AU19" s="43">
        <v>1804</v>
      </c>
      <c r="AV19" s="3">
        <f>AU19*AR19</f>
        <v>1.1148720000000001</v>
      </c>
      <c r="AW19" s="3">
        <f>SUM(AV18:AV19)</f>
        <v>1.1148720000000001</v>
      </c>
      <c r="AX19" s="3"/>
      <c r="AY19" s="25">
        <f t="shared" si="16"/>
        <v>6.1800000000000006E-4</v>
      </c>
      <c r="AZ19" s="1" t="s">
        <v>12</v>
      </c>
      <c r="BA19" s="45"/>
      <c r="BB19" s="43">
        <v>188576</v>
      </c>
      <c r="BC19" s="3">
        <f>BB19*AY19</f>
        <v>116.53996800000002</v>
      </c>
      <c r="BD19" s="3">
        <f>SUM(BC18:BC19)</f>
        <v>116.53996800000002</v>
      </c>
      <c r="BE19" s="3"/>
      <c r="BF19" s="25">
        <f t="shared" si="17"/>
        <v>6.1800000000000006E-4</v>
      </c>
      <c r="BG19" s="1" t="s">
        <v>12</v>
      </c>
      <c r="BH19" s="45"/>
      <c r="BI19" s="43">
        <v>-187899</v>
      </c>
      <c r="BJ19" s="3">
        <f>BI19*BF19</f>
        <v>-116.12158200000002</v>
      </c>
      <c r="BK19" s="3">
        <f>SUM(BJ18:BJ19)</f>
        <v>-116.12158200000002</v>
      </c>
      <c r="BL19" s="3"/>
      <c r="BM19" s="25">
        <f t="shared" si="18"/>
        <v>6.1800000000000006E-4</v>
      </c>
      <c r="BN19" s="1" t="s">
        <v>12</v>
      </c>
      <c r="BO19" s="45"/>
      <c r="BP19" s="43">
        <v>20329</v>
      </c>
      <c r="BQ19" s="3">
        <f>BP19*BM19</f>
        <v>12.563322000000001</v>
      </c>
      <c r="BR19" s="3">
        <f>SUM(BQ18:BQ19)</f>
        <v>12.563322000000001</v>
      </c>
      <c r="BS19" s="3"/>
      <c r="BT19" s="25">
        <f t="shared" si="19"/>
        <v>6.1800000000000006E-4</v>
      </c>
      <c r="BU19" s="1" t="s">
        <v>12</v>
      </c>
      <c r="BV19" s="45"/>
      <c r="BW19" s="43">
        <v>31223</v>
      </c>
      <c r="BX19" s="3">
        <f>BW19*BT19</f>
        <v>19.295814000000004</v>
      </c>
      <c r="BY19" s="3">
        <f>SUM(BX18:BX19)</f>
        <v>19.295814000000004</v>
      </c>
      <c r="BZ19" s="3"/>
      <c r="CA19" s="25">
        <f t="shared" si="20"/>
        <v>6.1800000000000006E-4</v>
      </c>
      <c r="CB19" s="1" t="s">
        <v>12</v>
      </c>
      <c r="CC19" s="45"/>
      <c r="CD19" s="43">
        <v>250382</v>
      </c>
      <c r="CE19" s="3">
        <f>CD19*CA19</f>
        <v>154.73607600000003</v>
      </c>
      <c r="CF19" s="3">
        <f>SUM(CE18:CE19)</f>
        <v>154.73607600000003</v>
      </c>
      <c r="CH19" s="25">
        <f t="shared" si="21"/>
        <v>6.1800000000000006E-4</v>
      </c>
      <c r="CI19" s="1" t="s">
        <v>12</v>
      </c>
      <c r="CJ19" s="5"/>
      <c r="CK19" s="5">
        <f>E19+L19+S19+Z19+AG19+AN19+AU19+BB19+BI19+BP19+BW19+CD19</f>
        <v>8810443</v>
      </c>
      <c r="CL19" s="3">
        <f>CK19*CH19</f>
        <v>5444.8537740000002</v>
      </c>
      <c r="CM19" s="29">
        <f>SUM(CL18:CL19)</f>
        <v>10519.813374000001</v>
      </c>
    </row>
    <row r="20" spans="1:91" x14ac:dyDescent="0.2">
      <c r="A20" s="1" t="s">
        <v>124</v>
      </c>
      <c r="B20" s="25">
        <f>'2003'!CB16</f>
        <v>0</v>
      </c>
      <c r="C20" s="1" t="s">
        <v>9</v>
      </c>
      <c r="D20" s="37"/>
      <c r="E20" s="43"/>
      <c r="F20" s="26">
        <f>D20*B20</f>
        <v>0</v>
      </c>
      <c r="G20" s="3"/>
      <c r="H20" s="3"/>
      <c r="I20" s="25">
        <f t="shared" si="11"/>
        <v>0</v>
      </c>
      <c r="J20" s="1" t="s">
        <v>8</v>
      </c>
      <c r="K20" s="37"/>
      <c r="L20" s="43"/>
      <c r="M20" s="26">
        <f>K20*I20</f>
        <v>0</v>
      </c>
      <c r="N20" s="3"/>
      <c r="O20" s="3"/>
      <c r="P20" s="25">
        <v>0</v>
      </c>
      <c r="Q20" s="1" t="s">
        <v>8</v>
      </c>
      <c r="R20" s="38">
        <v>1053</v>
      </c>
      <c r="S20" s="45"/>
      <c r="T20" s="26">
        <f>R20*P20</f>
        <v>0</v>
      </c>
      <c r="U20" s="3"/>
      <c r="V20" s="3"/>
      <c r="W20" s="25">
        <f t="shared" si="12"/>
        <v>0</v>
      </c>
      <c r="X20" s="1" t="s">
        <v>10</v>
      </c>
      <c r="Y20" s="39">
        <v>1056</v>
      </c>
      <c r="Z20" s="45"/>
      <c r="AA20" s="26">
        <f>Y20*W20</f>
        <v>0</v>
      </c>
      <c r="AB20" s="3"/>
      <c r="AC20" s="3"/>
      <c r="AD20" s="25">
        <f t="shared" si="13"/>
        <v>0</v>
      </c>
      <c r="AE20" s="1" t="s">
        <v>10</v>
      </c>
      <c r="AF20" s="40">
        <v>1055</v>
      </c>
      <c r="AG20" s="45"/>
      <c r="AH20" s="26">
        <f>AF20*AD20</f>
        <v>0</v>
      </c>
      <c r="AI20" s="3"/>
      <c r="AJ20" s="3"/>
      <c r="AK20" s="25">
        <f t="shared" si="14"/>
        <v>0</v>
      </c>
      <c r="AL20" s="1" t="s">
        <v>10</v>
      </c>
      <c r="AM20" s="40">
        <v>1056</v>
      </c>
      <c r="AN20" s="45"/>
      <c r="AO20" s="26">
        <f>AM20*AK20</f>
        <v>0</v>
      </c>
      <c r="AP20" s="3"/>
      <c r="AQ20" s="3"/>
      <c r="AR20" s="25">
        <f t="shared" si="15"/>
        <v>0</v>
      </c>
      <c r="AS20" s="1" t="s">
        <v>10</v>
      </c>
      <c r="AT20" s="38">
        <v>1056</v>
      </c>
      <c r="AU20" s="45"/>
      <c r="AV20" s="26">
        <f>AT20*AR20</f>
        <v>0</v>
      </c>
      <c r="AW20" s="3"/>
      <c r="AX20" s="3"/>
      <c r="AY20" s="25">
        <f t="shared" si="16"/>
        <v>0</v>
      </c>
      <c r="AZ20" s="1" t="s">
        <v>10</v>
      </c>
      <c r="BA20" s="38">
        <v>1058</v>
      </c>
      <c r="BB20" s="45"/>
      <c r="BC20" s="26">
        <f>BA20*AY20</f>
        <v>0</v>
      </c>
      <c r="BD20" s="3"/>
      <c r="BE20" s="3"/>
      <c r="BF20" s="25">
        <f t="shared" si="17"/>
        <v>0</v>
      </c>
      <c r="BG20" s="1" t="s">
        <v>10</v>
      </c>
      <c r="BH20" s="38">
        <v>1062</v>
      </c>
      <c r="BI20" s="45"/>
      <c r="BJ20" s="26">
        <f>BH20*BF20</f>
        <v>0</v>
      </c>
      <c r="BK20" s="3"/>
      <c r="BL20" s="3"/>
      <c r="BM20" s="25">
        <f t="shared" si="18"/>
        <v>0</v>
      </c>
      <c r="BN20" s="1" t="s">
        <v>10</v>
      </c>
      <c r="BO20" s="38">
        <v>1064</v>
      </c>
      <c r="BP20" s="45"/>
      <c r="BQ20" s="26">
        <f>BO20*BM20</f>
        <v>0</v>
      </c>
      <c r="BR20" s="3"/>
      <c r="BS20" s="3"/>
      <c r="BT20" s="25">
        <f t="shared" si="19"/>
        <v>0</v>
      </c>
      <c r="BU20" s="1" t="s">
        <v>10</v>
      </c>
      <c r="BV20" s="38">
        <v>1064</v>
      </c>
      <c r="BW20" s="45"/>
      <c r="BX20" s="26">
        <f>BV20*BT20</f>
        <v>0</v>
      </c>
      <c r="BY20" s="3"/>
      <c r="BZ20" s="3"/>
      <c r="CA20" s="25">
        <f t="shared" si="20"/>
        <v>0</v>
      </c>
      <c r="CB20" s="1" t="s">
        <v>10</v>
      </c>
      <c r="CC20" s="38">
        <v>1067</v>
      </c>
      <c r="CD20" s="45"/>
      <c r="CE20" s="26">
        <f>CC20*CA20</f>
        <v>0</v>
      </c>
      <c r="CF20" s="3"/>
      <c r="CH20" s="28">
        <f t="shared" si="21"/>
        <v>0</v>
      </c>
      <c r="CI20" s="1" t="s">
        <v>10</v>
      </c>
      <c r="CJ20" s="5">
        <f>SUM(D20+K20+R20+Y20+AF20+AM20+AT20+BA20+BH20+BO20+BV20+CC20)</f>
        <v>10591</v>
      </c>
      <c r="CK20" s="5"/>
      <c r="CL20" s="26">
        <f>CJ20*CH20</f>
        <v>0</v>
      </c>
      <c r="CM20" s="29"/>
    </row>
    <row r="21" spans="1:91" x14ac:dyDescent="0.2">
      <c r="A21" s="1" t="s">
        <v>125</v>
      </c>
      <c r="B21" s="25">
        <f>'2003'!CB17</f>
        <v>0</v>
      </c>
      <c r="C21" s="1" t="s">
        <v>12</v>
      </c>
      <c r="D21" s="43"/>
      <c r="E21" s="43"/>
      <c r="F21" s="3">
        <f>E21*B21</f>
        <v>0</v>
      </c>
      <c r="G21" s="3">
        <f>F20+F21</f>
        <v>0</v>
      </c>
      <c r="H21" s="3"/>
      <c r="I21" s="25">
        <f t="shared" si="11"/>
        <v>0</v>
      </c>
      <c r="J21" s="1" t="s">
        <v>12</v>
      </c>
      <c r="K21" s="43"/>
      <c r="L21" s="43"/>
      <c r="M21" s="3">
        <f>L21*I21</f>
        <v>0</v>
      </c>
      <c r="N21" s="3">
        <f>M20+M21</f>
        <v>0</v>
      </c>
      <c r="O21" s="3"/>
      <c r="P21" s="25">
        <v>2.5500000000000002E-4</v>
      </c>
      <c r="Q21" s="1" t="s">
        <v>12</v>
      </c>
      <c r="R21" s="45"/>
      <c r="S21" s="45"/>
      <c r="T21" s="3">
        <f>S21*P21</f>
        <v>0</v>
      </c>
      <c r="U21" s="3">
        <f>T20+T21</f>
        <v>0</v>
      </c>
      <c r="V21" s="3"/>
      <c r="W21" s="25">
        <f t="shared" si="12"/>
        <v>2.5500000000000002E-4</v>
      </c>
      <c r="X21" s="1" t="s">
        <v>12</v>
      </c>
      <c r="Y21" s="47"/>
      <c r="Z21" s="45">
        <v>553011</v>
      </c>
      <c r="AA21" s="3">
        <f>Z21*W21</f>
        <v>141.01780500000001</v>
      </c>
      <c r="AB21" s="3">
        <f>AA20+AA21</f>
        <v>141.01780500000001</v>
      </c>
      <c r="AC21" s="3"/>
      <c r="AD21" s="25">
        <f t="shared" si="13"/>
        <v>2.5500000000000002E-4</v>
      </c>
      <c r="AE21" s="1" t="s">
        <v>12</v>
      </c>
      <c r="AF21" s="45"/>
      <c r="AG21" s="48">
        <v>1989584</v>
      </c>
      <c r="AH21" s="3">
        <f>AG21*AD21</f>
        <v>507.34392000000003</v>
      </c>
      <c r="AI21" s="3">
        <f>AH20+AH21</f>
        <v>507.34392000000003</v>
      </c>
      <c r="AJ21" s="3"/>
      <c r="AK21" s="25">
        <f t="shared" si="14"/>
        <v>2.5500000000000002E-4</v>
      </c>
      <c r="AL21" s="1" t="s">
        <v>12</v>
      </c>
      <c r="AM21" s="45"/>
      <c r="AN21" s="48">
        <v>2110044</v>
      </c>
      <c r="AO21" s="3">
        <f>AN21*AK21</f>
        <v>538.06122000000005</v>
      </c>
      <c r="AP21" s="3">
        <f>AO20+AO21</f>
        <v>538.06122000000005</v>
      </c>
      <c r="AQ21" s="3"/>
      <c r="AR21" s="25">
        <f t="shared" si="15"/>
        <v>2.5500000000000002E-4</v>
      </c>
      <c r="AS21" s="1" t="s">
        <v>12</v>
      </c>
      <c r="AT21" s="45"/>
      <c r="AU21" s="45">
        <v>1901474</v>
      </c>
      <c r="AV21" s="3">
        <f>AU21*AR21</f>
        <v>484.87587000000002</v>
      </c>
      <c r="AW21" s="3">
        <f>AV20+AV21</f>
        <v>484.87587000000002</v>
      </c>
      <c r="AX21" s="3"/>
      <c r="AY21" s="25">
        <f t="shared" si="16"/>
        <v>2.5500000000000002E-4</v>
      </c>
      <c r="AZ21" s="1" t="s">
        <v>12</v>
      </c>
      <c r="BA21" s="45"/>
      <c r="BB21" s="45">
        <v>2290862</v>
      </c>
      <c r="BC21" s="3">
        <f>BB21*AY21</f>
        <v>584.1698100000001</v>
      </c>
      <c r="BD21" s="3">
        <f>BC20+BC21</f>
        <v>584.1698100000001</v>
      </c>
      <c r="BE21" s="3"/>
      <c r="BF21" s="25">
        <f t="shared" si="17"/>
        <v>2.5500000000000002E-4</v>
      </c>
      <c r="BG21" s="1" t="s">
        <v>12</v>
      </c>
      <c r="BH21" s="45"/>
      <c r="BI21" s="45">
        <v>2349552</v>
      </c>
      <c r="BJ21" s="3">
        <f>BI21*BF21</f>
        <v>599.13576</v>
      </c>
      <c r="BK21" s="3">
        <f>BJ20+BJ21</f>
        <v>599.13576</v>
      </c>
      <c r="BL21" s="3"/>
      <c r="BM21" s="25">
        <f t="shared" si="18"/>
        <v>2.5500000000000002E-4</v>
      </c>
      <c r="BN21" s="1" t="s">
        <v>12</v>
      </c>
      <c r="BO21" s="45"/>
      <c r="BP21" s="45">
        <v>2293220</v>
      </c>
      <c r="BQ21" s="3">
        <f>BP21*BM21</f>
        <v>584.77110000000005</v>
      </c>
      <c r="BR21" s="3">
        <f>BQ20+BQ21</f>
        <v>584.77110000000005</v>
      </c>
      <c r="BS21" s="3"/>
      <c r="BT21" s="25">
        <f t="shared" si="19"/>
        <v>2.5500000000000002E-4</v>
      </c>
      <c r="BU21" s="1" t="s">
        <v>12</v>
      </c>
      <c r="BV21" s="45"/>
      <c r="BW21" s="45">
        <v>2097770</v>
      </c>
      <c r="BX21" s="3">
        <f>BW21*BT21</f>
        <v>534.93135000000007</v>
      </c>
      <c r="BY21" s="3">
        <f>BX20+BX21</f>
        <v>534.93135000000007</v>
      </c>
      <c r="BZ21" s="3"/>
      <c r="CA21" s="25">
        <f t="shared" si="20"/>
        <v>2.5500000000000002E-4</v>
      </c>
      <c r="CB21" s="1" t="s">
        <v>12</v>
      </c>
      <c r="CC21" s="45"/>
      <c r="CD21" s="45">
        <v>2056954</v>
      </c>
      <c r="CE21" s="3">
        <f>CD21*CA21</f>
        <v>524.52327000000002</v>
      </c>
      <c r="CF21" s="3">
        <f>CE20+CE21</f>
        <v>524.52327000000002</v>
      </c>
      <c r="CH21" s="28">
        <f t="shared" si="21"/>
        <v>2.5500000000000002E-4</v>
      </c>
      <c r="CI21" s="1" t="s">
        <v>12</v>
      </c>
      <c r="CJ21" s="5"/>
      <c r="CK21" s="5">
        <f>E21+L21+S21+Z21+AG21+AN21+AU21+BB21+BI21+BP21+BW21+CD21</f>
        <v>17642471</v>
      </c>
      <c r="CL21" s="3">
        <f>CK21*CH21</f>
        <v>4498.830105</v>
      </c>
      <c r="CM21" s="29">
        <f>CL20+CL21</f>
        <v>4498.830105</v>
      </c>
    </row>
    <row r="22" spans="1:91" x14ac:dyDescent="0.2">
      <c r="B22" s="25"/>
      <c r="D22" s="37"/>
      <c r="E22" s="43"/>
      <c r="F22" s="3"/>
      <c r="G22" s="3"/>
      <c r="H22" s="3"/>
      <c r="I22" s="25"/>
      <c r="K22" s="37"/>
      <c r="L22" s="43"/>
      <c r="M22" s="3"/>
      <c r="N22" s="3"/>
      <c r="O22" s="3"/>
      <c r="P22" s="25"/>
      <c r="R22" s="38"/>
      <c r="S22" s="45"/>
      <c r="T22" s="3"/>
      <c r="U22" s="3"/>
      <c r="V22" s="3"/>
      <c r="W22" s="25"/>
      <c r="Y22" s="39"/>
      <c r="Z22" s="45"/>
      <c r="AA22" s="3"/>
      <c r="AB22" s="3"/>
      <c r="AC22" s="3"/>
      <c r="AD22" s="25"/>
      <c r="AF22" s="38"/>
      <c r="AG22" s="48"/>
      <c r="AH22" s="3"/>
      <c r="AI22" s="3"/>
      <c r="AJ22" s="3"/>
      <c r="AK22" s="25"/>
      <c r="AM22" s="38"/>
      <c r="AN22" s="48"/>
      <c r="AO22" s="3"/>
      <c r="AP22" s="3"/>
      <c r="AQ22" s="3"/>
      <c r="AR22" s="25"/>
      <c r="AT22" s="38"/>
      <c r="AU22" s="45"/>
      <c r="AV22" s="3"/>
      <c r="AW22" s="3"/>
      <c r="AX22" s="3"/>
      <c r="AY22" s="25"/>
      <c r="BA22" s="38"/>
      <c r="BB22" s="45"/>
      <c r="BC22" s="3"/>
      <c r="BD22" s="3"/>
      <c r="BE22" s="3"/>
      <c r="BF22" s="25"/>
      <c r="BH22" s="38"/>
      <c r="BI22" s="45"/>
      <c r="BJ22" s="3"/>
      <c r="BK22" s="3"/>
      <c r="BL22" s="3"/>
      <c r="BM22" s="25"/>
      <c r="BO22" s="38"/>
      <c r="BP22" s="45"/>
      <c r="BQ22" s="3"/>
      <c r="BR22" s="3"/>
      <c r="BS22" s="3"/>
      <c r="BT22" s="25"/>
      <c r="BV22" s="38"/>
      <c r="BW22" s="45"/>
      <c r="BX22" s="3"/>
      <c r="BY22" s="3"/>
      <c r="BZ22" s="3"/>
      <c r="CA22" s="25"/>
      <c r="CC22" s="38"/>
      <c r="CD22" s="45"/>
      <c r="CE22" s="3"/>
      <c r="CF22" s="3"/>
      <c r="CH22" s="28"/>
      <c r="CJ22" s="5"/>
      <c r="CK22" s="5"/>
      <c r="CL22" s="3"/>
      <c r="CM22" s="29"/>
    </row>
    <row r="23" spans="1:91" x14ac:dyDescent="0.2">
      <c r="A23" s="1" t="s">
        <v>126</v>
      </c>
      <c r="B23" s="25">
        <f>'2002'!CB19</f>
        <v>60.762999999999998</v>
      </c>
      <c r="C23" s="1" t="s">
        <v>8</v>
      </c>
      <c r="D23" s="37"/>
      <c r="E23" s="43"/>
      <c r="F23" s="26">
        <f>D23*B23</f>
        <v>0</v>
      </c>
      <c r="G23" s="3"/>
      <c r="H23" s="3"/>
      <c r="I23" s="25">
        <f>B23</f>
        <v>60.762999999999998</v>
      </c>
      <c r="J23" s="1" t="s">
        <v>8</v>
      </c>
      <c r="K23" s="37"/>
      <c r="L23" s="43"/>
      <c r="M23" s="26">
        <f>K23*I23</f>
        <v>0</v>
      </c>
      <c r="N23" s="3"/>
      <c r="O23" s="3"/>
      <c r="P23" s="25">
        <f>I23</f>
        <v>60.762999999999998</v>
      </c>
      <c r="Q23" s="1" t="s">
        <v>8</v>
      </c>
      <c r="R23" s="38"/>
      <c r="S23" s="45"/>
      <c r="T23" s="26">
        <f>R23*P23</f>
        <v>0</v>
      </c>
      <c r="U23" s="3"/>
      <c r="V23" s="3"/>
      <c r="W23" s="25">
        <f t="shared" ref="W23:W28" si="22">P23</f>
        <v>60.762999999999998</v>
      </c>
      <c r="X23" s="1" t="s">
        <v>8</v>
      </c>
      <c r="Y23" s="39"/>
      <c r="Z23" s="45"/>
      <c r="AA23" s="26">
        <f>Y23*W23</f>
        <v>0</v>
      </c>
      <c r="AB23" s="3"/>
      <c r="AC23" s="3"/>
      <c r="AD23" s="25">
        <f t="shared" ref="AD23:AD28" si="23">W23</f>
        <v>60.762999999999998</v>
      </c>
      <c r="AE23" s="1" t="s">
        <v>8</v>
      </c>
      <c r="AF23" s="38"/>
      <c r="AG23" s="48"/>
      <c r="AH23" s="26">
        <f>AF23*AD23</f>
        <v>0</v>
      </c>
      <c r="AI23" s="3"/>
      <c r="AJ23" s="3"/>
      <c r="AK23" s="25">
        <f t="shared" ref="AK23:AK28" si="24">AD23</f>
        <v>60.762999999999998</v>
      </c>
      <c r="AL23" s="1" t="s">
        <v>8</v>
      </c>
      <c r="AM23" s="38"/>
      <c r="AN23" s="48"/>
      <c r="AO23" s="26">
        <f>AM23*AK23</f>
        <v>0</v>
      </c>
      <c r="AP23" s="3"/>
      <c r="AQ23" s="3"/>
      <c r="AR23" s="25">
        <f t="shared" ref="AR23:AR28" si="25">AK23</f>
        <v>60.762999999999998</v>
      </c>
      <c r="AS23" s="1" t="s">
        <v>8</v>
      </c>
      <c r="AT23" s="38"/>
      <c r="AU23" s="45"/>
      <c r="AV23" s="26">
        <f>AT23*AR23</f>
        <v>0</v>
      </c>
      <c r="AW23" s="3"/>
      <c r="AX23" s="3"/>
      <c r="AY23" s="25">
        <f t="shared" ref="AY23:AY28" si="26">AR23</f>
        <v>60.762999999999998</v>
      </c>
      <c r="AZ23" s="1" t="s">
        <v>8</v>
      </c>
      <c r="BA23" s="38"/>
      <c r="BB23" s="45"/>
      <c r="BC23" s="26">
        <f>BA23*AY23</f>
        <v>0</v>
      </c>
      <c r="BD23" s="3"/>
      <c r="BE23" s="3"/>
      <c r="BF23" s="25">
        <f t="shared" ref="BF23:BF28" si="27">AY23</f>
        <v>60.762999999999998</v>
      </c>
      <c r="BG23" s="1" t="s">
        <v>8</v>
      </c>
      <c r="BH23" s="38"/>
      <c r="BI23" s="45"/>
      <c r="BJ23" s="26">
        <f>BH23*BF23</f>
        <v>0</v>
      </c>
      <c r="BK23" s="3"/>
      <c r="BL23" s="3"/>
      <c r="BM23" s="25">
        <f t="shared" ref="BM23:BM28" si="28">BF23</f>
        <v>60.762999999999998</v>
      </c>
      <c r="BN23" s="1" t="s">
        <v>8</v>
      </c>
      <c r="BO23" s="38"/>
      <c r="BP23" s="45"/>
      <c r="BQ23" s="26">
        <f>BO23*BM23</f>
        <v>0</v>
      </c>
      <c r="BR23" s="3"/>
      <c r="BS23" s="3"/>
      <c r="BT23" s="25">
        <f t="shared" ref="BT23:BT28" si="29">BM23</f>
        <v>60.762999999999998</v>
      </c>
      <c r="BU23" s="1" t="s">
        <v>8</v>
      </c>
      <c r="BV23" s="38"/>
      <c r="BW23" s="45"/>
      <c r="BX23" s="26">
        <f>BV23*BT23</f>
        <v>0</v>
      </c>
      <c r="BY23" s="3"/>
      <c r="BZ23" s="3"/>
      <c r="CA23" s="25">
        <f t="shared" ref="CA23:CA28" si="30">BT23</f>
        <v>60.762999999999998</v>
      </c>
      <c r="CB23" s="1" t="s">
        <v>8</v>
      </c>
      <c r="CC23" s="38"/>
      <c r="CD23" s="45"/>
      <c r="CE23" s="26">
        <f>CC23*CA23</f>
        <v>0</v>
      </c>
      <c r="CF23" s="3"/>
      <c r="CH23" s="25">
        <f t="shared" ref="CH23:CH28" si="31">CA23</f>
        <v>60.762999999999998</v>
      </c>
      <c r="CI23" s="1" t="s">
        <v>8</v>
      </c>
      <c r="CJ23" s="5">
        <f>SUM(D23+K23+R23+Y23+AF23+AM23+AT23+BA23+BH23+BO23+BV23+CC23)</f>
        <v>0</v>
      </c>
      <c r="CK23" s="5"/>
      <c r="CL23" s="26">
        <f>CJ23*CH23</f>
        <v>0</v>
      </c>
      <c r="CM23" s="29"/>
    </row>
    <row r="24" spans="1:91" x14ac:dyDescent="0.2">
      <c r="A24" s="1" t="s">
        <v>127</v>
      </c>
      <c r="B24" s="25">
        <f>'2002'!CB20</f>
        <v>0.21517999999999998</v>
      </c>
      <c r="C24" s="1" t="s">
        <v>16</v>
      </c>
      <c r="D24" s="43"/>
      <c r="E24" s="43">
        <v>1437</v>
      </c>
      <c r="F24" s="3">
        <f>E24*B24</f>
        <v>309.21365999999995</v>
      </c>
      <c r="G24" s="3"/>
      <c r="H24" s="3"/>
      <c r="I24" s="25">
        <f>B24</f>
        <v>0.21517999999999998</v>
      </c>
      <c r="J24" s="1" t="s">
        <v>16</v>
      </c>
      <c r="K24" s="43"/>
      <c r="L24" s="43">
        <v>-962</v>
      </c>
      <c r="M24" s="3">
        <f>L24*I24</f>
        <v>-207.00315999999998</v>
      </c>
      <c r="N24" s="3"/>
      <c r="O24" s="3"/>
      <c r="P24" s="25">
        <f>I24</f>
        <v>0.21517999999999998</v>
      </c>
      <c r="Q24" s="1" t="s">
        <v>16</v>
      </c>
      <c r="R24" s="45"/>
      <c r="S24" s="45">
        <v>1148</v>
      </c>
      <c r="T24" s="3">
        <f>S24*P24</f>
        <v>247.02663999999999</v>
      </c>
      <c r="U24" s="3"/>
      <c r="V24" s="3"/>
      <c r="W24" s="25">
        <f t="shared" si="22"/>
        <v>0.21517999999999998</v>
      </c>
      <c r="X24" s="1" t="s">
        <v>16</v>
      </c>
      <c r="Y24" s="47"/>
      <c r="Z24" s="45">
        <v>859</v>
      </c>
      <c r="AA24" s="3">
        <f>Z24*W24</f>
        <v>184.83962</v>
      </c>
      <c r="AB24" s="3"/>
      <c r="AC24" s="3"/>
      <c r="AD24" s="25">
        <f t="shared" si="23"/>
        <v>0.21517999999999998</v>
      </c>
      <c r="AE24" s="1" t="s">
        <v>16</v>
      </c>
      <c r="AF24" s="45"/>
      <c r="AG24" s="45">
        <v>-348</v>
      </c>
      <c r="AH24" s="3">
        <f>AG24*AD24</f>
        <v>-74.882639999999995</v>
      </c>
      <c r="AI24" s="3"/>
      <c r="AJ24" s="3"/>
      <c r="AK24" s="25">
        <f t="shared" si="24"/>
        <v>0.21517999999999998</v>
      </c>
      <c r="AL24" s="1" t="s">
        <v>16</v>
      </c>
      <c r="AM24" s="45"/>
      <c r="AN24" s="45">
        <v>348</v>
      </c>
      <c r="AO24" s="3">
        <f>AN24*AK24</f>
        <v>74.882639999999995</v>
      </c>
      <c r="AP24" s="3"/>
      <c r="AQ24" s="3"/>
      <c r="AR24" s="25">
        <f t="shared" si="25"/>
        <v>0.21517999999999998</v>
      </c>
      <c r="AS24" s="1" t="s">
        <v>16</v>
      </c>
      <c r="AT24" s="45"/>
      <c r="AU24" s="45"/>
      <c r="AV24" s="3">
        <f>AU24*AR24</f>
        <v>0</v>
      </c>
      <c r="AW24" s="3"/>
      <c r="AX24" s="3"/>
      <c r="AY24" s="25">
        <f t="shared" si="26"/>
        <v>0.21517999999999998</v>
      </c>
      <c r="AZ24" s="1" t="s">
        <v>16</v>
      </c>
      <c r="BA24" s="45"/>
      <c r="BB24" s="45"/>
      <c r="BC24" s="3">
        <f>BB24*AY24</f>
        <v>0</v>
      </c>
      <c r="BD24" s="3"/>
      <c r="BE24" s="3"/>
      <c r="BF24" s="25">
        <f t="shared" si="27"/>
        <v>0.21517999999999998</v>
      </c>
      <c r="BG24" s="1" t="s">
        <v>16</v>
      </c>
      <c r="BH24" s="45"/>
      <c r="BI24" s="45">
        <v>-6315</v>
      </c>
      <c r="BJ24" s="3">
        <f>BI24*BF24</f>
        <v>-1358.8616999999999</v>
      </c>
      <c r="BK24" s="3"/>
      <c r="BL24" s="3"/>
      <c r="BM24" s="25">
        <f t="shared" si="28"/>
        <v>0.21517999999999998</v>
      </c>
      <c r="BN24" s="1" t="s">
        <v>16</v>
      </c>
      <c r="BO24" s="45"/>
      <c r="BP24" s="45"/>
      <c r="BQ24" s="3">
        <f>BP24*BM24</f>
        <v>0</v>
      </c>
      <c r="BR24" s="3"/>
      <c r="BS24" s="3"/>
      <c r="BT24" s="25">
        <f t="shared" si="29"/>
        <v>0.21517999999999998</v>
      </c>
      <c r="BU24" s="1" t="s">
        <v>16</v>
      </c>
      <c r="BV24" s="45"/>
      <c r="BW24" s="45">
        <v>6315</v>
      </c>
      <c r="BX24" s="3">
        <f>BW24*BT24</f>
        <v>1358.8616999999999</v>
      </c>
      <c r="BY24" s="3"/>
      <c r="BZ24" s="3"/>
      <c r="CA24" s="25">
        <f t="shared" si="30"/>
        <v>0.21517999999999998</v>
      </c>
      <c r="CB24" s="1" t="s">
        <v>16</v>
      </c>
      <c r="CC24" s="45"/>
      <c r="CD24" s="45"/>
      <c r="CE24" s="3">
        <f>CD24*CA24</f>
        <v>0</v>
      </c>
      <c r="CF24" s="3"/>
      <c r="CH24" s="25">
        <f t="shared" si="31"/>
        <v>0.21517999999999998</v>
      </c>
      <c r="CI24" s="1" t="s">
        <v>16</v>
      </c>
      <c r="CJ24" s="5"/>
      <c r="CK24" s="5">
        <f>E24+L24+S24+Z24+AG24+AN24+AU24+BB24+BI24+BP24+BW24+CD24</f>
        <v>2482</v>
      </c>
      <c r="CL24" s="3">
        <f>CK24*CH24</f>
        <v>534.07675999999992</v>
      </c>
      <c r="CM24" s="29"/>
    </row>
    <row r="25" spans="1:91" x14ac:dyDescent="0.2">
      <c r="A25" s="1" t="s">
        <v>128</v>
      </c>
      <c r="B25" s="25">
        <f>'2003'!CB19</f>
        <v>60.762999999999998</v>
      </c>
      <c r="C25" s="1" t="s">
        <v>8</v>
      </c>
      <c r="D25" s="37">
        <v>104</v>
      </c>
      <c r="E25" s="43"/>
      <c r="F25" s="26">
        <f>D25*B25</f>
        <v>6319.3519999999999</v>
      </c>
      <c r="I25" s="25">
        <f t="shared" ref="I25:I42" si="32">B25</f>
        <v>60.762999999999998</v>
      </c>
      <c r="J25" s="1" t="s">
        <v>8</v>
      </c>
      <c r="K25" s="37">
        <v>104</v>
      </c>
      <c r="L25" s="43"/>
      <c r="M25" s="26">
        <f>K25*I25</f>
        <v>6319.3519999999999</v>
      </c>
      <c r="P25" s="25">
        <f>I25</f>
        <v>60.762999999999998</v>
      </c>
      <c r="Q25" s="1" t="s">
        <v>8</v>
      </c>
      <c r="R25" s="37"/>
      <c r="S25" s="45"/>
      <c r="T25" s="26">
        <f>R25*P25</f>
        <v>0</v>
      </c>
      <c r="W25" s="25">
        <f t="shared" si="22"/>
        <v>60.762999999999998</v>
      </c>
      <c r="X25" s="1" t="s">
        <v>8</v>
      </c>
      <c r="Y25" s="37"/>
      <c r="Z25" s="45"/>
      <c r="AA25" s="26">
        <f>Y25*W25</f>
        <v>0</v>
      </c>
      <c r="AD25" s="25">
        <f t="shared" si="23"/>
        <v>60.762999999999998</v>
      </c>
      <c r="AE25" s="1" t="s">
        <v>8</v>
      </c>
      <c r="AF25" s="37"/>
      <c r="AG25" s="47"/>
      <c r="AH25" s="26">
        <f>AF25*AD25</f>
        <v>0</v>
      </c>
      <c r="AK25" s="25">
        <f t="shared" si="24"/>
        <v>60.762999999999998</v>
      </c>
      <c r="AL25" s="1" t="s">
        <v>8</v>
      </c>
      <c r="AM25" s="37"/>
      <c r="AN25" s="45"/>
      <c r="AO25" s="26">
        <f>AM25*AK25</f>
        <v>0</v>
      </c>
      <c r="AR25" s="25">
        <f t="shared" si="25"/>
        <v>60.762999999999998</v>
      </c>
      <c r="AS25" s="1" t="s">
        <v>8</v>
      </c>
      <c r="AT25" s="37"/>
      <c r="AU25" s="45"/>
      <c r="AV25" s="26">
        <f>AT25*AR25</f>
        <v>0</v>
      </c>
      <c r="AY25" s="25">
        <f t="shared" si="26"/>
        <v>60.762999999999998</v>
      </c>
      <c r="AZ25" s="1" t="s">
        <v>8</v>
      </c>
      <c r="BA25" s="37"/>
      <c r="BB25" s="45"/>
      <c r="BC25" s="26">
        <f>BA25*AY25</f>
        <v>0</v>
      </c>
      <c r="BF25" s="25">
        <f t="shared" si="27"/>
        <v>60.762999999999998</v>
      </c>
      <c r="BG25" s="1" t="s">
        <v>8</v>
      </c>
      <c r="BH25" s="37"/>
      <c r="BI25" s="45"/>
      <c r="BJ25" s="26">
        <f>BH25*BF25</f>
        <v>0</v>
      </c>
      <c r="BM25" s="25">
        <f t="shared" si="28"/>
        <v>60.762999999999998</v>
      </c>
      <c r="BN25" s="1" t="s">
        <v>8</v>
      </c>
      <c r="BO25" s="37"/>
      <c r="BP25" s="45"/>
      <c r="BQ25" s="26">
        <f>BO25*BM25</f>
        <v>0</v>
      </c>
      <c r="BT25" s="25">
        <f t="shared" si="29"/>
        <v>60.762999999999998</v>
      </c>
      <c r="BU25" s="1" t="s">
        <v>8</v>
      </c>
      <c r="BV25" s="37"/>
      <c r="BW25" s="45"/>
      <c r="BX25" s="26">
        <f>BV25*BT25</f>
        <v>0</v>
      </c>
      <c r="CA25" s="25">
        <f t="shared" si="30"/>
        <v>60.762999999999998</v>
      </c>
      <c r="CB25" s="1" t="s">
        <v>8</v>
      </c>
      <c r="CC25" s="37"/>
      <c r="CD25" s="45"/>
      <c r="CE25" s="26">
        <f>CC25*CA25</f>
        <v>0</v>
      </c>
      <c r="CH25" s="25">
        <f t="shared" si="31"/>
        <v>60.762999999999998</v>
      </c>
      <c r="CI25" s="1" t="s">
        <v>8</v>
      </c>
      <c r="CJ25" s="5">
        <f>SUM(D25+K25+R25+Y25+AF25+AM25+AT25+BA25+BH25+BO25+BV25+CC25)</f>
        <v>208</v>
      </c>
      <c r="CK25" s="5"/>
      <c r="CL25" s="26">
        <f>CJ25*CH25</f>
        <v>12638.704</v>
      </c>
      <c r="CM25" s="13"/>
    </row>
    <row r="26" spans="1:91" x14ac:dyDescent="0.2">
      <c r="A26" s="1" t="s">
        <v>129</v>
      </c>
      <c r="B26" s="25">
        <f>'2003'!CB20</f>
        <v>0.21517999999999998</v>
      </c>
      <c r="C26" s="1" t="s">
        <v>16</v>
      </c>
      <c r="D26" s="43"/>
      <c r="E26" s="43">
        <v>12765</v>
      </c>
      <c r="F26" s="3">
        <f>E26*B26</f>
        <v>2746.7727</v>
      </c>
      <c r="G26" s="3">
        <f>F25+F26</f>
        <v>9066.1247000000003</v>
      </c>
      <c r="H26" s="3"/>
      <c r="I26" s="25">
        <f t="shared" si="32"/>
        <v>0.21517999999999998</v>
      </c>
      <c r="J26" s="1" t="s">
        <v>16</v>
      </c>
      <c r="K26" s="43"/>
      <c r="L26" s="43">
        <v>12805</v>
      </c>
      <c r="M26" s="3">
        <f>L26*I26</f>
        <v>2755.3798999999999</v>
      </c>
      <c r="N26" s="3">
        <f>M25+M26</f>
        <v>9074.7318999999989</v>
      </c>
      <c r="O26" s="3"/>
      <c r="P26" s="25">
        <f>I26</f>
        <v>0.21517999999999998</v>
      </c>
      <c r="Q26" s="1" t="s">
        <v>16</v>
      </c>
      <c r="R26" s="45"/>
      <c r="S26" s="47">
        <v>11292</v>
      </c>
      <c r="T26" s="3">
        <f>S26*P26</f>
        <v>2429.8125599999998</v>
      </c>
      <c r="U26" s="3">
        <f>T25+T26</f>
        <v>2429.8125599999998</v>
      </c>
      <c r="V26" s="3"/>
      <c r="W26" s="25">
        <f t="shared" si="22"/>
        <v>0.21517999999999998</v>
      </c>
      <c r="X26" s="1" t="s">
        <v>16</v>
      </c>
      <c r="Y26" s="45"/>
      <c r="Z26" s="45">
        <v>15917</v>
      </c>
      <c r="AA26" s="3">
        <f>Z26*W26</f>
        <v>3425.0200599999998</v>
      </c>
      <c r="AB26" s="3">
        <f>AA25+AA26</f>
        <v>3425.0200599999998</v>
      </c>
      <c r="AC26" s="3"/>
      <c r="AD26" s="25">
        <f t="shared" si="23"/>
        <v>0.21517999999999998</v>
      </c>
      <c r="AE26" s="1" t="s">
        <v>16</v>
      </c>
      <c r="AF26" s="45"/>
      <c r="AG26" s="45">
        <v>3611</v>
      </c>
      <c r="AH26" s="3">
        <f>AG26*AD26</f>
        <v>777.01497999999992</v>
      </c>
      <c r="AI26" s="3">
        <f>AH25+AH26</f>
        <v>777.01497999999992</v>
      </c>
      <c r="AJ26" s="3"/>
      <c r="AK26" s="25">
        <f t="shared" si="24"/>
        <v>0.21517999999999998</v>
      </c>
      <c r="AL26" s="1" t="s">
        <v>16</v>
      </c>
      <c r="AM26" s="45"/>
      <c r="AN26" s="45">
        <v>3122</v>
      </c>
      <c r="AO26" s="3">
        <f>AN26*AK26</f>
        <v>671.7919599999999</v>
      </c>
      <c r="AP26" s="3">
        <f>AO25+AO26</f>
        <v>671.7919599999999</v>
      </c>
      <c r="AQ26" s="3"/>
      <c r="AR26" s="25">
        <f t="shared" si="25"/>
        <v>0.21517999999999998</v>
      </c>
      <c r="AS26" s="1" t="s">
        <v>16</v>
      </c>
      <c r="AT26" s="45"/>
      <c r="AU26" s="45">
        <v>3171</v>
      </c>
      <c r="AV26" s="3">
        <f>AU26*AR26</f>
        <v>682.33578</v>
      </c>
      <c r="AW26" s="3">
        <f>AV25+AV26</f>
        <v>682.33578</v>
      </c>
      <c r="AX26" s="3"/>
      <c r="AY26" s="25">
        <f t="shared" si="26"/>
        <v>0.21517999999999998</v>
      </c>
      <c r="AZ26" s="1" t="s">
        <v>16</v>
      </c>
      <c r="BA26" s="45"/>
      <c r="BB26" s="45">
        <v>1865</v>
      </c>
      <c r="BC26" s="3">
        <f>BB26*AY26</f>
        <v>401.31069999999994</v>
      </c>
      <c r="BD26" s="3">
        <f>BC25+BC26</f>
        <v>401.31069999999994</v>
      </c>
      <c r="BE26" s="3"/>
      <c r="BF26" s="25">
        <f t="shared" si="27"/>
        <v>0.21517999999999998</v>
      </c>
      <c r="BG26" s="1" t="s">
        <v>16</v>
      </c>
      <c r="BH26" s="45"/>
      <c r="BI26" s="45">
        <v>-29371</v>
      </c>
      <c r="BJ26" s="3">
        <f>BI26*BF26</f>
        <v>-6320.0517799999998</v>
      </c>
      <c r="BK26" s="3">
        <f>BJ25+BJ26</f>
        <v>-6320.0517799999998</v>
      </c>
      <c r="BL26" s="3"/>
      <c r="BM26" s="25">
        <f t="shared" si="28"/>
        <v>0.21517999999999998</v>
      </c>
      <c r="BN26" s="1" t="s">
        <v>16</v>
      </c>
      <c r="BO26" s="45"/>
      <c r="BP26" s="45"/>
      <c r="BQ26" s="3">
        <f>BP26*BM26</f>
        <v>0</v>
      </c>
      <c r="BR26" s="3">
        <f>BQ25+BQ26</f>
        <v>0</v>
      </c>
      <c r="BS26" s="3"/>
      <c r="BT26" s="25">
        <f t="shared" si="29"/>
        <v>0.21517999999999998</v>
      </c>
      <c r="BU26" s="1" t="s">
        <v>16</v>
      </c>
      <c r="BV26" s="45"/>
      <c r="BW26" s="45">
        <v>7947</v>
      </c>
      <c r="BX26" s="3">
        <f>BW26*BT26</f>
        <v>1710.0354599999998</v>
      </c>
      <c r="BY26" s="3">
        <f>BX25+BX26</f>
        <v>1710.0354599999998</v>
      </c>
      <c r="BZ26" s="3"/>
      <c r="CA26" s="25">
        <f t="shared" si="30"/>
        <v>0.21517999999999998</v>
      </c>
      <c r="CB26" s="1" t="s">
        <v>16</v>
      </c>
      <c r="CC26" s="45"/>
      <c r="CD26" s="45">
        <v>29188</v>
      </c>
      <c r="CE26" s="3">
        <f>CD26*CA26</f>
        <v>6280.6738399999995</v>
      </c>
      <c r="CF26" s="3">
        <f>CE25+CE26</f>
        <v>6280.6738399999995</v>
      </c>
      <c r="CH26" s="25">
        <f t="shared" si="31"/>
        <v>0.21517999999999998</v>
      </c>
      <c r="CI26" s="1" t="s">
        <v>16</v>
      </c>
      <c r="CJ26" s="5"/>
      <c r="CK26" s="5">
        <f>E26+L26+S26+Z26+AG26+AN26+AU26+BB26+BI26+BP26+BW26+CD26</f>
        <v>72312</v>
      </c>
      <c r="CL26" s="3">
        <f>CK26*CH26</f>
        <v>15560.096159999999</v>
      </c>
      <c r="CM26" s="29">
        <f>CL25+CL26</f>
        <v>28198.800159999999</v>
      </c>
    </row>
    <row r="27" spans="1:91" x14ac:dyDescent="0.2">
      <c r="A27" s="1" t="s">
        <v>134</v>
      </c>
      <c r="B27" s="25">
        <v>0</v>
      </c>
      <c r="C27" s="1" t="s">
        <v>9</v>
      </c>
      <c r="D27" s="37"/>
      <c r="E27" s="43"/>
      <c r="F27" s="26">
        <f>D27*B27</f>
        <v>0</v>
      </c>
      <c r="G27" s="3"/>
      <c r="H27" s="3"/>
      <c r="I27" s="25">
        <f>B27</f>
        <v>0</v>
      </c>
      <c r="J27" s="1" t="s">
        <v>8</v>
      </c>
      <c r="K27" s="37"/>
      <c r="L27" s="43"/>
      <c r="M27" s="26">
        <f>K27*I27</f>
        <v>0</v>
      </c>
      <c r="N27" s="3"/>
      <c r="O27" s="3"/>
      <c r="P27" s="25">
        <v>0</v>
      </c>
      <c r="Q27" s="1" t="s">
        <v>10</v>
      </c>
      <c r="R27" s="38">
        <v>105</v>
      </c>
      <c r="S27" s="47"/>
      <c r="T27" s="26">
        <f>R27*P27</f>
        <v>0</v>
      </c>
      <c r="U27" s="3"/>
      <c r="V27" s="3"/>
      <c r="W27" s="25">
        <f t="shared" si="22"/>
        <v>0</v>
      </c>
      <c r="X27" s="1" t="s">
        <v>10</v>
      </c>
      <c r="Y27" s="38">
        <v>105</v>
      </c>
      <c r="Z27" s="45"/>
      <c r="AA27" s="26">
        <f>Y27*W27</f>
        <v>0</v>
      </c>
      <c r="AB27" s="3"/>
      <c r="AC27" s="3"/>
      <c r="AD27" s="25">
        <f t="shared" si="23"/>
        <v>0</v>
      </c>
      <c r="AE27" s="1" t="s">
        <v>10</v>
      </c>
      <c r="AF27" s="40">
        <v>105</v>
      </c>
      <c r="AG27" s="45"/>
      <c r="AH27" s="26">
        <f>AF27*AD27</f>
        <v>0</v>
      </c>
      <c r="AI27" s="3"/>
      <c r="AJ27" s="3"/>
      <c r="AK27" s="25">
        <f t="shared" si="24"/>
        <v>0</v>
      </c>
      <c r="AL27" s="1" t="s">
        <v>10</v>
      </c>
      <c r="AM27" s="40">
        <v>105</v>
      </c>
      <c r="AN27" s="45"/>
      <c r="AO27" s="26">
        <f>AM27*AK27</f>
        <v>0</v>
      </c>
      <c r="AP27" s="3"/>
      <c r="AQ27" s="3"/>
      <c r="AR27" s="25">
        <f t="shared" si="25"/>
        <v>0</v>
      </c>
      <c r="AS27" s="1" t="s">
        <v>10</v>
      </c>
      <c r="AT27" s="38">
        <v>105</v>
      </c>
      <c r="AU27" s="45"/>
      <c r="AV27" s="26">
        <f>AT27*AR27</f>
        <v>0</v>
      </c>
      <c r="AW27" s="3"/>
      <c r="AX27" s="3"/>
      <c r="AY27" s="25">
        <f t="shared" si="26"/>
        <v>0</v>
      </c>
      <c r="AZ27" s="1" t="s">
        <v>10</v>
      </c>
      <c r="BA27" s="38">
        <v>105</v>
      </c>
      <c r="BB27" s="45"/>
      <c r="BC27" s="26">
        <f>BA27*AY27</f>
        <v>0</v>
      </c>
      <c r="BD27" s="3"/>
      <c r="BE27" s="3"/>
      <c r="BF27" s="25">
        <f t="shared" si="27"/>
        <v>0</v>
      </c>
      <c r="BG27" s="1" t="s">
        <v>8</v>
      </c>
      <c r="BH27" s="38">
        <v>105</v>
      </c>
      <c r="BI27" s="45"/>
      <c r="BJ27" s="26">
        <f>BH27*BF27</f>
        <v>0</v>
      </c>
      <c r="BK27" s="3"/>
      <c r="BL27" s="3"/>
      <c r="BM27" s="25">
        <f t="shared" si="28"/>
        <v>0</v>
      </c>
      <c r="BN27" s="1" t="s">
        <v>8</v>
      </c>
      <c r="BO27" s="38">
        <v>106</v>
      </c>
      <c r="BP27" s="45"/>
      <c r="BQ27" s="26">
        <f>BO27*BM27</f>
        <v>0</v>
      </c>
      <c r="BR27" s="3"/>
      <c r="BS27" s="3"/>
      <c r="BT27" s="25">
        <f t="shared" si="29"/>
        <v>0</v>
      </c>
      <c r="BU27" s="1" t="s">
        <v>8</v>
      </c>
      <c r="BV27" s="38">
        <v>106</v>
      </c>
      <c r="BW27" s="45"/>
      <c r="BX27" s="26">
        <f>BV27*BT27</f>
        <v>0</v>
      </c>
      <c r="BY27" s="3"/>
      <c r="BZ27" s="3"/>
      <c r="CA27" s="25">
        <f t="shared" si="30"/>
        <v>0</v>
      </c>
      <c r="CB27" s="1" t="s">
        <v>8</v>
      </c>
      <c r="CC27" s="38">
        <v>106</v>
      </c>
      <c r="CD27" s="45"/>
      <c r="CE27" s="26">
        <f>CC27*CA27</f>
        <v>0</v>
      </c>
      <c r="CF27" s="3"/>
      <c r="CH27" s="28">
        <f t="shared" si="31"/>
        <v>0</v>
      </c>
      <c r="CI27" s="1" t="s">
        <v>8</v>
      </c>
      <c r="CJ27" s="5">
        <f>SUM(D27+K27+R27+Y27+AF27+AM27+AT27+BA27+BH27+BO27+BV27+CC27)</f>
        <v>1053</v>
      </c>
      <c r="CK27" s="5"/>
      <c r="CL27" s="26">
        <f>CJ27*CH27</f>
        <v>0</v>
      </c>
      <c r="CM27" s="29"/>
    </row>
    <row r="28" spans="1:91" x14ac:dyDescent="0.2">
      <c r="A28" s="1" t="s">
        <v>135</v>
      </c>
      <c r="B28" s="25">
        <v>0</v>
      </c>
      <c r="C28" s="1" t="s">
        <v>16</v>
      </c>
      <c r="D28" s="43"/>
      <c r="E28" s="43"/>
      <c r="F28" s="3">
        <f>E28*B28</f>
        <v>0</v>
      </c>
      <c r="G28" s="3">
        <f>F27+F28</f>
        <v>0</v>
      </c>
      <c r="H28" s="3"/>
      <c r="I28" s="25">
        <f t="shared" si="32"/>
        <v>0</v>
      </c>
      <c r="J28" s="1" t="s">
        <v>16</v>
      </c>
      <c r="K28" s="43"/>
      <c r="L28" s="43"/>
      <c r="M28" s="3">
        <f>L28*I28</f>
        <v>0</v>
      </c>
      <c r="N28" s="3">
        <f>M27+M28</f>
        <v>0</v>
      </c>
      <c r="O28" s="3"/>
      <c r="P28" s="25">
        <v>0.84000200000000003</v>
      </c>
      <c r="Q28" s="1" t="s">
        <v>16</v>
      </c>
      <c r="R28" s="45"/>
      <c r="S28" s="47"/>
      <c r="T28" s="3">
        <f>S28*P28</f>
        <v>0</v>
      </c>
      <c r="U28" s="3">
        <f>T27+T28</f>
        <v>0</v>
      </c>
      <c r="V28" s="3"/>
      <c r="W28" s="25">
        <f t="shared" si="22"/>
        <v>0.84000200000000003</v>
      </c>
      <c r="X28" s="1" t="s">
        <v>16</v>
      </c>
      <c r="Y28" s="45"/>
      <c r="Z28" s="45">
        <v>2886</v>
      </c>
      <c r="AA28" s="3">
        <f>Z28*W28</f>
        <v>2424.2457720000002</v>
      </c>
      <c r="AB28" s="3">
        <f>AA27+AA28</f>
        <v>2424.2457720000002</v>
      </c>
      <c r="AC28" s="3"/>
      <c r="AD28" s="25">
        <f t="shared" si="23"/>
        <v>0.84000200000000003</v>
      </c>
      <c r="AE28" s="1" t="s">
        <v>16</v>
      </c>
      <c r="AF28" s="45"/>
      <c r="AG28" s="48">
        <v>10938</v>
      </c>
      <c r="AH28" s="3">
        <f>AG28*AD28</f>
        <v>9187.9418760000008</v>
      </c>
      <c r="AI28" s="3">
        <f>AH27+AH28</f>
        <v>9187.9418760000008</v>
      </c>
      <c r="AJ28" s="3"/>
      <c r="AK28" s="25">
        <f t="shared" si="24"/>
        <v>0.84000200000000003</v>
      </c>
      <c r="AL28" s="1" t="s">
        <v>16</v>
      </c>
      <c r="AM28" s="45"/>
      <c r="AN28" s="48">
        <v>11177</v>
      </c>
      <c r="AO28" s="3">
        <f>AN28*AK28</f>
        <v>9388.7023540000009</v>
      </c>
      <c r="AP28" s="3">
        <f>AO27+AO28</f>
        <v>9388.7023540000009</v>
      </c>
      <c r="AQ28" s="3"/>
      <c r="AR28" s="25">
        <f t="shared" si="25"/>
        <v>0.84000200000000003</v>
      </c>
      <c r="AS28" s="1" t="s">
        <v>16</v>
      </c>
      <c r="AT28" s="45"/>
      <c r="AU28" s="45">
        <v>12811</v>
      </c>
      <c r="AV28" s="3">
        <f>AU28*AR28</f>
        <v>10761.265622000001</v>
      </c>
      <c r="AW28" s="3">
        <f>AV27+AV28</f>
        <v>10761.265622000001</v>
      </c>
      <c r="AX28" s="3"/>
      <c r="AY28" s="25">
        <f t="shared" si="26"/>
        <v>0.84000200000000003</v>
      </c>
      <c r="AZ28" s="1" t="s">
        <v>16</v>
      </c>
      <c r="BA28" s="45"/>
      <c r="BB28" s="45">
        <v>12272</v>
      </c>
      <c r="BC28" s="3">
        <f>BB28*AY28</f>
        <v>10308.504543999999</v>
      </c>
      <c r="BD28" s="3">
        <f>BC27+BC28</f>
        <v>10308.504543999999</v>
      </c>
      <c r="BE28" s="3"/>
      <c r="BF28" s="25">
        <f t="shared" si="27"/>
        <v>0.84000200000000003</v>
      </c>
      <c r="BG28" s="1" t="s">
        <v>16</v>
      </c>
      <c r="BH28" s="45"/>
      <c r="BI28" s="45">
        <v>12043</v>
      </c>
      <c r="BJ28" s="3">
        <f>BI28*BF28</f>
        <v>10116.144086</v>
      </c>
      <c r="BK28" s="3">
        <f>BJ27+BJ28</f>
        <v>10116.144086</v>
      </c>
      <c r="BL28" s="3"/>
      <c r="BM28" s="25">
        <f t="shared" si="28"/>
        <v>0.84000200000000003</v>
      </c>
      <c r="BN28" s="1" t="s">
        <v>16</v>
      </c>
      <c r="BO28" s="45"/>
      <c r="BP28" s="45">
        <v>12282</v>
      </c>
      <c r="BQ28" s="3">
        <f>BP28*BM28</f>
        <v>10316.904564</v>
      </c>
      <c r="BR28" s="3">
        <f>BQ27+BQ28</f>
        <v>10316.904564</v>
      </c>
      <c r="BS28" s="3"/>
      <c r="BT28" s="25">
        <f t="shared" si="29"/>
        <v>0.84000200000000003</v>
      </c>
      <c r="BU28" s="1" t="s">
        <v>16</v>
      </c>
      <c r="BV28" s="45"/>
      <c r="BW28" s="61">
        <v>11792</v>
      </c>
      <c r="BX28" s="3">
        <f>BW28*BT28</f>
        <v>9905.3035840000011</v>
      </c>
      <c r="BY28" s="3">
        <f>BX27+BX28</f>
        <v>9905.3035840000011</v>
      </c>
      <c r="BZ28" s="3"/>
      <c r="CA28" s="25">
        <f t="shared" si="30"/>
        <v>0.84000200000000003</v>
      </c>
      <c r="CB28" s="1" t="s">
        <v>16</v>
      </c>
      <c r="CC28" s="45"/>
      <c r="CD28" s="45">
        <v>11489</v>
      </c>
      <c r="CE28" s="3">
        <f>CD28*CA28</f>
        <v>9650.7829780000011</v>
      </c>
      <c r="CF28" s="3">
        <f>CE27+CE28</f>
        <v>9650.7829780000011</v>
      </c>
      <c r="CH28" s="28">
        <f t="shared" si="31"/>
        <v>0.84000200000000003</v>
      </c>
      <c r="CI28" s="1" t="s">
        <v>16</v>
      </c>
      <c r="CJ28" s="5"/>
      <c r="CK28" s="5">
        <f>E28+L28+S28+Z28+AG28+AN28+AU28+BB28+BI28+BP28+BW28+CD28</f>
        <v>97690</v>
      </c>
      <c r="CL28" s="3">
        <f>CK28*CH28</f>
        <v>82059.795379999996</v>
      </c>
      <c r="CM28" s="29">
        <f>CL27+CL28</f>
        <v>82059.795379999996</v>
      </c>
    </row>
    <row r="29" spans="1:91" x14ac:dyDescent="0.2">
      <c r="B29" s="25"/>
      <c r="D29" s="37"/>
      <c r="E29" s="43"/>
      <c r="F29" s="3"/>
      <c r="G29" s="3"/>
      <c r="H29" s="3"/>
      <c r="I29" s="25"/>
      <c r="K29" s="37"/>
      <c r="L29" s="43"/>
      <c r="M29" s="3"/>
      <c r="N29" s="3"/>
      <c r="O29" s="3"/>
      <c r="P29" s="25"/>
      <c r="R29" s="38"/>
      <c r="S29" s="47"/>
      <c r="T29" s="3"/>
      <c r="U29" s="3"/>
      <c r="V29" s="3"/>
      <c r="W29" s="25"/>
      <c r="Y29" s="38"/>
      <c r="Z29" s="45"/>
      <c r="AA29" s="3"/>
      <c r="AB29" s="3"/>
      <c r="AC29" s="3"/>
      <c r="AD29" s="25"/>
      <c r="AF29" s="38"/>
      <c r="AG29" s="48"/>
      <c r="AH29" s="3"/>
      <c r="AI29" s="3"/>
      <c r="AJ29" s="3"/>
      <c r="AK29" s="25"/>
      <c r="AM29" s="38"/>
      <c r="AN29" s="48"/>
      <c r="AO29" s="3"/>
      <c r="AP29" s="3"/>
      <c r="AQ29" s="3"/>
      <c r="AR29" s="25"/>
      <c r="AT29" s="38"/>
      <c r="AU29" s="45"/>
      <c r="AV29" s="3"/>
      <c r="AW29" s="3"/>
      <c r="AX29" s="3"/>
      <c r="AY29" s="25"/>
      <c r="BA29" s="38"/>
      <c r="BB29" s="45"/>
      <c r="BC29" s="3"/>
      <c r="BD29" s="3"/>
      <c r="BE29" s="3"/>
      <c r="BF29" s="25"/>
      <c r="BH29" s="38"/>
      <c r="BI29" s="45"/>
      <c r="BJ29" s="3"/>
      <c r="BK29" s="3"/>
      <c r="BL29" s="3"/>
      <c r="BM29" s="25"/>
      <c r="BO29" s="38"/>
      <c r="BP29" s="45"/>
      <c r="BQ29" s="3"/>
      <c r="BR29" s="3"/>
      <c r="BS29" s="3"/>
      <c r="BT29" s="25"/>
      <c r="BV29" s="38"/>
      <c r="BW29" s="45"/>
      <c r="BX29" s="3"/>
      <c r="BY29" s="3"/>
      <c r="BZ29" s="3"/>
      <c r="CA29" s="25"/>
      <c r="CC29" s="38"/>
      <c r="CD29" s="45"/>
      <c r="CE29" s="3"/>
      <c r="CF29" s="3"/>
      <c r="CH29" s="28"/>
      <c r="CJ29" s="5"/>
      <c r="CK29" s="5"/>
      <c r="CL29" s="3"/>
      <c r="CM29" s="29"/>
    </row>
    <row r="30" spans="1:91" x14ac:dyDescent="0.2">
      <c r="A30" s="1" t="s">
        <v>130</v>
      </c>
      <c r="B30" s="25">
        <f>'2002 PILS Rate'!D17</f>
        <v>151.59350000000001</v>
      </c>
      <c r="C30" s="1" t="s">
        <v>8</v>
      </c>
      <c r="D30" s="37">
        <v>1</v>
      </c>
      <c r="E30" s="43"/>
      <c r="F30" s="26">
        <f>D30*B30</f>
        <v>151.59350000000001</v>
      </c>
      <c r="G30" s="3"/>
      <c r="H30" s="3"/>
      <c r="I30" s="25">
        <f t="shared" si="32"/>
        <v>151.59350000000001</v>
      </c>
      <c r="J30" s="1" t="s">
        <v>8</v>
      </c>
      <c r="K30" s="37">
        <v>1</v>
      </c>
      <c r="L30" s="43"/>
      <c r="M30" s="26">
        <f>K30*I30</f>
        <v>151.59350000000001</v>
      </c>
      <c r="N30" s="3"/>
      <c r="O30" s="3"/>
      <c r="P30" s="25">
        <f>I30</f>
        <v>151.59350000000001</v>
      </c>
      <c r="Q30" s="1" t="s">
        <v>8</v>
      </c>
      <c r="R30" s="38"/>
      <c r="S30" s="47"/>
      <c r="T30" s="26">
        <f>R30*P30</f>
        <v>0</v>
      </c>
      <c r="U30" s="3"/>
      <c r="V30" s="3"/>
      <c r="W30" s="25">
        <f>P30</f>
        <v>151.59350000000001</v>
      </c>
      <c r="X30" s="1" t="s">
        <v>8</v>
      </c>
      <c r="Y30" s="38"/>
      <c r="Z30" s="45"/>
      <c r="AA30" s="26">
        <f>Y30*W30</f>
        <v>0</v>
      </c>
      <c r="AB30" s="3"/>
      <c r="AC30" s="3"/>
      <c r="AD30" s="25">
        <f>W30</f>
        <v>151.59350000000001</v>
      </c>
      <c r="AE30" s="1" t="s">
        <v>8</v>
      </c>
      <c r="AF30" s="38"/>
      <c r="AG30" s="48"/>
      <c r="AH30" s="26">
        <f>AF30*AD30</f>
        <v>0</v>
      </c>
      <c r="AI30" s="3"/>
      <c r="AJ30" s="3"/>
      <c r="AK30" s="25">
        <f>AD30</f>
        <v>151.59350000000001</v>
      </c>
      <c r="AL30" s="1" t="s">
        <v>8</v>
      </c>
      <c r="AM30" s="38"/>
      <c r="AN30" s="48"/>
      <c r="AO30" s="26">
        <f>AM30*AK30</f>
        <v>0</v>
      </c>
      <c r="AP30" s="3"/>
      <c r="AQ30" s="3"/>
      <c r="AR30" s="25">
        <f>AK30</f>
        <v>151.59350000000001</v>
      </c>
      <c r="AS30" s="1" t="s">
        <v>8</v>
      </c>
      <c r="AT30" s="38"/>
      <c r="AU30" s="45"/>
      <c r="AV30" s="26">
        <f>AT30*AR30</f>
        <v>0</v>
      </c>
      <c r="AW30" s="3"/>
      <c r="AX30" s="3"/>
      <c r="AY30" s="25">
        <f>AR30</f>
        <v>151.59350000000001</v>
      </c>
      <c r="AZ30" s="1" t="s">
        <v>8</v>
      </c>
      <c r="BA30" s="38"/>
      <c r="BB30" s="45"/>
      <c r="BC30" s="26">
        <f>BA30*AY30</f>
        <v>0</v>
      </c>
      <c r="BD30" s="3"/>
      <c r="BE30" s="3"/>
      <c r="BF30" s="25">
        <f>AY30</f>
        <v>151.59350000000001</v>
      </c>
      <c r="BG30" s="1" t="s">
        <v>8</v>
      </c>
      <c r="BH30" s="38"/>
      <c r="BI30" s="45"/>
      <c r="BJ30" s="26">
        <f>BH30*BF30</f>
        <v>0</v>
      </c>
      <c r="BK30" s="3"/>
      <c r="BL30" s="3"/>
      <c r="BM30" s="25">
        <f>BF30</f>
        <v>151.59350000000001</v>
      </c>
      <c r="BN30" s="1" t="s">
        <v>8</v>
      </c>
      <c r="BO30" s="38"/>
      <c r="BP30" s="45"/>
      <c r="BQ30" s="26">
        <f>BO30*BM30</f>
        <v>0</v>
      </c>
      <c r="BR30" s="3"/>
      <c r="BS30" s="3"/>
      <c r="BT30" s="25">
        <f>BM30</f>
        <v>151.59350000000001</v>
      </c>
      <c r="BU30" s="1" t="s">
        <v>8</v>
      </c>
      <c r="BV30" s="38"/>
      <c r="BW30" s="45"/>
      <c r="BX30" s="26">
        <f>BV30*BT30</f>
        <v>0</v>
      </c>
      <c r="BY30" s="3"/>
      <c r="BZ30" s="3"/>
      <c r="CA30" s="25">
        <f>BT30</f>
        <v>151.59350000000001</v>
      </c>
      <c r="CB30" s="1" t="s">
        <v>8</v>
      </c>
      <c r="CC30" s="38"/>
      <c r="CD30" s="45"/>
      <c r="CE30" s="26">
        <f>CC30*CA30</f>
        <v>0</v>
      </c>
      <c r="CF30" s="3"/>
      <c r="CH30" s="25">
        <f>CA30</f>
        <v>151.59350000000001</v>
      </c>
      <c r="CI30" s="1" t="s">
        <v>8</v>
      </c>
      <c r="CJ30" s="5">
        <f>SUM(D30+K30+R30+Y30+AF30+AM30+AT30+BA30+BH30+BO30+BV30+CC30)</f>
        <v>2</v>
      </c>
      <c r="CK30" s="5"/>
      <c r="CL30" s="26">
        <f>CJ30*CH30</f>
        <v>303.18700000000001</v>
      </c>
      <c r="CM30" s="29"/>
    </row>
    <row r="31" spans="1:91" x14ac:dyDescent="0.2">
      <c r="A31" s="1" t="s">
        <v>133</v>
      </c>
      <c r="B31" s="25">
        <f>'2002 PILS Rate'!D18</f>
        <v>1.6E-2</v>
      </c>
      <c r="C31" s="1" t="s">
        <v>16</v>
      </c>
      <c r="D31" s="43"/>
      <c r="E31" s="43">
        <v>4151</v>
      </c>
      <c r="F31" s="3">
        <f>E31*B31</f>
        <v>66.415999999999997</v>
      </c>
      <c r="G31" s="3"/>
      <c r="H31" s="3"/>
      <c r="I31" s="25">
        <f t="shared" si="32"/>
        <v>1.6E-2</v>
      </c>
      <c r="J31" s="1" t="s">
        <v>16</v>
      </c>
      <c r="K31" s="43"/>
      <c r="L31" s="43">
        <v>4340</v>
      </c>
      <c r="M31" s="3">
        <f>L31*I31</f>
        <v>69.44</v>
      </c>
      <c r="N31" s="3"/>
      <c r="O31" s="3"/>
      <c r="P31" s="25">
        <f>I31</f>
        <v>1.6E-2</v>
      </c>
      <c r="Q31" s="1" t="s">
        <v>16</v>
      </c>
      <c r="R31" s="45"/>
      <c r="S31" s="47">
        <v>4556</v>
      </c>
      <c r="T31" s="3">
        <f>S31*P31</f>
        <v>72.896000000000001</v>
      </c>
      <c r="U31" s="3"/>
      <c r="V31" s="3"/>
      <c r="W31" s="25">
        <f>P31</f>
        <v>1.6E-2</v>
      </c>
      <c r="X31" s="1" t="s">
        <v>16</v>
      </c>
      <c r="Y31" s="45"/>
      <c r="Z31" s="45"/>
      <c r="AA31" s="3">
        <f>Z31*W31</f>
        <v>0</v>
      </c>
      <c r="AB31" s="3"/>
      <c r="AC31" s="3"/>
      <c r="AD31" s="25">
        <f>W31</f>
        <v>1.6E-2</v>
      </c>
      <c r="AE31" s="1" t="s">
        <v>16</v>
      </c>
      <c r="AF31" s="45"/>
      <c r="AG31" s="48"/>
      <c r="AH31" s="3">
        <f>AG31*AD31</f>
        <v>0</v>
      </c>
      <c r="AI31" s="3"/>
      <c r="AJ31" s="3"/>
      <c r="AK31" s="25">
        <f>AD31</f>
        <v>1.6E-2</v>
      </c>
      <c r="AL31" s="1" t="s">
        <v>16</v>
      </c>
      <c r="AM31" s="45"/>
      <c r="AN31" s="48"/>
      <c r="AO31" s="3">
        <f>AN31*AK31</f>
        <v>0</v>
      </c>
      <c r="AP31" s="3"/>
      <c r="AQ31" s="3"/>
      <c r="AR31" s="25">
        <f>AK31</f>
        <v>1.6E-2</v>
      </c>
      <c r="AS31" s="1" t="s">
        <v>16</v>
      </c>
      <c r="AT31" s="45"/>
      <c r="AU31" s="45"/>
      <c r="AV31" s="3">
        <f>AU31*AR31</f>
        <v>0</v>
      </c>
      <c r="AW31" s="3"/>
      <c r="AX31" s="3"/>
      <c r="AY31" s="25">
        <f>AR31</f>
        <v>1.6E-2</v>
      </c>
      <c r="AZ31" s="1" t="s">
        <v>16</v>
      </c>
      <c r="BA31" s="45"/>
      <c r="BB31" s="45"/>
      <c r="BC31" s="3">
        <f>BB31*AY31</f>
        <v>0</v>
      </c>
      <c r="BD31" s="3"/>
      <c r="BE31" s="3"/>
      <c r="BF31" s="25">
        <f>AY31</f>
        <v>1.6E-2</v>
      </c>
      <c r="BG31" s="1" t="s">
        <v>16</v>
      </c>
      <c r="BH31" s="45"/>
      <c r="BI31" s="45"/>
      <c r="BJ31" s="3">
        <f>BI31*BF31</f>
        <v>0</v>
      </c>
      <c r="BK31" s="3"/>
      <c r="BL31" s="3"/>
      <c r="BM31" s="25">
        <f>BF31</f>
        <v>1.6E-2</v>
      </c>
      <c r="BN31" s="1" t="s">
        <v>16</v>
      </c>
      <c r="BO31" s="45"/>
      <c r="BP31" s="45"/>
      <c r="BQ31" s="3">
        <f>BP31*BM31</f>
        <v>0</v>
      </c>
      <c r="BR31" s="3"/>
      <c r="BS31" s="3"/>
      <c r="BT31" s="25">
        <f>BM31</f>
        <v>1.6E-2</v>
      </c>
      <c r="BU31" s="1" t="s">
        <v>16</v>
      </c>
      <c r="BV31" s="45"/>
      <c r="BW31" s="45"/>
      <c r="BX31" s="3">
        <f>BW31*BT31</f>
        <v>0</v>
      </c>
      <c r="BY31" s="3"/>
      <c r="BZ31" s="3"/>
      <c r="CA31" s="25">
        <f>BT31</f>
        <v>1.6E-2</v>
      </c>
      <c r="CB31" s="1" t="s">
        <v>16</v>
      </c>
      <c r="CC31" s="45"/>
      <c r="CD31" s="45"/>
      <c r="CE31" s="3">
        <f>CD31*CA31</f>
        <v>0</v>
      </c>
      <c r="CF31" s="3"/>
      <c r="CH31" s="25">
        <f>CA31</f>
        <v>1.6E-2</v>
      </c>
      <c r="CI31" s="1" t="s">
        <v>16</v>
      </c>
      <c r="CJ31" s="5"/>
      <c r="CK31" s="5">
        <f>E31+L31+S31+Z31+AG31+AN31+AU31+BB31+BI31+BP31+BW31+CD31</f>
        <v>13047</v>
      </c>
      <c r="CL31" s="3">
        <f>CK31*CH31</f>
        <v>208.75200000000001</v>
      </c>
      <c r="CM31" s="29"/>
    </row>
    <row r="32" spans="1:91" x14ac:dyDescent="0.2">
      <c r="A32" s="1" t="s">
        <v>132</v>
      </c>
      <c r="B32" s="25">
        <v>0</v>
      </c>
      <c r="C32" s="1" t="s">
        <v>9</v>
      </c>
      <c r="D32" s="37"/>
      <c r="E32" s="43"/>
      <c r="F32" s="26">
        <f>D32*B32</f>
        <v>0</v>
      </c>
      <c r="G32" s="3"/>
      <c r="H32" s="3"/>
      <c r="I32" s="25">
        <f>B32</f>
        <v>0</v>
      </c>
      <c r="J32" s="1" t="s">
        <v>9</v>
      </c>
      <c r="K32" s="37"/>
      <c r="L32" s="43"/>
      <c r="M32" s="26">
        <f>K32*I32</f>
        <v>0</v>
      </c>
      <c r="N32" s="3"/>
      <c r="O32" s="3"/>
      <c r="P32" s="25">
        <f>I32</f>
        <v>0</v>
      </c>
      <c r="Q32" s="1" t="s">
        <v>9</v>
      </c>
      <c r="R32" s="38">
        <v>1</v>
      </c>
      <c r="S32" s="47"/>
      <c r="T32" s="26">
        <f>R32*P32</f>
        <v>0</v>
      </c>
      <c r="U32" s="3"/>
      <c r="V32" s="3"/>
      <c r="W32" s="25">
        <f>P32</f>
        <v>0</v>
      </c>
      <c r="X32" s="1" t="s">
        <v>9</v>
      </c>
      <c r="Y32" s="38">
        <v>1</v>
      </c>
      <c r="Z32" s="45"/>
      <c r="AA32" s="26">
        <f>Y32*W32</f>
        <v>0</v>
      </c>
      <c r="AB32" s="3"/>
      <c r="AC32" s="3"/>
      <c r="AD32" s="25">
        <f>W32</f>
        <v>0</v>
      </c>
      <c r="AE32" s="1" t="s">
        <v>9</v>
      </c>
      <c r="AF32" s="38">
        <v>1</v>
      </c>
      <c r="AG32" s="48"/>
      <c r="AH32" s="26">
        <f>AF32*AD32</f>
        <v>0</v>
      </c>
      <c r="AI32" s="3"/>
      <c r="AJ32" s="3"/>
      <c r="AK32" s="25">
        <f>AD32</f>
        <v>0</v>
      </c>
      <c r="AL32" s="1" t="s">
        <v>9</v>
      </c>
      <c r="AM32" s="38">
        <v>1</v>
      </c>
      <c r="AN32" s="48"/>
      <c r="AO32" s="26">
        <f>AM32*AK32</f>
        <v>0</v>
      </c>
      <c r="AP32" s="3"/>
      <c r="AQ32" s="3"/>
      <c r="AR32" s="25">
        <f>AK32</f>
        <v>0</v>
      </c>
      <c r="AS32" s="1" t="s">
        <v>9</v>
      </c>
      <c r="AT32" s="38">
        <v>1</v>
      </c>
      <c r="AU32" s="45"/>
      <c r="AV32" s="26">
        <f>AT32*AR32</f>
        <v>0</v>
      </c>
      <c r="AW32" s="3"/>
      <c r="AX32" s="3"/>
      <c r="AY32" s="25">
        <f>AR32</f>
        <v>0</v>
      </c>
      <c r="AZ32" s="1" t="s">
        <v>9</v>
      </c>
      <c r="BA32" s="38">
        <v>1</v>
      </c>
      <c r="BB32" s="45"/>
      <c r="BC32" s="26">
        <f>BA32*AY32</f>
        <v>0</v>
      </c>
      <c r="BD32" s="3"/>
      <c r="BE32" s="3"/>
      <c r="BF32" s="25">
        <f>AY32</f>
        <v>0</v>
      </c>
      <c r="BG32" s="1" t="s">
        <v>9</v>
      </c>
      <c r="BH32" s="38">
        <v>1</v>
      </c>
      <c r="BI32" s="45"/>
      <c r="BJ32" s="26">
        <f>BH32*BF32</f>
        <v>0</v>
      </c>
      <c r="BK32" s="3"/>
      <c r="BL32" s="3"/>
      <c r="BM32" s="25">
        <f>BF32</f>
        <v>0</v>
      </c>
      <c r="BN32" s="1" t="s">
        <v>9</v>
      </c>
      <c r="BO32" s="38">
        <v>1</v>
      </c>
      <c r="BP32" s="45"/>
      <c r="BQ32" s="26">
        <f>BO32*BM32</f>
        <v>0</v>
      </c>
      <c r="BR32" s="3"/>
      <c r="BS32" s="3"/>
      <c r="BT32" s="25">
        <f>BM32</f>
        <v>0</v>
      </c>
      <c r="BU32" s="1" t="s">
        <v>9</v>
      </c>
      <c r="BV32" s="38">
        <v>1</v>
      </c>
      <c r="BW32" s="45"/>
      <c r="BX32" s="26">
        <f>BV32*BT32</f>
        <v>0</v>
      </c>
      <c r="BY32" s="3"/>
      <c r="BZ32" s="3"/>
      <c r="CA32" s="25">
        <f>BT32</f>
        <v>0</v>
      </c>
      <c r="CB32" s="1" t="s">
        <v>9</v>
      </c>
      <c r="CC32" s="38">
        <v>1</v>
      </c>
      <c r="CD32" s="45"/>
      <c r="CE32" s="26">
        <f>CC32*CA32</f>
        <v>0</v>
      </c>
      <c r="CF32" s="3"/>
      <c r="CH32" s="25">
        <f>CA32</f>
        <v>0</v>
      </c>
      <c r="CI32" s="1" t="s">
        <v>9</v>
      </c>
      <c r="CJ32" s="5">
        <f>SUM(D32+K32+R32+Y32+AF32+AM32+AT32+BA32+BH32+BO32+BV32+CC32)</f>
        <v>10</v>
      </c>
      <c r="CK32" s="5"/>
      <c r="CL32" s="26">
        <f>CJ32*CH32</f>
        <v>0</v>
      </c>
      <c r="CM32" s="29"/>
    </row>
    <row r="33" spans="1:91" x14ac:dyDescent="0.2">
      <c r="A33" s="1" t="s">
        <v>131</v>
      </c>
      <c r="B33" s="25">
        <v>0</v>
      </c>
      <c r="C33" s="1" t="s">
        <v>16</v>
      </c>
      <c r="D33" s="43"/>
      <c r="E33" s="43"/>
      <c r="F33" s="3">
        <f>E33*B33</f>
        <v>0</v>
      </c>
      <c r="G33" s="3"/>
      <c r="H33" s="3"/>
      <c r="I33" s="25">
        <f t="shared" si="32"/>
        <v>0</v>
      </c>
      <c r="J33" s="1" t="s">
        <v>16</v>
      </c>
      <c r="K33" s="43"/>
      <c r="L33" s="43"/>
      <c r="M33" s="3">
        <f>L33*I33</f>
        <v>0</v>
      </c>
      <c r="N33" s="3"/>
      <c r="O33" s="3"/>
      <c r="P33" s="25">
        <v>4.4350000000000001E-2</v>
      </c>
      <c r="Q33" s="1" t="s">
        <v>16</v>
      </c>
      <c r="R33" s="45"/>
      <c r="S33" s="47"/>
      <c r="T33" s="3">
        <f>S33*P33</f>
        <v>0</v>
      </c>
      <c r="U33" s="3"/>
      <c r="V33" s="3"/>
      <c r="W33" s="25">
        <v>4.4350000000000001E-2</v>
      </c>
      <c r="X33" s="1" t="s">
        <v>16</v>
      </c>
      <c r="Y33" s="45"/>
      <c r="Z33" s="45"/>
      <c r="AA33" s="3">
        <f>Z33*W33</f>
        <v>0</v>
      </c>
      <c r="AB33" s="3"/>
      <c r="AC33" s="3"/>
      <c r="AD33" s="25">
        <v>4.4350000000000001E-2</v>
      </c>
      <c r="AE33" s="1" t="s">
        <v>16</v>
      </c>
      <c r="AF33" s="45"/>
      <c r="AG33" s="48">
        <v>8640</v>
      </c>
      <c r="AH33" s="3">
        <f>AG33*AD33</f>
        <v>383.18400000000003</v>
      </c>
      <c r="AI33" s="3"/>
      <c r="AJ33" s="3"/>
      <c r="AK33" s="25">
        <v>4.4350000000000001E-2</v>
      </c>
      <c r="AL33" s="1" t="s">
        <v>16</v>
      </c>
      <c r="AM33" s="45"/>
      <c r="AN33" s="48">
        <v>4194</v>
      </c>
      <c r="AO33" s="3">
        <f>AN33*AK33</f>
        <v>186.00390000000002</v>
      </c>
      <c r="AP33" s="3"/>
      <c r="AQ33" s="3"/>
      <c r="AR33" s="25">
        <v>4.4350000000000001E-2</v>
      </c>
      <c r="AS33" s="1" t="s">
        <v>16</v>
      </c>
      <c r="AT33" s="45"/>
      <c r="AU33" s="45">
        <v>4551</v>
      </c>
      <c r="AV33" s="3">
        <f>AU33*AR33</f>
        <v>201.83685</v>
      </c>
      <c r="AW33" s="3"/>
      <c r="AX33" s="3"/>
      <c r="AY33" s="25">
        <v>4.4350000000000001E-2</v>
      </c>
      <c r="AZ33" s="1" t="s">
        <v>16</v>
      </c>
      <c r="BA33" s="45"/>
      <c r="BB33" s="45">
        <v>4367</v>
      </c>
      <c r="BC33" s="3">
        <f>BB33*AY33</f>
        <v>193.67644999999999</v>
      </c>
      <c r="BD33" s="3"/>
      <c r="BE33" s="3"/>
      <c r="BF33" s="25">
        <v>4.4350000000000001E-2</v>
      </c>
      <c r="BG33" s="1" t="s">
        <v>16</v>
      </c>
      <c r="BH33" s="45"/>
      <c r="BI33" s="45">
        <v>4550</v>
      </c>
      <c r="BJ33" s="3">
        <f>BI33*BF33</f>
        <v>201.79249999999999</v>
      </c>
      <c r="BK33" s="3"/>
      <c r="BL33" s="3"/>
      <c r="BM33" s="25">
        <v>4.4350000000000001E-2</v>
      </c>
      <c r="BN33" s="1" t="s">
        <v>16</v>
      </c>
      <c r="BO33" s="45"/>
      <c r="BP33" s="45">
        <v>5038</v>
      </c>
      <c r="BQ33" s="3">
        <f>BP33*BM33</f>
        <v>223.43530000000001</v>
      </c>
      <c r="BR33" s="3"/>
      <c r="BS33" s="3"/>
      <c r="BT33" s="25">
        <v>4.4350000000000001E-2</v>
      </c>
      <c r="BU33" s="1" t="s">
        <v>16</v>
      </c>
      <c r="BV33" s="45"/>
      <c r="BW33" s="45">
        <v>4365</v>
      </c>
      <c r="BX33" s="3">
        <f>BW33*BT33</f>
        <v>193.58775</v>
      </c>
      <c r="BY33" s="3"/>
      <c r="BZ33" s="3"/>
      <c r="CA33" s="25">
        <v>4.4350000000000001E-2</v>
      </c>
      <c r="CB33" s="1" t="s">
        <v>16</v>
      </c>
      <c r="CC33" s="45"/>
      <c r="CD33" s="45">
        <v>4471</v>
      </c>
      <c r="CE33" s="3">
        <f>CD33*CA33</f>
        <v>198.28885</v>
      </c>
      <c r="CF33" s="3"/>
      <c r="CH33" s="25">
        <v>4.4350000000000001E-2</v>
      </c>
      <c r="CI33" s="1" t="s">
        <v>16</v>
      </c>
      <c r="CJ33" s="5"/>
      <c r="CK33" s="5">
        <f>E33+L33+S33+Z33+AG33+AN33+AU33+BB33+BI33+BP33+BW33+CD33</f>
        <v>40176</v>
      </c>
      <c r="CL33" s="3">
        <f>CK33*CH33</f>
        <v>1781.8055999999999</v>
      </c>
      <c r="CM33" s="29"/>
    </row>
    <row r="34" spans="1:91" x14ac:dyDescent="0.2">
      <c r="B34" s="25"/>
      <c r="D34" s="37"/>
      <c r="E34" s="43"/>
      <c r="F34" s="3"/>
      <c r="G34" s="3"/>
      <c r="H34" s="3"/>
      <c r="I34" s="25"/>
      <c r="K34" s="37"/>
      <c r="L34" s="43"/>
      <c r="M34" s="3"/>
      <c r="N34" s="3"/>
      <c r="O34" s="3"/>
      <c r="P34" s="27"/>
      <c r="R34" s="38"/>
      <c r="S34" s="47"/>
      <c r="T34" s="3"/>
      <c r="U34" s="3"/>
      <c r="V34" s="3"/>
      <c r="W34" s="25"/>
      <c r="Y34" s="38"/>
      <c r="Z34" s="45"/>
      <c r="AA34" s="3"/>
      <c r="AB34" s="3"/>
      <c r="AC34" s="3"/>
      <c r="AD34" s="25"/>
      <c r="AF34" s="38"/>
      <c r="AG34" s="45"/>
      <c r="AH34" s="3"/>
      <c r="AI34" s="3"/>
      <c r="AJ34" s="3"/>
      <c r="AK34" s="25"/>
      <c r="AM34" s="38"/>
      <c r="AN34" s="45"/>
      <c r="AO34" s="3"/>
      <c r="AP34" s="3"/>
      <c r="AQ34" s="3"/>
      <c r="AR34" s="25"/>
      <c r="AT34" s="38"/>
      <c r="AU34" s="45"/>
      <c r="AV34" s="3"/>
      <c r="AW34" s="3"/>
      <c r="AX34" s="3"/>
      <c r="AY34" s="25"/>
      <c r="BA34" s="38"/>
      <c r="BB34" s="45"/>
      <c r="BC34" s="3"/>
      <c r="BD34" s="3"/>
      <c r="BE34" s="3"/>
      <c r="BF34" s="25"/>
      <c r="BH34" s="38"/>
      <c r="BI34" s="45"/>
      <c r="BJ34" s="3"/>
      <c r="BK34" s="3"/>
      <c r="BL34" s="3"/>
      <c r="BM34" s="25"/>
      <c r="BO34" s="38"/>
      <c r="BP34" s="45"/>
      <c r="BQ34" s="3"/>
      <c r="BR34" s="3"/>
      <c r="BS34" s="3"/>
      <c r="BT34" s="25"/>
      <c r="BV34" s="38"/>
      <c r="BW34" s="45"/>
      <c r="BX34" s="3"/>
      <c r="BY34" s="3"/>
      <c r="BZ34" s="3"/>
      <c r="CA34" s="25"/>
      <c r="CC34" s="38"/>
      <c r="CD34" s="45"/>
      <c r="CE34" s="3"/>
      <c r="CF34" s="3"/>
      <c r="CH34" s="28"/>
      <c r="CJ34" s="5"/>
      <c r="CK34" s="5"/>
      <c r="CL34" s="3"/>
      <c r="CM34" s="29"/>
    </row>
    <row r="35" spans="1:91" hidden="1" x14ac:dyDescent="0.2">
      <c r="A35" s="1" t="s">
        <v>17</v>
      </c>
      <c r="B35" s="25">
        <f>'2003'!CB24</f>
        <v>0</v>
      </c>
      <c r="C35" s="1" t="s">
        <v>8</v>
      </c>
      <c r="D35" s="37"/>
      <c r="E35" s="43"/>
      <c r="F35" s="26">
        <f>D35*B35</f>
        <v>0</v>
      </c>
      <c r="I35" s="25">
        <f t="shared" si="32"/>
        <v>0</v>
      </c>
      <c r="J35" s="1" t="s">
        <v>8</v>
      </c>
      <c r="K35" s="37"/>
      <c r="L35" s="43"/>
      <c r="M35" s="26">
        <f>K35*I35</f>
        <v>0</v>
      </c>
      <c r="P35" s="27">
        <f t="shared" ref="P35:P40" si="33">I35</f>
        <v>0</v>
      </c>
      <c r="Q35" s="1" t="s">
        <v>8</v>
      </c>
      <c r="R35" s="38"/>
      <c r="S35" s="45"/>
      <c r="T35" s="26">
        <f>R35*P35</f>
        <v>0</v>
      </c>
      <c r="W35" s="25">
        <f t="shared" ref="W35:W49" si="34">P35</f>
        <v>0</v>
      </c>
      <c r="X35" s="1" t="s">
        <v>8</v>
      </c>
      <c r="Y35" s="38"/>
      <c r="Z35" s="45"/>
      <c r="AA35" s="26">
        <f>Y35*W35</f>
        <v>0</v>
      </c>
      <c r="AD35" s="25">
        <f t="shared" ref="AD35:AD49" si="35">W35</f>
        <v>0</v>
      </c>
      <c r="AE35" s="1" t="s">
        <v>8</v>
      </c>
      <c r="AF35" s="38"/>
      <c r="AG35" s="45"/>
      <c r="AH35" s="26">
        <f>AF35*AD35</f>
        <v>0</v>
      </c>
      <c r="AK35" s="25">
        <f t="shared" ref="AK35:AK49" si="36">AD35</f>
        <v>0</v>
      </c>
      <c r="AL35" s="1" t="s">
        <v>8</v>
      </c>
      <c r="AM35" s="38"/>
      <c r="AN35" s="45"/>
      <c r="AO35" s="26">
        <f>AM35*AK35</f>
        <v>0</v>
      </c>
      <c r="AR35" s="25">
        <f t="shared" ref="AR35:AR49" si="37">AK35</f>
        <v>0</v>
      </c>
      <c r="AS35" s="1" t="s">
        <v>8</v>
      </c>
      <c r="AT35" s="38"/>
      <c r="AU35" s="45"/>
      <c r="AV35" s="26">
        <f>AT35*AR35</f>
        <v>0</v>
      </c>
      <c r="AY35" s="25">
        <f t="shared" ref="AY35:AY49" si="38">AR35</f>
        <v>0</v>
      </c>
      <c r="AZ35" s="1" t="s">
        <v>8</v>
      </c>
      <c r="BA35" s="38"/>
      <c r="BB35" s="45"/>
      <c r="BC35" s="26">
        <f>BA35*AY35</f>
        <v>0</v>
      </c>
      <c r="BF35" s="25">
        <f t="shared" ref="BF35:BF49" si="39">AY35</f>
        <v>0</v>
      </c>
      <c r="BG35" s="1" t="s">
        <v>8</v>
      </c>
      <c r="BH35" s="38"/>
      <c r="BI35" s="45"/>
      <c r="BJ35" s="26">
        <f>BH35*BF35</f>
        <v>0</v>
      </c>
      <c r="BM35" s="25">
        <f t="shared" ref="BM35:BM49" si="40">BF35</f>
        <v>0</v>
      </c>
      <c r="BN35" s="1" t="s">
        <v>8</v>
      </c>
      <c r="BO35" s="38"/>
      <c r="BP35" s="45"/>
      <c r="BQ35" s="26">
        <f>BO35*BM35</f>
        <v>0</v>
      </c>
      <c r="BT35" s="25">
        <f t="shared" ref="BT35:BT49" si="41">BM35</f>
        <v>0</v>
      </c>
      <c r="BU35" s="1" t="s">
        <v>8</v>
      </c>
      <c r="BV35" s="38"/>
      <c r="BW35" s="45"/>
      <c r="BX35" s="26">
        <f>BV35*BT35</f>
        <v>0</v>
      </c>
      <c r="CA35" s="25">
        <f t="shared" ref="CA35:CA49" si="42">BT35</f>
        <v>0</v>
      </c>
      <c r="CB35" s="1" t="s">
        <v>8</v>
      </c>
      <c r="CC35" s="38"/>
      <c r="CD35" s="45"/>
      <c r="CE35" s="26">
        <f>CC35*CA35</f>
        <v>0</v>
      </c>
      <c r="CH35" s="28">
        <f t="shared" ref="CH35:CH49" si="43">CA35</f>
        <v>0</v>
      </c>
      <c r="CI35" s="1" t="s">
        <v>8</v>
      </c>
      <c r="CJ35" s="5">
        <f>D35+K35+R35+Y35+AF35+AM35+AT35+BA35+BH35+BO35+BV35+CC35</f>
        <v>0</v>
      </c>
      <c r="CK35" s="5"/>
      <c r="CL35" s="26">
        <f>CJ35*CH35</f>
        <v>0</v>
      </c>
      <c r="CM35" s="13"/>
    </row>
    <row r="36" spans="1:91" hidden="1" x14ac:dyDescent="0.2">
      <c r="A36" s="1" t="s">
        <v>18</v>
      </c>
      <c r="B36" s="25">
        <f>'2003'!CB25</f>
        <v>0</v>
      </c>
      <c r="C36" s="1" t="s">
        <v>16</v>
      </c>
      <c r="D36" s="37"/>
      <c r="E36" s="43"/>
      <c r="F36" s="3">
        <f>E36*B36</f>
        <v>0</v>
      </c>
      <c r="G36" s="3">
        <f>F35+F36</f>
        <v>0</v>
      </c>
      <c r="H36" s="3"/>
      <c r="I36" s="25">
        <f t="shared" si="32"/>
        <v>0</v>
      </c>
      <c r="J36" s="1" t="s">
        <v>16</v>
      </c>
      <c r="K36" s="37"/>
      <c r="L36" s="43"/>
      <c r="M36" s="3">
        <f>L36*I36</f>
        <v>0</v>
      </c>
      <c r="N36" s="3">
        <f>M35+M36</f>
        <v>0</v>
      </c>
      <c r="O36" s="3"/>
      <c r="P36" s="27">
        <f t="shared" si="33"/>
        <v>0</v>
      </c>
      <c r="Q36" s="1" t="s">
        <v>16</v>
      </c>
      <c r="R36" s="38"/>
      <c r="S36" s="45"/>
      <c r="T36" s="3">
        <f>S36*P36</f>
        <v>0</v>
      </c>
      <c r="U36" s="3">
        <f>T35+T36</f>
        <v>0</v>
      </c>
      <c r="V36" s="3"/>
      <c r="W36" s="25">
        <f t="shared" si="34"/>
        <v>0</v>
      </c>
      <c r="X36" s="1" t="s">
        <v>16</v>
      </c>
      <c r="Y36" s="38"/>
      <c r="Z36" s="57"/>
      <c r="AA36" s="3">
        <f>Z36*W36</f>
        <v>0</v>
      </c>
      <c r="AB36" s="3">
        <f>AA35+AA36</f>
        <v>0</v>
      </c>
      <c r="AC36" s="3"/>
      <c r="AD36" s="25">
        <f t="shared" si="35"/>
        <v>0</v>
      </c>
      <c r="AE36" s="1" t="s">
        <v>16</v>
      </c>
      <c r="AF36" s="38"/>
      <c r="AG36" s="45"/>
      <c r="AH36" s="3">
        <f>AG36*AD36</f>
        <v>0</v>
      </c>
      <c r="AI36" s="3">
        <f>AH35+AH36</f>
        <v>0</v>
      </c>
      <c r="AJ36" s="3"/>
      <c r="AK36" s="25">
        <f t="shared" si="36"/>
        <v>0</v>
      </c>
      <c r="AL36" s="1" t="s">
        <v>16</v>
      </c>
      <c r="AM36" s="38"/>
      <c r="AN36" s="57"/>
      <c r="AO36" s="3">
        <f>AN36*AK36</f>
        <v>0</v>
      </c>
      <c r="AP36" s="3">
        <f>AO35+AO36</f>
        <v>0</v>
      </c>
      <c r="AQ36" s="3"/>
      <c r="AR36" s="25">
        <f t="shared" si="37"/>
        <v>0</v>
      </c>
      <c r="AS36" s="1" t="s">
        <v>16</v>
      </c>
      <c r="AT36" s="38"/>
      <c r="AU36" s="57"/>
      <c r="AV36" s="3">
        <f>AU36*AR36</f>
        <v>0</v>
      </c>
      <c r="AW36" s="3">
        <f>AV35+AV36</f>
        <v>0</v>
      </c>
      <c r="AX36" s="3"/>
      <c r="AY36" s="25">
        <f t="shared" si="38"/>
        <v>0</v>
      </c>
      <c r="AZ36" s="1" t="s">
        <v>16</v>
      </c>
      <c r="BA36" s="38"/>
      <c r="BB36" s="57"/>
      <c r="BC36" s="3">
        <f>BB36*AY36</f>
        <v>0</v>
      </c>
      <c r="BD36" s="3">
        <f>BC35+BC36</f>
        <v>0</v>
      </c>
      <c r="BE36" s="3"/>
      <c r="BF36" s="25">
        <f t="shared" si="39"/>
        <v>0</v>
      </c>
      <c r="BG36" s="1" t="s">
        <v>16</v>
      </c>
      <c r="BH36" s="38"/>
      <c r="BI36" s="45"/>
      <c r="BJ36" s="3">
        <f>BI36*BF36</f>
        <v>0</v>
      </c>
      <c r="BK36" s="3">
        <f>BJ35+BJ36</f>
        <v>0</v>
      </c>
      <c r="BL36" s="3"/>
      <c r="BM36" s="25">
        <f t="shared" si="40"/>
        <v>0</v>
      </c>
      <c r="BN36" s="1" t="s">
        <v>16</v>
      </c>
      <c r="BO36" s="38"/>
      <c r="BP36" s="45"/>
      <c r="BQ36" s="3">
        <f>BP36*BM36</f>
        <v>0</v>
      </c>
      <c r="BR36" s="3">
        <f>BQ35+BQ36</f>
        <v>0</v>
      </c>
      <c r="BS36" s="3"/>
      <c r="BT36" s="25">
        <f t="shared" si="41"/>
        <v>0</v>
      </c>
      <c r="BU36" s="1" t="s">
        <v>16</v>
      </c>
      <c r="BV36" s="38"/>
      <c r="BW36" s="45"/>
      <c r="BX36" s="3">
        <f>BW36*BT36</f>
        <v>0</v>
      </c>
      <c r="BY36" s="3">
        <f>BX35+BX36</f>
        <v>0</v>
      </c>
      <c r="BZ36" s="3"/>
      <c r="CA36" s="25">
        <f t="shared" si="42"/>
        <v>0</v>
      </c>
      <c r="CB36" s="1" t="s">
        <v>16</v>
      </c>
      <c r="CC36" s="38"/>
      <c r="CD36" s="45"/>
      <c r="CE36" s="3">
        <f>CD36*CA36</f>
        <v>0</v>
      </c>
      <c r="CF36" s="3">
        <f>CE35+CE36</f>
        <v>0</v>
      </c>
      <c r="CH36" s="28">
        <f t="shared" si="43"/>
        <v>0</v>
      </c>
      <c r="CI36" s="1" t="s">
        <v>16</v>
      </c>
      <c r="CJ36" s="5"/>
      <c r="CK36" s="5">
        <f>E36+L36+S36+Z36+AG36+AN36+AU36+BB36+BI36+BP36+BW36+CD36</f>
        <v>0</v>
      </c>
      <c r="CL36" s="3">
        <f>CK36*CH36</f>
        <v>0</v>
      </c>
      <c r="CM36" s="29">
        <f>CL35+CL36</f>
        <v>0</v>
      </c>
    </row>
    <row r="37" spans="1:91" x14ac:dyDescent="0.2">
      <c r="A37" s="1" t="s">
        <v>136</v>
      </c>
      <c r="B37" s="25">
        <f>'2002'!CB26</f>
        <v>9.4200000000000006E-2</v>
      </c>
      <c r="C37" s="1" t="s">
        <v>8</v>
      </c>
      <c r="D37" s="37"/>
      <c r="E37" s="43"/>
      <c r="F37" s="26">
        <f>D37*B37</f>
        <v>0</v>
      </c>
      <c r="G37" s="3"/>
      <c r="H37" s="3"/>
      <c r="I37" s="25">
        <f t="shared" si="32"/>
        <v>9.4200000000000006E-2</v>
      </c>
      <c r="J37" s="1" t="s">
        <v>8</v>
      </c>
      <c r="K37" s="37"/>
      <c r="L37" s="43"/>
      <c r="M37" s="26">
        <f>K37*I37</f>
        <v>0</v>
      </c>
      <c r="N37" s="3"/>
      <c r="O37" s="3"/>
      <c r="P37" s="25">
        <f t="shared" si="33"/>
        <v>9.4200000000000006E-2</v>
      </c>
      <c r="Q37" s="1" t="s">
        <v>8</v>
      </c>
      <c r="R37" s="38"/>
      <c r="S37" s="45"/>
      <c r="T37" s="26">
        <f>R37*P37</f>
        <v>0</v>
      </c>
      <c r="U37" s="3"/>
      <c r="V37" s="3"/>
      <c r="W37" s="25">
        <f t="shared" si="34"/>
        <v>9.4200000000000006E-2</v>
      </c>
      <c r="X37" s="1" t="s">
        <v>8</v>
      </c>
      <c r="Y37" s="38"/>
      <c r="Z37" s="57"/>
      <c r="AA37" s="26">
        <f>Y37*W37</f>
        <v>0</v>
      </c>
      <c r="AB37" s="3"/>
      <c r="AC37" s="3"/>
      <c r="AD37" s="25">
        <f t="shared" si="35"/>
        <v>9.4200000000000006E-2</v>
      </c>
      <c r="AE37" s="1" t="s">
        <v>8</v>
      </c>
      <c r="AF37" s="38"/>
      <c r="AG37" s="45"/>
      <c r="AH37" s="26">
        <f>AF37*AD37</f>
        <v>0</v>
      </c>
      <c r="AI37" s="3"/>
      <c r="AJ37" s="3"/>
      <c r="AK37" s="25">
        <f t="shared" si="36"/>
        <v>9.4200000000000006E-2</v>
      </c>
      <c r="AL37" s="1" t="s">
        <v>8</v>
      </c>
      <c r="AM37" s="38"/>
      <c r="AN37" s="57"/>
      <c r="AO37" s="26">
        <f>AM37*AK37</f>
        <v>0</v>
      </c>
      <c r="AP37" s="3"/>
      <c r="AQ37" s="3"/>
      <c r="AR37" s="25">
        <f t="shared" si="37"/>
        <v>9.4200000000000006E-2</v>
      </c>
      <c r="AS37" s="1" t="s">
        <v>8</v>
      </c>
      <c r="AT37" s="38"/>
      <c r="AU37" s="57"/>
      <c r="AV37" s="26">
        <f>AT37*AR37</f>
        <v>0</v>
      </c>
      <c r="AW37" s="3"/>
      <c r="AX37" s="3"/>
      <c r="AY37" s="25">
        <f t="shared" si="38"/>
        <v>9.4200000000000006E-2</v>
      </c>
      <c r="AZ37" s="1" t="s">
        <v>8</v>
      </c>
      <c r="BA37" s="38"/>
      <c r="BB37" s="57"/>
      <c r="BC37" s="26">
        <f>BA37*AY37</f>
        <v>0</v>
      </c>
      <c r="BD37" s="3"/>
      <c r="BE37" s="3"/>
      <c r="BF37" s="25">
        <f t="shared" si="39"/>
        <v>9.4200000000000006E-2</v>
      </c>
      <c r="BG37" s="1" t="s">
        <v>8</v>
      </c>
      <c r="BH37" s="38"/>
      <c r="BI37" s="45"/>
      <c r="BJ37" s="26">
        <f>BH37*BF37</f>
        <v>0</v>
      </c>
      <c r="BK37" s="3"/>
      <c r="BL37" s="3"/>
      <c r="BM37" s="25">
        <f t="shared" si="40"/>
        <v>9.4200000000000006E-2</v>
      </c>
      <c r="BN37" s="1" t="s">
        <v>8</v>
      </c>
      <c r="BO37" s="38"/>
      <c r="BP37" s="45"/>
      <c r="BQ37" s="26">
        <f>BO37*BM37</f>
        <v>0</v>
      </c>
      <c r="BR37" s="3"/>
      <c r="BS37" s="3"/>
      <c r="BT37" s="25">
        <f t="shared" si="41"/>
        <v>9.4200000000000006E-2</v>
      </c>
      <c r="BU37" s="1" t="s">
        <v>8</v>
      </c>
      <c r="BV37" s="38"/>
      <c r="BW37" s="45"/>
      <c r="BX37" s="26">
        <f>BV37*BT37</f>
        <v>0</v>
      </c>
      <c r="BY37" s="3"/>
      <c r="BZ37" s="3"/>
      <c r="CA37" s="25">
        <f t="shared" si="42"/>
        <v>9.4200000000000006E-2</v>
      </c>
      <c r="CB37" s="1" t="s">
        <v>8</v>
      </c>
      <c r="CC37" s="38"/>
      <c r="CD37" s="45"/>
      <c r="CE37" s="26">
        <f>CC37*CA37</f>
        <v>0</v>
      </c>
      <c r="CF37" s="3"/>
      <c r="CH37" s="25">
        <f t="shared" si="43"/>
        <v>9.4200000000000006E-2</v>
      </c>
      <c r="CI37" s="1" t="s">
        <v>8</v>
      </c>
      <c r="CJ37" s="5">
        <f>SUM(D37+K37+R37+Y37+AF37+AM37+AT37+BA37+BH37+BO37+BV37+CC37)</f>
        <v>0</v>
      </c>
      <c r="CK37" s="5"/>
      <c r="CL37" s="26">
        <f>CJ37*CH37</f>
        <v>0</v>
      </c>
      <c r="CM37" s="29"/>
    </row>
    <row r="38" spans="1:91" x14ac:dyDescent="0.2">
      <c r="A38" s="1" t="s">
        <v>137</v>
      </c>
      <c r="B38" s="25">
        <f>'2002'!CB27</f>
        <v>0.14086499999999999</v>
      </c>
      <c r="C38" s="1" t="s">
        <v>16</v>
      </c>
      <c r="D38" s="43"/>
      <c r="E38" s="43"/>
      <c r="F38" s="3">
        <f>E38*B38</f>
        <v>0</v>
      </c>
      <c r="G38" s="3"/>
      <c r="H38" s="3"/>
      <c r="I38" s="25">
        <f t="shared" si="32"/>
        <v>0.14086499999999999</v>
      </c>
      <c r="J38" s="1" t="s">
        <v>16</v>
      </c>
      <c r="K38" s="43"/>
      <c r="L38" s="43"/>
      <c r="M38" s="3">
        <f>L38*I38</f>
        <v>0</v>
      </c>
      <c r="N38" s="3"/>
      <c r="O38" s="3"/>
      <c r="P38" s="25">
        <f t="shared" si="33"/>
        <v>0.14086499999999999</v>
      </c>
      <c r="Q38" s="1" t="s">
        <v>16</v>
      </c>
      <c r="R38" s="45"/>
      <c r="S38" s="45">
        <v>8</v>
      </c>
      <c r="T38" s="3">
        <f>S38*P38</f>
        <v>1.1269199999999999</v>
      </c>
      <c r="U38" s="3"/>
      <c r="V38" s="3"/>
      <c r="W38" s="25">
        <f t="shared" si="34"/>
        <v>0.14086499999999999</v>
      </c>
      <c r="X38" s="1" t="s">
        <v>16</v>
      </c>
      <c r="Y38" s="45"/>
      <c r="Z38" s="57">
        <v>4</v>
      </c>
      <c r="AA38" s="3">
        <f>Z38*W38</f>
        <v>0.56345999999999996</v>
      </c>
      <c r="AB38" s="3"/>
      <c r="AC38" s="3"/>
      <c r="AD38" s="25">
        <f t="shared" si="35"/>
        <v>0.14086499999999999</v>
      </c>
      <c r="AE38" s="1" t="s">
        <v>16</v>
      </c>
      <c r="AF38" s="45"/>
      <c r="AG38" s="45">
        <v>-2</v>
      </c>
      <c r="AH38" s="3">
        <f>AG38*AD38</f>
        <v>-0.28172999999999998</v>
      </c>
      <c r="AI38" s="3"/>
      <c r="AJ38" s="3"/>
      <c r="AK38" s="25">
        <f t="shared" si="36"/>
        <v>0.14086499999999999</v>
      </c>
      <c r="AL38" s="1" t="s">
        <v>16</v>
      </c>
      <c r="AM38" s="45"/>
      <c r="AN38" s="57">
        <v>2</v>
      </c>
      <c r="AO38" s="3">
        <f>AN38*AK38</f>
        <v>0.28172999999999998</v>
      </c>
      <c r="AP38" s="3"/>
      <c r="AQ38" s="3"/>
      <c r="AR38" s="25">
        <f t="shared" si="37"/>
        <v>0.14086499999999999</v>
      </c>
      <c r="AS38" s="1" t="s">
        <v>16</v>
      </c>
      <c r="AT38" s="45"/>
      <c r="AU38" s="57"/>
      <c r="AV38" s="3">
        <f>AU38*AR38</f>
        <v>0</v>
      </c>
      <c r="AW38" s="3"/>
      <c r="AX38" s="3"/>
      <c r="AY38" s="25">
        <f t="shared" si="38"/>
        <v>0.14086499999999999</v>
      </c>
      <c r="AZ38" s="1" t="s">
        <v>16</v>
      </c>
      <c r="BA38" s="45"/>
      <c r="BB38" s="57"/>
      <c r="BC38" s="3">
        <f>BB38*AY38</f>
        <v>0</v>
      </c>
      <c r="BD38" s="3"/>
      <c r="BE38" s="3"/>
      <c r="BF38" s="25">
        <f t="shared" si="39"/>
        <v>0.14086499999999999</v>
      </c>
      <c r="BG38" s="1" t="s">
        <v>16</v>
      </c>
      <c r="BH38" s="45"/>
      <c r="BI38" s="45">
        <v>-20</v>
      </c>
      <c r="BJ38" s="3">
        <f>BI38*BF38</f>
        <v>-2.8172999999999999</v>
      </c>
      <c r="BK38" s="3"/>
      <c r="BL38" s="3"/>
      <c r="BM38" s="25">
        <f t="shared" si="40"/>
        <v>0.14086499999999999</v>
      </c>
      <c r="BN38" s="1" t="s">
        <v>16</v>
      </c>
      <c r="BO38" s="45"/>
      <c r="BP38" s="45"/>
      <c r="BQ38" s="3">
        <f>BP38*BM38</f>
        <v>0</v>
      </c>
      <c r="BR38" s="3"/>
      <c r="BS38" s="3"/>
      <c r="BT38" s="25">
        <f t="shared" si="41"/>
        <v>0.14086499999999999</v>
      </c>
      <c r="BU38" s="1" t="s">
        <v>16</v>
      </c>
      <c r="BV38" s="45"/>
      <c r="BW38" s="45">
        <v>1</v>
      </c>
      <c r="BX38" s="3">
        <f>BW38*BT38</f>
        <v>0.14086499999999999</v>
      </c>
      <c r="BY38" s="3"/>
      <c r="BZ38" s="3"/>
      <c r="CA38" s="25">
        <f t="shared" si="42"/>
        <v>0.14086499999999999</v>
      </c>
      <c r="CB38" s="1" t="s">
        <v>16</v>
      </c>
      <c r="CC38" s="45"/>
      <c r="CD38" s="45"/>
      <c r="CE38" s="3">
        <f>CD38*CA38</f>
        <v>0</v>
      </c>
      <c r="CF38" s="3"/>
      <c r="CH38" s="25">
        <f t="shared" si="43"/>
        <v>0.14086499999999999</v>
      </c>
      <c r="CI38" s="1" t="s">
        <v>16</v>
      </c>
      <c r="CJ38" s="5"/>
      <c r="CK38" s="5">
        <f>E38+L38+S38+Z38+AG38+AN38+AU38+BB38+BI38+BP38+BW38+CD38</f>
        <v>-7</v>
      </c>
      <c r="CL38" s="3">
        <f>CK38*CH38</f>
        <v>-0.9860549999999999</v>
      </c>
      <c r="CM38" s="29"/>
    </row>
    <row r="39" spans="1:91" x14ac:dyDescent="0.2">
      <c r="A39" s="8" t="s">
        <v>196</v>
      </c>
      <c r="B39" s="25">
        <f>'2003'!CB26</f>
        <v>9.4200000000000006E-2</v>
      </c>
      <c r="C39" s="1" t="s">
        <v>8</v>
      </c>
      <c r="D39" s="37">
        <v>2</v>
      </c>
      <c r="E39" s="43"/>
      <c r="F39" s="26">
        <f>D39*B39</f>
        <v>0.18840000000000001</v>
      </c>
      <c r="H39" s="3"/>
      <c r="I39" s="25">
        <f t="shared" si="32"/>
        <v>9.4200000000000006E-2</v>
      </c>
      <c r="J39" s="1" t="s">
        <v>8</v>
      </c>
      <c r="K39" s="37">
        <v>2</v>
      </c>
      <c r="L39" s="43"/>
      <c r="M39" s="26">
        <f>K39*I39</f>
        <v>0.18840000000000001</v>
      </c>
      <c r="O39" s="3"/>
      <c r="P39" s="25">
        <f t="shared" si="33"/>
        <v>9.4200000000000006E-2</v>
      </c>
      <c r="Q39" s="1" t="s">
        <v>8</v>
      </c>
      <c r="R39" s="38"/>
      <c r="S39" s="45"/>
      <c r="T39" s="26">
        <f>R39*P39</f>
        <v>0</v>
      </c>
      <c r="V39" s="3"/>
      <c r="W39" s="25">
        <f>P39</f>
        <v>9.4200000000000006E-2</v>
      </c>
      <c r="X39" s="1" t="s">
        <v>8</v>
      </c>
      <c r="Y39" s="38"/>
      <c r="Z39" s="57"/>
      <c r="AA39" s="26">
        <f>Y39*W39</f>
        <v>0</v>
      </c>
      <c r="AC39" s="3"/>
      <c r="AD39" s="25">
        <f>W39</f>
        <v>9.4200000000000006E-2</v>
      </c>
      <c r="AE39" s="1" t="s">
        <v>8</v>
      </c>
      <c r="AF39" s="38"/>
      <c r="AG39" s="45"/>
      <c r="AH39" s="26">
        <f>AF39*AD39</f>
        <v>0</v>
      </c>
      <c r="AJ39" s="3"/>
      <c r="AK39" s="25">
        <f>AD39</f>
        <v>9.4200000000000006E-2</v>
      </c>
      <c r="AL39" s="1" t="s">
        <v>8</v>
      </c>
      <c r="AM39" s="38"/>
      <c r="AN39" s="57"/>
      <c r="AO39" s="26">
        <f>AM39*AK39</f>
        <v>0</v>
      </c>
      <c r="AQ39" s="3"/>
      <c r="AR39" s="25">
        <f>AK39</f>
        <v>9.4200000000000006E-2</v>
      </c>
      <c r="AS39" s="1" t="s">
        <v>8</v>
      </c>
      <c r="AT39" s="38"/>
      <c r="AU39" s="57"/>
      <c r="AV39" s="26">
        <f>AT39*AR39</f>
        <v>0</v>
      </c>
      <c r="AX39" s="3"/>
      <c r="AY39" s="25">
        <f>AR39</f>
        <v>9.4200000000000006E-2</v>
      </c>
      <c r="AZ39" s="1" t="s">
        <v>8</v>
      </c>
      <c r="BA39" s="38"/>
      <c r="BB39" s="57"/>
      <c r="BC39" s="26">
        <f>BA39*AY39</f>
        <v>0</v>
      </c>
      <c r="BE39" s="3"/>
      <c r="BF39" s="25">
        <f>AY39</f>
        <v>9.4200000000000006E-2</v>
      </c>
      <c r="BG39" s="1" t="s">
        <v>8</v>
      </c>
      <c r="BH39" s="38"/>
      <c r="BI39" s="45"/>
      <c r="BJ39" s="26">
        <f>BH39*BF39</f>
        <v>0</v>
      </c>
      <c r="BL39" s="3"/>
      <c r="BM39" s="25">
        <f>BF39</f>
        <v>9.4200000000000006E-2</v>
      </c>
      <c r="BN39" s="1" t="s">
        <v>8</v>
      </c>
      <c r="BO39" s="38"/>
      <c r="BP39" s="45"/>
      <c r="BQ39" s="26">
        <f>BO39*BM39</f>
        <v>0</v>
      </c>
      <c r="BR39" s="3"/>
      <c r="BS39" s="3"/>
      <c r="BT39" s="25">
        <f>BM39</f>
        <v>9.4200000000000006E-2</v>
      </c>
      <c r="BU39" s="1" t="s">
        <v>8</v>
      </c>
      <c r="BV39" s="38"/>
      <c r="BW39" s="45"/>
      <c r="BX39" s="26">
        <f>BV39*BT39</f>
        <v>0</v>
      </c>
      <c r="BZ39" s="3"/>
      <c r="CA39" s="25">
        <f>BT39</f>
        <v>9.4200000000000006E-2</v>
      </c>
      <c r="CB39" s="1" t="s">
        <v>8</v>
      </c>
      <c r="CC39" s="38"/>
      <c r="CD39" s="45"/>
      <c r="CE39" s="26">
        <f>CC39*CA39</f>
        <v>0</v>
      </c>
      <c r="CH39" s="28">
        <f>CA39</f>
        <v>9.4200000000000006E-2</v>
      </c>
      <c r="CI39" s="1" t="s">
        <v>8</v>
      </c>
      <c r="CJ39" s="5">
        <f>SUM(D39+K39+R39+Y39+AF39+AM39+AT39+BA39+BH39+BO39+BV39+CC39)</f>
        <v>4</v>
      </c>
      <c r="CK39" s="5"/>
      <c r="CL39" s="26">
        <f>CJ39*CH39</f>
        <v>0.37680000000000002</v>
      </c>
      <c r="CM39" s="13"/>
    </row>
    <row r="40" spans="1:91" x14ac:dyDescent="0.2">
      <c r="A40" s="8" t="s">
        <v>165</v>
      </c>
      <c r="B40" s="25">
        <f>'2003'!CB27</f>
        <v>0.14086499999999999</v>
      </c>
      <c r="C40" s="1" t="s">
        <v>16</v>
      </c>
      <c r="D40" s="43"/>
      <c r="E40" s="43">
        <v>46</v>
      </c>
      <c r="F40" s="3">
        <f>E40*B40</f>
        <v>6.4797899999999995</v>
      </c>
      <c r="G40" s="3">
        <f>F39+F40</f>
        <v>6.6681899999999992</v>
      </c>
      <c r="H40" s="3"/>
      <c r="I40" s="25">
        <f t="shared" si="32"/>
        <v>0.14086499999999999</v>
      </c>
      <c r="J40" s="1" t="s">
        <v>16</v>
      </c>
      <c r="K40" s="43"/>
      <c r="L40" s="43">
        <v>32</v>
      </c>
      <c r="M40" s="3">
        <f>L40*I40</f>
        <v>4.5076799999999997</v>
      </c>
      <c r="N40" s="3">
        <f>M39+M40</f>
        <v>4.6960799999999994</v>
      </c>
      <c r="O40" s="3"/>
      <c r="P40" s="25">
        <f t="shared" si="33"/>
        <v>0.14086499999999999</v>
      </c>
      <c r="Q40" s="1" t="s">
        <v>16</v>
      </c>
      <c r="R40" s="45"/>
      <c r="S40" s="45">
        <v>35</v>
      </c>
      <c r="T40" s="3">
        <f>S40*P40</f>
        <v>4.930275</v>
      </c>
      <c r="U40" s="3">
        <f>T39+T40</f>
        <v>4.930275</v>
      </c>
      <c r="V40" s="3"/>
      <c r="W40" s="25">
        <f>P40</f>
        <v>0.14086499999999999</v>
      </c>
      <c r="X40" s="1" t="s">
        <v>16</v>
      </c>
      <c r="Y40" s="45"/>
      <c r="Z40" s="57">
        <v>14</v>
      </c>
      <c r="AA40" s="3">
        <f>Z40*W40</f>
        <v>1.9721099999999998</v>
      </c>
      <c r="AB40" s="3">
        <f>AA39+AA40</f>
        <v>1.9721099999999998</v>
      </c>
      <c r="AC40" s="3"/>
      <c r="AD40" s="25">
        <f>W40</f>
        <v>0.14086499999999999</v>
      </c>
      <c r="AE40" s="1" t="s">
        <v>16</v>
      </c>
      <c r="AF40" s="45"/>
      <c r="AG40" s="45">
        <v>-2</v>
      </c>
      <c r="AH40" s="3">
        <f>AG40*AD40</f>
        <v>-0.28172999999999998</v>
      </c>
      <c r="AI40" s="3">
        <f>AH39+AH40</f>
        <v>-0.28172999999999998</v>
      </c>
      <c r="AJ40" s="3"/>
      <c r="AK40" s="25">
        <f>AD40</f>
        <v>0.14086499999999999</v>
      </c>
      <c r="AL40" s="1" t="s">
        <v>16</v>
      </c>
      <c r="AM40" s="45"/>
      <c r="AN40" s="57">
        <v>11</v>
      </c>
      <c r="AO40" s="3">
        <f>AN40*AK40</f>
        <v>1.549515</v>
      </c>
      <c r="AP40" s="3">
        <f>AO39+AO40</f>
        <v>1.549515</v>
      </c>
      <c r="AQ40" s="3"/>
      <c r="AR40" s="25">
        <f>AK40</f>
        <v>0.14086499999999999</v>
      </c>
      <c r="AS40" s="1" t="s">
        <v>16</v>
      </c>
      <c r="AT40" s="45"/>
      <c r="AU40" s="57">
        <v>10</v>
      </c>
      <c r="AV40" s="3">
        <f>AU40*AR40</f>
        <v>1.40865</v>
      </c>
      <c r="AW40" s="3">
        <f>AV39+AV40</f>
        <v>1.40865</v>
      </c>
      <c r="AX40" s="3"/>
      <c r="AY40" s="25">
        <f>AR40</f>
        <v>0.14086499999999999</v>
      </c>
      <c r="AZ40" s="1" t="s">
        <v>16</v>
      </c>
      <c r="BA40" s="45"/>
      <c r="BB40" s="57"/>
      <c r="BC40" s="3">
        <f>BB40*AY40</f>
        <v>0</v>
      </c>
      <c r="BD40" s="3">
        <f>BC39+BC40</f>
        <v>0</v>
      </c>
      <c r="BE40" s="3"/>
      <c r="BF40" s="25">
        <f>AY40</f>
        <v>0.14086499999999999</v>
      </c>
      <c r="BG40" s="1" t="s">
        <v>16</v>
      </c>
      <c r="BH40" s="45"/>
      <c r="BI40" s="45"/>
      <c r="BJ40" s="3">
        <f>BI40*BF40</f>
        <v>0</v>
      </c>
      <c r="BK40" s="3">
        <f>BJ39+BJ40</f>
        <v>0</v>
      </c>
      <c r="BL40" s="3"/>
      <c r="BM40" s="25">
        <f>BF40</f>
        <v>0.14086499999999999</v>
      </c>
      <c r="BN40" s="1" t="s">
        <v>16</v>
      </c>
      <c r="BO40" s="45"/>
      <c r="BP40" s="45"/>
      <c r="BQ40" s="3">
        <f>BP40*BM40</f>
        <v>0</v>
      </c>
      <c r="BR40" s="3"/>
      <c r="BS40" s="3"/>
      <c r="BT40" s="25">
        <f>BM40</f>
        <v>0.14086499999999999</v>
      </c>
      <c r="BU40" s="1" t="s">
        <v>16</v>
      </c>
      <c r="BV40" s="45"/>
      <c r="BW40" s="45">
        <v>7</v>
      </c>
      <c r="BX40" s="3">
        <f>BW40*BT40</f>
        <v>0.9860549999999999</v>
      </c>
      <c r="BY40" s="3">
        <f>BX39+BX40</f>
        <v>0.9860549999999999</v>
      </c>
      <c r="BZ40" s="3"/>
      <c r="CA40" s="25">
        <f>BT40</f>
        <v>0.14086499999999999</v>
      </c>
      <c r="CB40" s="1" t="s">
        <v>16</v>
      </c>
      <c r="CC40" s="45"/>
      <c r="CD40" s="45">
        <v>12</v>
      </c>
      <c r="CE40" s="3">
        <f>CD40*CA40</f>
        <v>1.6903799999999998</v>
      </c>
      <c r="CF40" s="3">
        <f>CE39+CE40</f>
        <v>1.6903799999999998</v>
      </c>
      <c r="CH40" s="28">
        <f>CA40</f>
        <v>0.14086499999999999</v>
      </c>
      <c r="CI40" s="1" t="s">
        <v>16</v>
      </c>
      <c r="CJ40" s="5"/>
      <c r="CK40" s="5">
        <f>E40+L40+S40+Z40+AG40+AN40+AU40+BB40+BI40+BP40+BW40+CD40</f>
        <v>165</v>
      </c>
      <c r="CL40" s="3">
        <f>CK40*CH40</f>
        <v>23.242725</v>
      </c>
      <c r="CM40" s="29">
        <f>CL39+CL40</f>
        <v>23.619524999999999</v>
      </c>
    </row>
    <row r="41" spans="1:91" x14ac:dyDescent="0.2">
      <c r="A41" s="1" t="s">
        <v>138</v>
      </c>
      <c r="B41" s="25">
        <f>'2003'!CB28</f>
        <v>0</v>
      </c>
      <c r="C41" s="1" t="s">
        <v>9</v>
      </c>
      <c r="D41" s="37"/>
      <c r="E41" s="43"/>
      <c r="F41" s="26">
        <f>D41*B41</f>
        <v>0</v>
      </c>
      <c r="G41" s="3"/>
      <c r="H41" s="3"/>
      <c r="I41" s="25">
        <f>B41</f>
        <v>0</v>
      </c>
      <c r="J41" s="1" t="s">
        <v>9</v>
      </c>
      <c r="K41" s="37"/>
      <c r="L41" s="43"/>
      <c r="M41" s="26">
        <f>K41*I41</f>
        <v>0</v>
      </c>
      <c r="N41" s="3"/>
      <c r="O41" s="3"/>
      <c r="P41" s="25">
        <v>0</v>
      </c>
      <c r="Q41" s="1" t="s">
        <v>9</v>
      </c>
      <c r="R41" s="38">
        <v>2</v>
      </c>
      <c r="S41" s="45"/>
      <c r="T41" s="26">
        <f>R41*P41</f>
        <v>0</v>
      </c>
      <c r="U41" s="3"/>
      <c r="V41" s="3"/>
      <c r="W41" s="25">
        <f>P41</f>
        <v>0</v>
      </c>
      <c r="X41" s="1" t="s">
        <v>9</v>
      </c>
      <c r="Y41" s="38">
        <v>2</v>
      </c>
      <c r="Z41" s="57"/>
      <c r="AA41" s="26">
        <f>Y41*W41</f>
        <v>0</v>
      </c>
      <c r="AB41" s="3"/>
      <c r="AC41" s="3"/>
      <c r="AD41" s="25">
        <f>W41</f>
        <v>0</v>
      </c>
      <c r="AE41" s="1" t="s">
        <v>9</v>
      </c>
      <c r="AF41" s="38">
        <v>2</v>
      </c>
      <c r="AG41" s="45"/>
      <c r="AH41" s="26">
        <f>AF41*AD41</f>
        <v>0</v>
      </c>
      <c r="AI41" s="3"/>
      <c r="AJ41" s="3"/>
      <c r="AK41" s="25">
        <f>AD41</f>
        <v>0</v>
      </c>
      <c r="AL41" s="1" t="s">
        <v>9</v>
      </c>
      <c r="AM41" s="38">
        <v>2</v>
      </c>
      <c r="AN41" s="57"/>
      <c r="AO41" s="26">
        <f>AM41*AK41</f>
        <v>0</v>
      </c>
      <c r="AP41" s="3"/>
      <c r="AQ41" s="3"/>
      <c r="AR41" s="25">
        <f>AK41</f>
        <v>0</v>
      </c>
      <c r="AS41" s="1" t="s">
        <v>9</v>
      </c>
      <c r="AT41" s="38">
        <v>2</v>
      </c>
      <c r="AU41" s="57"/>
      <c r="AV41" s="26">
        <f>AT41*AR41</f>
        <v>0</v>
      </c>
      <c r="AW41" s="3"/>
      <c r="AX41" s="3"/>
      <c r="AY41" s="25">
        <f>AR41</f>
        <v>0</v>
      </c>
      <c r="AZ41" s="1" t="s">
        <v>9</v>
      </c>
      <c r="BA41" s="38">
        <v>2</v>
      </c>
      <c r="BB41" s="57"/>
      <c r="BC41" s="26">
        <f>BA41*AY41</f>
        <v>0</v>
      </c>
      <c r="BD41" s="3"/>
      <c r="BE41" s="3"/>
      <c r="BF41" s="25">
        <f>AY41</f>
        <v>0</v>
      </c>
      <c r="BG41" s="1" t="s">
        <v>9</v>
      </c>
      <c r="BH41" s="38">
        <v>2</v>
      </c>
      <c r="BI41" s="45"/>
      <c r="BJ41" s="26">
        <f>BH41*BF41</f>
        <v>0</v>
      </c>
      <c r="BK41" s="3"/>
      <c r="BL41" s="3"/>
      <c r="BM41" s="25">
        <f>BF41</f>
        <v>0</v>
      </c>
      <c r="BN41" s="1" t="s">
        <v>9</v>
      </c>
      <c r="BO41" s="38">
        <v>2</v>
      </c>
      <c r="BP41" s="45"/>
      <c r="BQ41" s="26">
        <f>BO41*BM41</f>
        <v>0</v>
      </c>
      <c r="BR41" s="3"/>
      <c r="BS41" s="3"/>
      <c r="BT41" s="25">
        <f>BM41</f>
        <v>0</v>
      </c>
      <c r="BU41" s="1" t="s">
        <v>9</v>
      </c>
      <c r="BV41" s="38">
        <v>2</v>
      </c>
      <c r="BW41" s="45"/>
      <c r="BX41" s="26">
        <f>BV41*BT41</f>
        <v>0</v>
      </c>
      <c r="BY41" s="3"/>
      <c r="BZ41" s="3"/>
      <c r="CA41" s="25">
        <f>BT41</f>
        <v>0</v>
      </c>
      <c r="CB41" s="1" t="s">
        <v>9</v>
      </c>
      <c r="CC41" s="38">
        <v>2</v>
      </c>
      <c r="CD41" s="61" t="s">
        <v>197</v>
      </c>
      <c r="CE41" s="26">
        <f>CC41*CA41</f>
        <v>0</v>
      </c>
      <c r="CF41" s="3"/>
      <c r="CH41" s="28">
        <f>CA41</f>
        <v>0</v>
      </c>
      <c r="CI41" s="1" t="s">
        <v>9</v>
      </c>
      <c r="CJ41" s="5">
        <f>SUM(D41+K41+R41+Y41+AF41+AM41+AT41+BA41+BH41+BO41+BV41+CC41)</f>
        <v>20</v>
      </c>
      <c r="CK41" s="5"/>
      <c r="CL41" s="26">
        <f>CJ41*CH41</f>
        <v>0</v>
      </c>
      <c r="CM41" s="29"/>
    </row>
    <row r="42" spans="1:91" x14ac:dyDescent="0.2">
      <c r="A42" s="1" t="s">
        <v>139</v>
      </c>
      <c r="B42" s="25">
        <f>'2003'!CB29</f>
        <v>0</v>
      </c>
      <c r="C42" s="1" t="s">
        <v>16</v>
      </c>
      <c r="D42" s="43"/>
      <c r="E42" s="43"/>
      <c r="F42" s="3">
        <f>E42*B42</f>
        <v>0</v>
      </c>
      <c r="G42" s="3">
        <f>F41+F42</f>
        <v>0</v>
      </c>
      <c r="H42" s="3"/>
      <c r="I42" s="25">
        <f t="shared" si="32"/>
        <v>0</v>
      </c>
      <c r="J42" s="1" t="s">
        <v>16</v>
      </c>
      <c r="K42" s="43"/>
      <c r="L42" s="43"/>
      <c r="M42" s="3">
        <f>L42*I42</f>
        <v>0</v>
      </c>
      <c r="N42" s="3">
        <f>M41+M42</f>
        <v>0</v>
      </c>
      <c r="O42" s="3"/>
      <c r="P42" s="25">
        <v>0.317</v>
      </c>
      <c r="Q42" s="1" t="s">
        <v>16</v>
      </c>
      <c r="R42" s="45"/>
      <c r="S42" s="45"/>
      <c r="T42" s="3">
        <f>S42*P42</f>
        <v>0</v>
      </c>
      <c r="U42" s="3">
        <f>T41+T42</f>
        <v>0</v>
      </c>
      <c r="V42" s="3"/>
      <c r="W42" s="25">
        <f>P42</f>
        <v>0.317</v>
      </c>
      <c r="X42" s="1" t="s">
        <v>16</v>
      </c>
      <c r="Y42" s="45"/>
      <c r="Z42" s="57"/>
      <c r="AA42" s="3">
        <f>Z42*W42</f>
        <v>0</v>
      </c>
      <c r="AB42" s="3">
        <f>AA41+AA42</f>
        <v>0</v>
      </c>
      <c r="AC42" s="3"/>
      <c r="AD42" s="25">
        <f>W42</f>
        <v>0.317</v>
      </c>
      <c r="AE42" s="1" t="s">
        <v>16</v>
      </c>
      <c r="AF42" s="45"/>
      <c r="AG42" s="45"/>
      <c r="AH42" s="3">
        <f>AG42*AD42</f>
        <v>0</v>
      </c>
      <c r="AI42" s="3">
        <f>AH41+AH42</f>
        <v>0</v>
      </c>
      <c r="AJ42" s="3"/>
      <c r="AK42" s="25">
        <f>AD42</f>
        <v>0.317</v>
      </c>
      <c r="AL42" s="1" t="s">
        <v>16</v>
      </c>
      <c r="AM42" s="45"/>
      <c r="AN42" s="57"/>
      <c r="AO42" s="3">
        <f>AN42*AK42</f>
        <v>0</v>
      </c>
      <c r="AP42" s="3">
        <f>AO41+AO42</f>
        <v>0</v>
      </c>
      <c r="AQ42" s="3"/>
      <c r="AR42" s="25">
        <f>AK42</f>
        <v>0.317</v>
      </c>
      <c r="AS42" s="1" t="s">
        <v>16</v>
      </c>
      <c r="AT42" s="45"/>
      <c r="AU42" s="57"/>
      <c r="AV42" s="3">
        <f>AU42*AR42</f>
        <v>0</v>
      </c>
      <c r="AW42" s="3">
        <f>AV41+AV42</f>
        <v>0</v>
      </c>
      <c r="AX42" s="3"/>
      <c r="AY42" s="25">
        <f>AR42</f>
        <v>0.317</v>
      </c>
      <c r="AZ42" s="1" t="s">
        <v>16</v>
      </c>
      <c r="BA42" s="45"/>
      <c r="BB42" s="57"/>
      <c r="BC42" s="3">
        <f>BB42*AY42</f>
        <v>0</v>
      </c>
      <c r="BD42" s="3">
        <f>BC41+BC42</f>
        <v>0</v>
      </c>
      <c r="BE42" s="3"/>
      <c r="BF42" s="25">
        <f>AY42</f>
        <v>0.317</v>
      </c>
      <c r="BG42" s="1" t="s">
        <v>16</v>
      </c>
      <c r="BH42" s="45"/>
      <c r="BI42" s="45"/>
      <c r="BJ42" s="3">
        <f>BI42*BF42</f>
        <v>0</v>
      </c>
      <c r="BK42" s="3">
        <f>BJ41+BJ42</f>
        <v>0</v>
      </c>
      <c r="BL42" s="3"/>
      <c r="BM42" s="25">
        <f>BF42</f>
        <v>0.317</v>
      </c>
      <c r="BN42" s="1" t="s">
        <v>16</v>
      </c>
      <c r="BO42" s="45"/>
      <c r="BP42" s="45"/>
      <c r="BQ42" s="3">
        <f>BP42*BM42</f>
        <v>0</v>
      </c>
      <c r="BR42" s="3"/>
      <c r="BS42" s="3"/>
      <c r="BT42" s="25">
        <f>BM42</f>
        <v>0.317</v>
      </c>
      <c r="BU42" s="1" t="s">
        <v>16</v>
      </c>
      <c r="BV42" s="45"/>
      <c r="BW42" s="45"/>
      <c r="BX42" s="3">
        <f>BW42*BT42</f>
        <v>0</v>
      </c>
      <c r="BY42" s="3">
        <f>BX41+BX42</f>
        <v>0</v>
      </c>
      <c r="BZ42" s="3"/>
      <c r="CA42" s="25">
        <f>BT42</f>
        <v>0.317</v>
      </c>
      <c r="CB42" s="1" t="s">
        <v>16</v>
      </c>
      <c r="CC42" s="45"/>
      <c r="CD42" s="45"/>
      <c r="CE42" s="3">
        <f>CD42*CA42</f>
        <v>0</v>
      </c>
      <c r="CF42" s="3">
        <f>CE41+CE42</f>
        <v>0</v>
      </c>
      <c r="CH42" s="28">
        <f>CA42</f>
        <v>0.317</v>
      </c>
      <c r="CI42" s="1" t="s">
        <v>16</v>
      </c>
      <c r="CJ42" s="5"/>
      <c r="CK42" s="5">
        <f>E42+L42+S42+Z42+AG42+AN42+AU42+BB42+BI42+BP42+BW42+CD42</f>
        <v>0</v>
      </c>
      <c r="CL42" s="3">
        <f>CK42*CH42</f>
        <v>0</v>
      </c>
      <c r="CM42" s="29">
        <f>CL41+CL42</f>
        <v>0</v>
      </c>
    </row>
    <row r="43" spans="1:91" x14ac:dyDescent="0.2">
      <c r="B43" s="25"/>
      <c r="D43" s="37"/>
      <c r="E43" s="43"/>
      <c r="F43" s="3"/>
      <c r="G43" s="3"/>
      <c r="H43" s="3"/>
      <c r="I43" s="25"/>
      <c r="K43" s="37"/>
      <c r="L43" s="43"/>
      <c r="M43" s="3"/>
      <c r="N43" s="3"/>
      <c r="O43" s="3"/>
      <c r="P43" s="25"/>
      <c r="R43" s="38"/>
      <c r="S43" s="45"/>
      <c r="T43" s="3"/>
      <c r="U43" s="3"/>
      <c r="V43" s="3"/>
      <c r="W43" s="25"/>
      <c r="Y43" s="38"/>
      <c r="Z43" s="57"/>
      <c r="AA43" s="3"/>
      <c r="AB43" s="3"/>
      <c r="AC43" s="3"/>
      <c r="AD43" s="25"/>
      <c r="AF43" s="38"/>
      <c r="AG43" s="45"/>
      <c r="AH43" s="3"/>
      <c r="AI43" s="3"/>
      <c r="AJ43" s="3"/>
      <c r="AK43" s="25"/>
      <c r="AM43" s="38"/>
      <c r="AN43" s="57"/>
      <c r="AO43" s="3"/>
      <c r="AP43" s="3"/>
      <c r="AQ43" s="3"/>
      <c r="AR43" s="25"/>
      <c r="AT43" s="38"/>
      <c r="AU43" s="57"/>
      <c r="AV43" s="3"/>
      <c r="AW43" s="3"/>
      <c r="AX43" s="3"/>
      <c r="AY43" s="25"/>
      <c r="BA43" s="38"/>
      <c r="BB43" s="57"/>
      <c r="BC43" s="3"/>
      <c r="BD43" s="3"/>
      <c r="BE43" s="3"/>
      <c r="BF43" s="25"/>
      <c r="BH43" s="38"/>
      <c r="BI43" s="45"/>
      <c r="BJ43" s="3"/>
      <c r="BK43" s="3"/>
      <c r="BL43" s="3"/>
      <c r="BM43" s="25"/>
      <c r="BO43" s="38"/>
      <c r="BP43" s="45"/>
      <c r="BQ43" s="3"/>
      <c r="BR43" s="3"/>
      <c r="BS43" s="3"/>
      <c r="BT43" s="25"/>
      <c r="BV43" s="38"/>
      <c r="BW43" s="45"/>
      <c r="BX43" s="3"/>
      <c r="BY43" s="3"/>
      <c r="BZ43" s="3"/>
      <c r="CA43" s="25"/>
      <c r="CC43" s="38"/>
      <c r="CD43" s="45"/>
      <c r="CE43" s="3"/>
      <c r="CF43" s="3"/>
      <c r="CH43" s="28"/>
      <c r="CJ43" s="5"/>
      <c r="CK43" s="5"/>
      <c r="CL43" s="3"/>
      <c r="CM43" s="29"/>
    </row>
    <row r="44" spans="1:91" x14ac:dyDescent="0.2">
      <c r="A44" s="1" t="s">
        <v>140</v>
      </c>
      <c r="B44" s="25">
        <f>'2002'!CB31</f>
        <v>3.85E-2</v>
      </c>
      <c r="C44" s="1" t="s">
        <v>8</v>
      </c>
      <c r="D44" s="37"/>
      <c r="E44" s="43"/>
      <c r="F44" s="26">
        <f>D44*B44</f>
        <v>0</v>
      </c>
      <c r="G44" s="3"/>
      <c r="H44" s="3"/>
      <c r="I44" s="25">
        <f t="shared" ref="I44:I49" si="44">B44</f>
        <v>3.85E-2</v>
      </c>
      <c r="J44" s="1" t="s">
        <v>8</v>
      </c>
      <c r="K44" s="37"/>
      <c r="L44" s="43"/>
      <c r="M44" s="26">
        <f>K44*I44</f>
        <v>0</v>
      </c>
      <c r="N44" s="3"/>
      <c r="O44" s="3"/>
      <c r="P44" s="25">
        <f>I44</f>
        <v>3.85E-2</v>
      </c>
      <c r="Q44" s="1" t="s">
        <v>8</v>
      </c>
      <c r="R44" s="38"/>
      <c r="S44" s="45"/>
      <c r="T44" s="26">
        <f>R44*P44</f>
        <v>0</v>
      </c>
      <c r="U44" s="3"/>
      <c r="V44" s="3"/>
      <c r="W44" s="25">
        <f>P44</f>
        <v>3.85E-2</v>
      </c>
      <c r="X44" s="1" t="s">
        <v>8</v>
      </c>
      <c r="Y44" s="38"/>
      <c r="Z44" s="57"/>
      <c r="AA44" s="26">
        <f>Y44*W44</f>
        <v>0</v>
      </c>
      <c r="AB44" s="3"/>
      <c r="AC44" s="3"/>
      <c r="AD44" s="25">
        <f>W44</f>
        <v>3.85E-2</v>
      </c>
      <c r="AE44" s="1" t="s">
        <v>8</v>
      </c>
      <c r="AF44" s="38"/>
      <c r="AG44" s="45"/>
      <c r="AH44" s="26">
        <f>AF44*AD44</f>
        <v>0</v>
      </c>
      <c r="AI44" s="3"/>
      <c r="AJ44" s="3"/>
      <c r="AK44" s="25">
        <f>AD44</f>
        <v>3.85E-2</v>
      </c>
      <c r="AL44" s="1" t="s">
        <v>8</v>
      </c>
      <c r="AM44" s="38"/>
      <c r="AN44" s="57"/>
      <c r="AO44" s="26">
        <f>AM44*AK44</f>
        <v>0</v>
      </c>
      <c r="AP44" s="3"/>
      <c r="AQ44" s="3"/>
      <c r="AR44" s="25">
        <f>AK44</f>
        <v>3.85E-2</v>
      </c>
      <c r="AS44" s="1" t="s">
        <v>8</v>
      </c>
      <c r="AT44" s="38"/>
      <c r="AU44" s="57"/>
      <c r="AV44" s="26">
        <f>AT44*AR44</f>
        <v>0</v>
      </c>
      <c r="AW44" s="3"/>
      <c r="AX44" s="3"/>
      <c r="AY44" s="25">
        <f>AR44</f>
        <v>3.85E-2</v>
      </c>
      <c r="AZ44" s="1" t="s">
        <v>8</v>
      </c>
      <c r="BA44" s="38"/>
      <c r="BB44" s="57"/>
      <c r="BC44" s="26">
        <f>BA44*AY44</f>
        <v>0</v>
      </c>
      <c r="BD44" s="3"/>
      <c r="BE44" s="3"/>
      <c r="BF44" s="25">
        <f>AY44</f>
        <v>3.85E-2</v>
      </c>
      <c r="BG44" s="1" t="s">
        <v>8</v>
      </c>
      <c r="BH44" s="38"/>
      <c r="BI44" s="45"/>
      <c r="BJ44" s="26">
        <f>BH44*BF44</f>
        <v>0</v>
      </c>
      <c r="BK44" s="3"/>
      <c r="BL44" s="3"/>
      <c r="BM44" s="25">
        <f>BF44</f>
        <v>3.85E-2</v>
      </c>
      <c r="BN44" s="1" t="s">
        <v>8</v>
      </c>
      <c r="BO44" s="38"/>
      <c r="BP44" s="45"/>
      <c r="BQ44" s="26">
        <f>BO44*BM44</f>
        <v>0</v>
      </c>
      <c r="BR44" s="3"/>
      <c r="BS44" s="3"/>
      <c r="BT44" s="25">
        <f>BM44</f>
        <v>3.85E-2</v>
      </c>
      <c r="BU44" s="1" t="s">
        <v>8</v>
      </c>
      <c r="BV44" s="38"/>
      <c r="BW44" s="45"/>
      <c r="BX44" s="26">
        <f>BV44*BT44</f>
        <v>0</v>
      </c>
      <c r="BY44" s="3"/>
      <c r="BZ44" s="3"/>
      <c r="CA44" s="25">
        <f>BT44</f>
        <v>3.85E-2</v>
      </c>
      <c r="CB44" s="1" t="s">
        <v>8</v>
      </c>
      <c r="CC44" s="38"/>
      <c r="CD44" s="45"/>
      <c r="CE44" s="26">
        <f>CC44*CA44</f>
        <v>0</v>
      </c>
      <c r="CF44" s="3"/>
      <c r="CH44" s="25">
        <f>CA44</f>
        <v>3.85E-2</v>
      </c>
      <c r="CI44" s="1" t="s">
        <v>8</v>
      </c>
      <c r="CJ44" s="5">
        <f>SUM(D44+K44+R44+Y44+AF44+AM44+AT44+BA44+BH44+BO44+BV44+CC44)</f>
        <v>0</v>
      </c>
      <c r="CK44" s="5"/>
      <c r="CL44" s="26">
        <f>CJ44*CH44</f>
        <v>0</v>
      </c>
      <c r="CM44" s="29"/>
    </row>
    <row r="45" spans="1:91" x14ac:dyDescent="0.2">
      <c r="A45" s="1" t="s">
        <v>141</v>
      </c>
      <c r="B45" s="25">
        <f>'2002'!CB32</f>
        <v>0.116171</v>
      </c>
      <c r="C45" s="1" t="s">
        <v>16</v>
      </c>
      <c r="D45" s="43"/>
      <c r="E45" s="43"/>
      <c r="F45" s="3">
        <f>E45*B45</f>
        <v>0</v>
      </c>
      <c r="G45" s="3"/>
      <c r="H45" s="3"/>
      <c r="I45" s="25">
        <f t="shared" si="44"/>
        <v>0.116171</v>
      </c>
      <c r="J45" s="1" t="s">
        <v>16</v>
      </c>
      <c r="K45" s="43"/>
      <c r="L45" s="43"/>
      <c r="M45" s="3">
        <f>L45*I45</f>
        <v>0</v>
      </c>
      <c r="N45" s="3"/>
      <c r="O45" s="3"/>
      <c r="P45" s="25">
        <f>I45</f>
        <v>0.116171</v>
      </c>
      <c r="Q45" s="1" t="s">
        <v>16</v>
      </c>
      <c r="R45" s="45"/>
      <c r="S45" s="45"/>
      <c r="T45" s="3">
        <f>S45*P45</f>
        <v>0</v>
      </c>
      <c r="U45" s="3"/>
      <c r="V45" s="3"/>
      <c r="W45" s="25">
        <f>P45</f>
        <v>0.116171</v>
      </c>
      <c r="X45" s="1" t="s">
        <v>16</v>
      </c>
      <c r="Y45" s="45"/>
      <c r="Z45" s="57"/>
      <c r="AA45" s="3">
        <f>Z45*W45</f>
        <v>0</v>
      </c>
      <c r="AB45" s="3"/>
      <c r="AC45" s="3"/>
      <c r="AD45" s="25">
        <f>W45</f>
        <v>0.116171</v>
      </c>
      <c r="AE45" s="1" t="s">
        <v>16</v>
      </c>
      <c r="AF45" s="45"/>
      <c r="AG45" s="45"/>
      <c r="AH45" s="3">
        <f>AG45*AD45</f>
        <v>0</v>
      </c>
      <c r="AI45" s="3"/>
      <c r="AJ45" s="3"/>
      <c r="AK45" s="25">
        <f>AD45</f>
        <v>0.116171</v>
      </c>
      <c r="AL45" s="1" t="s">
        <v>16</v>
      </c>
      <c r="AM45" s="45"/>
      <c r="AN45" s="57"/>
      <c r="AO45" s="3">
        <f>AN45*AK45</f>
        <v>0</v>
      </c>
      <c r="AP45" s="3"/>
      <c r="AQ45" s="3"/>
      <c r="AR45" s="25">
        <f>AK45</f>
        <v>0.116171</v>
      </c>
      <c r="AS45" s="1" t="s">
        <v>16</v>
      </c>
      <c r="AT45" s="45"/>
      <c r="AU45" s="57"/>
      <c r="AV45" s="3">
        <f>AU45*AR45</f>
        <v>0</v>
      </c>
      <c r="AW45" s="3"/>
      <c r="AX45" s="3"/>
      <c r="AY45" s="25">
        <f>AR45</f>
        <v>0.116171</v>
      </c>
      <c r="AZ45" s="1" t="s">
        <v>16</v>
      </c>
      <c r="BA45" s="45"/>
      <c r="BB45" s="57"/>
      <c r="BC45" s="3">
        <f>BB45*AY45</f>
        <v>0</v>
      </c>
      <c r="BD45" s="3"/>
      <c r="BE45" s="3"/>
      <c r="BF45" s="25">
        <f>AY45</f>
        <v>0.116171</v>
      </c>
      <c r="BG45" s="1" t="s">
        <v>16</v>
      </c>
      <c r="BH45" s="45"/>
      <c r="BI45" s="45"/>
      <c r="BJ45" s="3">
        <f>BI45*BF45</f>
        <v>0</v>
      </c>
      <c r="BK45" s="3"/>
      <c r="BL45" s="3"/>
      <c r="BM45" s="25">
        <f>BF45</f>
        <v>0.116171</v>
      </c>
      <c r="BN45" s="1" t="s">
        <v>16</v>
      </c>
      <c r="BO45" s="45"/>
      <c r="BP45" s="45"/>
      <c r="BQ45" s="3">
        <f>BP45*BM45</f>
        <v>0</v>
      </c>
      <c r="BR45" s="3"/>
      <c r="BS45" s="3"/>
      <c r="BT45" s="25">
        <f>BM45</f>
        <v>0.116171</v>
      </c>
      <c r="BU45" s="1" t="s">
        <v>16</v>
      </c>
      <c r="BV45" s="45"/>
      <c r="BW45" s="45"/>
      <c r="BX45" s="3">
        <f>BW45*BT45</f>
        <v>0</v>
      </c>
      <c r="BY45" s="3"/>
      <c r="BZ45" s="3"/>
      <c r="CA45" s="25">
        <f>BT45</f>
        <v>0.116171</v>
      </c>
      <c r="CB45" s="1" t="s">
        <v>16</v>
      </c>
      <c r="CC45" s="45"/>
      <c r="CD45" s="45"/>
      <c r="CE45" s="3">
        <f>CD45*CA45</f>
        <v>0</v>
      </c>
      <c r="CF45" s="3"/>
      <c r="CH45" s="25">
        <f>CA45</f>
        <v>0.116171</v>
      </c>
      <c r="CI45" s="1" t="s">
        <v>16</v>
      </c>
      <c r="CJ45" s="5"/>
      <c r="CK45" s="5">
        <f>E45+L45+S45+Z45+AG45+AN45+AU45+BB45+BI45+BP45+BW45+CD45</f>
        <v>0</v>
      </c>
      <c r="CL45" s="3">
        <f>CK45*CH45</f>
        <v>0</v>
      </c>
      <c r="CM45" s="29"/>
    </row>
    <row r="46" spans="1:91" x14ac:dyDescent="0.2">
      <c r="A46" s="1" t="s">
        <v>174</v>
      </c>
      <c r="B46" s="25">
        <f>'2003'!CB31</f>
        <v>3.85E-2</v>
      </c>
      <c r="C46" s="1" t="s">
        <v>8</v>
      </c>
      <c r="D46" s="37">
        <v>6</v>
      </c>
      <c r="E46" s="43"/>
      <c r="F46" s="26">
        <f>D46*B46</f>
        <v>0.23099999999999998</v>
      </c>
      <c r="I46" s="25">
        <f t="shared" si="44"/>
        <v>3.85E-2</v>
      </c>
      <c r="J46" s="1" t="s">
        <v>8</v>
      </c>
      <c r="K46" s="37">
        <v>6</v>
      </c>
      <c r="L46" s="43"/>
      <c r="M46" s="26">
        <f>K46*I46</f>
        <v>0.23099999999999998</v>
      </c>
      <c r="P46" s="25">
        <f>I46</f>
        <v>3.85E-2</v>
      </c>
      <c r="Q46" s="1" t="s">
        <v>8</v>
      </c>
      <c r="R46" s="37"/>
      <c r="S46" s="45"/>
      <c r="T46" s="26">
        <f>R46*P46</f>
        <v>0</v>
      </c>
      <c r="W46" s="25">
        <f t="shared" si="34"/>
        <v>3.85E-2</v>
      </c>
      <c r="X46" s="1" t="s">
        <v>8</v>
      </c>
      <c r="Y46" s="37"/>
      <c r="Z46" s="45"/>
      <c r="AA46" s="26">
        <f>Y46*W46</f>
        <v>0</v>
      </c>
      <c r="AD46" s="25">
        <f t="shared" si="35"/>
        <v>3.85E-2</v>
      </c>
      <c r="AE46" s="1" t="s">
        <v>8</v>
      </c>
      <c r="AF46" s="37"/>
      <c r="AG46" s="45"/>
      <c r="AH46" s="26">
        <f>AF46*AD46</f>
        <v>0</v>
      </c>
      <c r="AK46" s="25">
        <f t="shared" si="36"/>
        <v>3.85E-2</v>
      </c>
      <c r="AL46" s="1" t="s">
        <v>8</v>
      </c>
      <c r="AM46" s="37"/>
      <c r="AN46" s="45"/>
      <c r="AO46" s="26">
        <f>AM46*AK46</f>
        <v>0</v>
      </c>
      <c r="AR46" s="25">
        <f t="shared" si="37"/>
        <v>3.85E-2</v>
      </c>
      <c r="AS46" s="1" t="s">
        <v>8</v>
      </c>
      <c r="AT46" s="37"/>
      <c r="AU46" s="45"/>
      <c r="AV46" s="26">
        <f>AT46*AR46</f>
        <v>0</v>
      </c>
      <c r="AY46" s="25">
        <f t="shared" si="38"/>
        <v>3.85E-2</v>
      </c>
      <c r="AZ46" s="1" t="s">
        <v>8</v>
      </c>
      <c r="BA46" s="37"/>
      <c r="BB46" s="45"/>
      <c r="BC46" s="26">
        <f>BA46*AY46</f>
        <v>0</v>
      </c>
      <c r="BF46" s="25">
        <f t="shared" si="39"/>
        <v>3.85E-2</v>
      </c>
      <c r="BG46" s="1" t="s">
        <v>8</v>
      </c>
      <c r="BH46" s="37"/>
      <c r="BI46" s="45"/>
      <c r="BJ46" s="26">
        <f>BH46*BF46</f>
        <v>0</v>
      </c>
      <c r="BM46" s="25">
        <f t="shared" si="40"/>
        <v>3.85E-2</v>
      </c>
      <c r="BN46" s="1" t="s">
        <v>8</v>
      </c>
      <c r="BO46" s="37"/>
      <c r="BP46" s="45"/>
      <c r="BQ46" s="26">
        <f>BO46*BM46</f>
        <v>0</v>
      </c>
      <c r="BT46" s="25">
        <f t="shared" si="41"/>
        <v>3.85E-2</v>
      </c>
      <c r="BU46" s="1" t="s">
        <v>8</v>
      </c>
      <c r="BV46" s="37"/>
      <c r="BW46" s="45"/>
      <c r="BX46" s="26">
        <f>BV46*BT46</f>
        <v>0</v>
      </c>
      <c r="CA46" s="25">
        <f t="shared" si="42"/>
        <v>3.85E-2</v>
      </c>
      <c r="CB46" s="1" t="s">
        <v>8</v>
      </c>
      <c r="CC46" s="37"/>
      <c r="CD46" s="45"/>
      <c r="CE46" s="26">
        <f>CC46*CA46</f>
        <v>0</v>
      </c>
      <c r="CH46" s="28">
        <f t="shared" si="43"/>
        <v>3.85E-2</v>
      </c>
      <c r="CI46" s="1" t="s">
        <v>8</v>
      </c>
      <c r="CJ46" s="5">
        <f>SUM(D46+K46+R46+Y46+AF46+AM46+AT46+BA46+BH46+BO46+BV46+CC46)</f>
        <v>12</v>
      </c>
      <c r="CK46" s="5"/>
      <c r="CL46" s="26">
        <f>CJ46*CH46</f>
        <v>0.46199999999999997</v>
      </c>
      <c r="CM46" s="13"/>
    </row>
    <row r="47" spans="1:91" x14ac:dyDescent="0.2">
      <c r="A47" s="1" t="s">
        <v>175</v>
      </c>
      <c r="B47" s="25">
        <f>'2003'!CB32</f>
        <v>0.116171</v>
      </c>
      <c r="C47" s="1" t="s">
        <v>16</v>
      </c>
      <c r="D47" s="44"/>
      <c r="E47" s="43">
        <v>523</v>
      </c>
      <c r="F47" s="3">
        <f>E47*B47</f>
        <v>60.757432999999999</v>
      </c>
      <c r="G47" s="3">
        <f>F46+F47</f>
        <v>60.988433000000001</v>
      </c>
      <c r="H47" s="3"/>
      <c r="I47" s="25">
        <f t="shared" si="44"/>
        <v>0.116171</v>
      </c>
      <c r="J47" s="1" t="s">
        <v>16</v>
      </c>
      <c r="K47" s="44"/>
      <c r="L47" s="43">
        <v>522</v>
      </c>
      <c r="M47" s="3">
        <f>L47*I47</f>
        <v>60.641261999999998</v>
      </c>
      <c r="N47" s="3">
        <f>M46+M47</f>
        <v>60.872261999999999</v>
      </c>
      <c r="O47" s="3"/>
      <c r="P47" s="25">
        <f>I47</f>
        <v>0.116171</v>
      </c>
      <c r="Q47" s="1" t="s">
        <v>16</v>
      </c>
      <c r="R47" s="46"/>
      <c r="S47" s="45">
        <v>522</v>
      </c>
      <c r="T47" s="3">
        <f>S47*P47</f>
        <v>60.641261999999998</v>
      </c>
      <c r="U47" s="3">
        <f>T46+T47</f>
        <v>60.641261999999998</v>
      </c>
      <c r="V47" s="3"/>
      <c r="W47" s="25">
        <f t="shared" si="34"/>
        <v>0.116171</v>
      </c>
      <c r="X47" s="1" t="s">
        <v>16</v>
      </c>
      <c r="Y47" s="46"/>
      <c r="Z47" s="45"/>
      <c r="AA47" s="3">
        <f>Z47*W47</f>
        <v>0</v>
      </c>
      <c r="AB47" s="3">
        <f>AA46+AA47</f>
        <v>0</v>
      </c>
      <c r="AC47" s="3"/>
      <c r="AD47" s="25">
        <f t="shared" si="35"/>
        <v>0.116171</v>
      </c>
      <c r="AE47" s="1" t="s">
        <v>16</v>
      </c>
      <c r="AF47" s="46"/>
      <c r="AG47" s="45">
        <v>384</v>
      </c>
      <c r="AH47" s="3">
        <f>AG47*AD47</f>
        <v>44.609663999999995</v>
      </c>
      <c r="AI47" s="3">
        <f>AH46+AH47</f>
        <v>44.609663999999995</v>
      </c>
      <c r="AJ47" s="3"/>
      <c r="AK47" s="25">
        <f t="shared" si="36"/>
        <v>0.116171</v>
      </c>
      <c r="AL47" s="1" t="s">
        <v>16</v>
      </c>
      <c r="AM47" s="46"/>
      <c r="AN47" s="45"/>
      <c r="AO47" s="3">
        <f>AN47*AK47</f>
        <v>0</v>
      </c>
      <c r="AP47" s="3">
        <f>AO46+AO47</f>
        <v>0</v>
      </c>
      <c r="AQ47" s="3"/>
      <c r="AR47" s="25">
        <f t="shared" si="37"/>
        <v>0.116171</v>
      </c>
      <c r="AS47" s="1" t="s">
        <v>16</v>
      </c>
      <c r="AT47" s="46"/>
      <c r="AU47" s="45"/>
      <c r="AV47" s="3">
        <f>AU47*AR47</f>
        <v>0</v>
      </c>
      <c r="AW47" s="3">
        <f>AV46+AV47</f>
        <v>0</v>
      </c>
      <c r="AX47" s="3"/>
      <c r="AY47" s="25">
        <f t="shared" si="38"/>
        <v>0.116171</v>
      </c>
      <c r="AZ47" s="1" t="s">
        <v>16</v>
      </c>
      <c r="BA47" s="46"/>
      <c r="BB47" s="45"/>
      <c r="BC47" s="3">
        <f>BB47*AY47</f>
        <v>0</v>
      </c>
      <c r="BD47" s="3">
        <f>BC46+BC47</f>
        <v>0</v>
      </c>
      <c r="BE47" s="3"/>
      <c r="BF47" s="25">
        <f t="shared" si="39"/>
        <v>0.116171</v>
      </c>
      <c r="BG47" s="1" t="s">
        <v>16</v>
      </c>
      <c r="BH47" s="46"/>
      <c r="BI47" s="45"/>
      <c r="BJ47" s="3">
        <f>BI47*BF47</f>
        <v>0</v>
      </c>
      <c r="BK47" s="3">
        <f>BJ46+BJ47</f>
        <v>0</v>
      </c>
      <c r="BL47" s="3"/>
      <c r="BM47" s="25">
        <f t="shared" si="40"/>
        <v>0.116171</v>
      </c>
      <c r="BN47" s="1" t="s">
        <v>16</v>
      </c>
      <c r="BO47" s="46"/>
      <c r="BP47" s="45"/>
      <c r="BQ47" s="3">
        <f>BP47*BM47</f>
        <v>0</v>
      </c>
      <c r="BR47" s="3">
        <f>BQ46+BQ47</f>
        <v>0</v>
      </c>
      <c r="BS47" s="3"/>
      <c r="BT47" s="25">
        <f t="shared" si="41"/>
        <v>0.116171</v>
      </c>
      <c r="BU47" s="1" t="s">
        <v>16</v>
      </c>
      <c r="BV47" s="46"/>
      <c r="BW47" s="45"/>
      <c r="BX47" s="3">
        <f>BW47*BT47</f>
        <v>0</v>
      </c>
      <c r="BY47" s="3">
        <f>BX46+BX47</f>
        <v>0</v>
      </c>
      <c r="BZ47" s="3"/>
      <c r="CA47" s="25">
        <f t="shared" si="42"/>
        <v>0.116171</v>
      </c>
      <c r="CB47" s="1" t="s">
        <v>16</v>
      </c>
      <c r="CC47" s="46"/>
      <c r="CD47" s="45"/>
      <c r="CE47" s="3">
        <f>CD47*CA47</f>
        <v>0</v>
      </c>
      <c r="CF47" s="3">
        <f>CE46+CE47</f>
        <v>0</v>
      </c>
      <c r="CH47" s="28">
        <f t="shared" si="43"/>
        <v>0.116171</v>
      </c>
      <c r="CI47" s="1" t="s">
        <v>16</v>
      </c>
      <c r="CK47" s="5">
        <f>E47+L47+S47+Z47+AG47+AN47+AU47+BB47+BI47+BP47+BW47+CD47</f>
        <v>1951</v>
      </c>
      <c r="CL47" s="3">
        <f>CK47*CH47</f>
        <v>226.649621</v>
      </c>
      <c r="CM47" s="29">
        <f>CL46+CL47</f>
        <v>227.11162099999999</v>
      </c>
    </row>
    <row r="48" spans="1:91" x14ac:dyDescent="0.2">
      <c r="A48" s="1" t="s">
        <v>176</v>
      </c>
      <c r="B48" s="25">
        <f>'2003'!CB33</f>
        <v>0</v>
      </c>
      <c r="C48" s="1" t="s">
        <v>9</v>
      </c>
      <c r="D48" s="53"/>
      <c r="E48" s="43"/>
      <c r="F48" s="26">
        <f>D48*B48</f>
        <v>0</v>
      </c>
      <c r="G48" s="3"/>
      <c r="H48" s="3"/>
      <c r="I48" s="25">
        <f t="shared" si="44"/>
        <v>0</v>
      </c>
      <c r="J48" s="1" t="s">
        <v>8</v>
      </c>
      <c r="K48" s="53"/>
      <c r="L48" s="43"/>
      <c r="M48" s="26">
        <f>K48*I48</f>
        <v>0</v>
      </c>
      <c r="N48" s="3"/>
      <c r="O48" s="3"/>
      <c r="P48" s="25">
        <v>0</v>
      </c>
      <c r="Q48" s="1" t="s">
        <v>10</v>
      </c>
      <c r="R48" s="54">
        <v>6</v>
      </c>
      <c r="S48" s="45"/>
      <c r="T48" s="26">
        <f>R48*P48</f>
        <v>0</v>
      </c>
      <c r="U48" s="3"/>
      <c r="V48" s="3"/>
      <c r="W48" s="25">
        <f t="shared" si="34"/>
        <v>0</v>
      </c>
      <c r="X48" s="1" t="s">
        <v>10</v>
      </c>
      <c r="Y48" s="54">
        <v>6</v>
      </c>
      <c r="Z48" s="45"/>
      <c r="AA48" s="26">
        <f>Y48*W48</f>
        <v>0</v>
      </c>
      <c r="AB48" s="3"/>
      <c r="AC48" s="3"/>
      <c r="AD48" s="25">
        <f t="shared" si="35"/>
        <v>0</v>
      </c>
      <c r="AE48" s="1" t="s">
        <v>10</v>
      </c>
      <c r="AF48" s="55">
        <v>6</v>
      </c>
      <c r="AG48" s="45"/>
      <c r="AH48" s="26">
        <f>AF48*AD48</f>
        <v>0</v>
      </c>
      <c r="AI48" s="3"/>
      <c r="AJ48" s="3"/>
      <c r="AK48" s="25">
        <f t="shared" si="36"/>
        <v>0</v>
      </c>
      <c r="AL48" s="1" t="s">
        <v>10</v>
      </c>
      <c r="AM48" s="55">
        <v>6</v>
      </c>
      <c r="AN48" s="45"/>
      <c r="AO48" s="26">
        <f>AM48*AK48</f>
        <v>0</v>
      </c>
      <c r="AP48" s="3"/>
      <c r="AQ48" s="3"/>
      <c r="AR48" s="25">
        <f t="shared" si="37"/>
        <v>0</v>
      </c>
      <c r="AS48" s="1" t="s">
        <v>10</v>
      </c>
      <c r="AT48" s="54">
        <v>6</v>
      </c>
      <c r="AU48" s="45"/>
      <c r="AV48" s="26">
        <f>AT48*AR48</f>
        <v>0</v>
      </c>
      <c r="AW48" s="3"/>
      <c r="AX48" s="3"/>
      <c r="AY48" s="25">
        <f t="shared" si="38"/>
        <v>0</v>
      </c>
      <c r="AZ48" s="1" t="s">
        <v>10</v>
      </c>
      <c r="BA48" s="54">
        <v>6</v>
      </c>
      <c r="BB48" s="45"/>
      <c r="BC48" s="26">
        <f>BA48*AY48</f>
        <v>0</v>
      </c>
      <c r="BD48" s="3"/>
      <c r="BE48" s="3"/>
      <c r="BF48" s="25">
        <f t="shared" si="39"/>
        <v>0</v>
      </c>
      <c r="BG48" s="1" t="s">
        <v>8</v>
      </c>
      <c r="BH48" s="54">
        <v>6</v>
      </c>
      <c r="BI48" s="45"/>
      <c r="BJ48" s="26">
        <f>BH48*BF48</f>
        <v>0</v>
      </c>
      <c r="BK48" s="3"/>
      <c r="BL48" s="3"/>
      <c r="BM48" s="25">
        <f t="shared" si="40"/>
        <v>0</v>
      </c>
      <c r="BN48" s="1" t="s">
        <v>8</v>
      </c>
      <c r="BO48" s="54">
        <v>6</v>
      </c>
      <c r="BP48" s="45"/>
      <c r="BQ48" s="26">
        <f>BO48*BM48</f>
        <v>0</v>
      </c>
      <c r="BR48" s="3"/>
      <c r="BS48" s="3"/>
      <c r="BT48" s="25">
        <f t="shared" si="41"/>
        <v>0</v>
      </c>
      <c r="BU48" s="1" t="s">
        <v>8</v>
      </c>
      <c r="BV48" s="54">
        <v>6</v>
      </c>
      <c r="BW48" s="45"/>
      <c r="BX48" s="26">
        <f>BV48*BT48</f>
        <v>0</v>
      </c>
      <c r="BY48" s="3"/>
      <c r="BZ48" s="3"/>
      <c r="CA48" s="25">
        <f t="shared" si="42"/>
        <v>0</v>
      </c>
      <c r="CB48" s="1" t="s">
        <v>8</v>
      </c>
      <c r="CC48" s="54">
        <v>6</v>
      </c>
      <c r="CD48" s="45"/>
      <c r="CE48" s="26">
        <f>CC48*CA48</f>
        <v>0</v>
      </c>
      <c r="CF48" s="3"/>
      <c r="CH48" s="28">
        <f t="shared" si="43"/>
        <v>0</v>
      </c>
      <c r="CI48" s="1" t="s">
        <v>8</v>
      </c>
      <c r="CJ48" s="5">
        <f>SUM(D48+K48+R48+Y48+AF48+AM48+AT48+BA48+BH48+BO48+BV48+CC48)</f>
        <v>60</v>
      </c>
      <c r="CK48" s="5"/>
      <c r="CL48" s="26">
        <f>CJ48*CH48</f>
        <v>0</v>
      </c>
      <c r="CM48" s="29"/>
    </row>
    <row r="49" spans="1:93" x14ac:dyDescent="0.2">
      <c r="A49" s="1" t="s">
        <v>177</v>
      </c>
      <c r="B49" s="25">
        <f>'2003'!CB34</f>
        <v>0</v>
      </c>
      <c r="C49" s="1" t="s">
        <v>16</v>
      </c>
      <c r="D49" s="44"/>
      <c r="E49" s="43"/>
      <c r="F49" s="3">
        <f>E49*B49</f>
        <v>0</v>
      </c>
      <c r="G49" s="3">
        <f>F48+F49</f>
        <v>0</v>
      </c>
      <c r="H49" s="3"/>
      <c r="I49" s="25">
        <f t="shared" si="44"/>
        <v>0</v>
      </c>
      <c r="J49" s="1" t="s">
        <v>16</v>
      </c>
      <c r="K49" s="44"/>
      <c r="L49" s="43"/>
      <c r="M49" s="3">
        <f>L49*I49</f>
        <v>0</v>
      </c>
      <c r="N49" s="3">
        <f>M48+M49</f>
        <v>0</v>
      </c>
      <c r="O49" s="3"/>
      <c r="P49" s="25">
        <v>1.48323E-2</v>
      </c>
      <c r="Q49" s="1" t="s">
        <v>16</v>
      </c>
      <c r="R49" s="46"/>
      <c r="S49" s="45"/>
      <c r="T49" s="3">
        <f>S49*P49</f>
        <v>0</v>
      </c>
      <c r="U49" s="3">
        <f>T48+T49</f>
        <v>0</v>
      </c>
      <c r="V49" s="3"/>
      <c r="W49" s="25">
        <f t="shared" si="34"/>
        <v>1.48323E-2</v>
      </c>
      <c r="X49" s="1" t="s">
        <v>16</v>
      </c>
      <c r="Y49" s="46"/>
      <c r="Z49" s="45"/>
      <c r="AA49" s="3">
        <f>Z49*W49</f>
        <v>0</v>
      </c>
      <c r="AB49" s="3">
        <f>AA48+AA49</f>
        <v>0</v>
      </c>
      <c r="AC49" s="3"/>
      <c r="AD49" s="25">
        <f t="shared" si="35"/>
        <v>1.48323E-2</v>
      </c>
      <c r="AE49" s="1" t="s">
        <v>16</v>
      </c>
      <c r="AF49" s="46"/>
      <c r="AG49" s="48">
        <v>663</v>
      </c>
      <c r="AH49" s="3">
        <f>AG49*AD49</f>
        <v>9.8338149000000001</v>
      </c>
      <c r="AI49" s="3">
        <f>AH48+AH49</f>
        <v>9.8338149000000001</v>
      </c>
      <c r="AJ49" s="3"/>
      <c r="AK49" s="25">
        <f t="shared" si="36"/>
        <v>1.48323E-2</v>
      </c>
      <c r="AL49" s="1" t="s">
        <v>16</v>
      </c>
      <c r="AM49" s="46"/>
      <c r="AN49" s="48">
        <v>526</v>
      </c>
      <c r="AO49" s="3">
        <f>AN49*AK49</f>
        <v>7.8017897999999999</v>
      </c>
      <c r="AP49" s="3">
        <f>AO48+AO49</f>
        <v>7.8017897999999999</v>
      </c>
      <c r="AQ49" s="3"/>
      <c r="AR49" s="25">
        <f t="shared" si="37"/>
        <v>1.48323E-2</v>
      </c>
      <c r="AS49" s="1" t="s">
        <v>16</v>
      </c>
      <c r="AT49" s="46"/>
      <c r="AU49" s="45">
        <v>526</v>
      </c>
      <c r="AV49" s="3">
        <f>AU49*AR49</f>
        <v>7.8017897999999999</v>
      </c>
      <c r="AW49" s="3">
        <f>AV48+AV49</f>
        <v>7.8017897999999999</v>
      </c>
      <c r="AX49" s="3"/>
      <c r="AY49" s="25">
        <f t="shared" si="38"/>
        <v>1.48323E-2</v>
      </c>
      <c r="AZ49" s="1" t="s">
        <v>16</v>
      </c>
      <c r="BA49" s="46"/>
      <c r="BB49" s="45">
        <v>526</v>
      </c>
      <c r="BC49" s="3">
        <f>BB49*AY49</f>
        <v>7.8017897999999999</v>
      </c>
      <c r="BD49" s="3">
        <f>BC48+BC49</f>
        <v>7.8017897999999999</v>
      </c>
      <c r="BE49" s="3"/>
      <c r="BF49" s="25">
        <f t="shared" si="39"/>
        <v>1.48323E-2</v>
      </c>
      <c r="BG49" s="1" t="s">
        <v>16</v>
      </c>
      <c r="BH49" s="46"/>
      <c r="BI49" s="47">
        <v>526</v>
      </c>
      <c r="BJ49" s="3">
        <f>BI49*BF49</f>
        <v>7.8017897999999999</v>
      </c>
      <c r="BK49" s="3">
        <f>BJ48+BJ49</f>
        <v>7.8017897999999999</v>
      </c>
      <c r="BL49" s="3"/>
      <c r="BM49" s="25">
        <f t="shared" si="40"/>
        <v>1.48323E-2</v>
      </c>
      <c r="BN49" s="1" t="s">
        <v>16</v>
      </c>
      <c r="BO49" s="46"/>
      <c r="BP49" s="45">
        <v>528</v>
      </c>
      <c r="BQ49" s="3">
        <f>BP49*BM49</f>
        <v>7.8314544000000001</v>
      </c>
      <c r="BR49" s="3">
        <f>BQ48+BQ49</f>
        <v>7.8314544000000001</v>
      </c>
      <c r="BS49" s="3"/>
      <c r="BT49" s="25">
        <f t="shared" si="41"/>
        <v>1.48323E-2</v>
      </c>
      <c r="BU49" s="1" t="s">
        <v>16</v>
      </c>
      <c r="BV49" s="46"/>
      <c r="BW49" s="45">
        <v>528</v>
      </c>
      <c r="BX49" s="3">
        <f>BW49*BT49</f>
        <v>7.8314544000000001</v>
      </c>
      <c r="BY49" s="3">
        <f>BX48+BX49</f>
        <v>7.8314544000000001</v>
      </c>
      <c r="BZ49" s="3"/>
      <c r="CA49" s="25">
        <f t="shared" si="42"/>
        <v>1.48323E-2</v>
      </c>
      <c r="CB49" s="1" t="s">
        <v>16</v>
      </c>
      <c r="CC49" s="46"/>
      <c r="CD49" s="45">
        <v>527</v>
      </c>
      <c r="CE49" s="3">
        <f>CD49*CA49</f>
        <v>7.8166221</v>
      </c>
      <c r="CF49" s="3">
        <f>CE48+CE49</f>
        <v>7.8166221</v>
      </c>
      <c r="CH49" s="28">
        <f t="shared" si="43"/>
        <v>1.48323E-2</v>
      </c>
      <c r="CI49" s="1" t="s">
        <v>16</v>
      </c>
      <c r="CK49" s="5">
        <f>E49+L49+S49+Z49+AG49+AN49+AU49+BB49+BI49+BP49+BW49+CD49</f>
        <v>4350</v>
      </c>
      <c r="CL49" s="3">
        <f>CK49*CH49</f>
        <v>64.520505</v>
      </c>
      <c r="CM49" s="29">
        <f>CL48+CL49</f>
        <v>64.520505</v>
      </c>
    </row>
    <row r="50" spans="1:93" ht="15" x14ac:dyDescent="0.25">
      <c r="B50" s="18"/>
      <c r="D50" s="30"/>
      <c r="E50" s="4"/>
      <c r="F50" s="31">
        <f>SUM(F9:F49)</f>
        <v>36651.621408999999</v>
      </c>
      <c r="G50" s="31"/>
      <c r="H50" s="32"/>
      <c r="I50" s="18"/>
      <c r="K50" s="30"/>
      <c r="L50" s="4"/>
      <c r="M50" s="31">
        <f>SUM(M9:M49)</f>
        <v>40088.360180000003</v>
      </c>
      <c r="N50" s="31"/>
      <c r="O50" s="6"/>
      <c r="P50" s="25"/>
      <c r="S50" s="5"/>
      <c r="T50" s="41">
        <f>SUM(T9:T49)</f>
        <v>13384.846245000002</v>
      </c>
      <c r="U50" s="31"/>
      <c r="V50" s="6"/>
      <c r="W50" s="18"/>
      <c r="Z50" s="5"/>
      <c r="AA50" s="41">
        <f>SUM(AA9:AA49)</f>
        <v>17709.538550999998</v>
      </c>
      <c r="AB50" s="31"/>
      <c r="AC50" s="6"/>
      <c r="AD50" s="18"/>
      <c r="AG50" s="5"/>
      <c r="AH50" s="41">
        <f>SUM(AH9:AH49)</f>
        <v>32757.558120900005</v>
      </c>
      <c r="AI50" s="31"/>
      <c r="AJ50" s="6"/>
      <c r="AK50" s="18"/>
      <c r="AN50" s="5"/>
      <c r="AO50" s="41">
        <f>SUM(AO9:AO49)</f>
        <v>30899.325512799998</v>
      </c>
      <c r="AP50" s="31"/>
      <c r="AQ50" s="6"/>
      <c r="AR50" s="18"/>
      <c r="AU50" s="5"/>
      <c r="AV50" s="41">
        <f>SUM(AV9:AV49)</f>
        <v>29590.534509799996</v>
      </c>
      <c r="AW50" s="31"/>
      <c r="AX50" s="6"/>
      <c r="BB50" s="5"/>
      <c r="BC50" s="41">
        <f>SUM(BC9:BC49)</f>
        <v>33733.254053799996</v>
      </c>
      <c r="BD50" s="31"/>
      <c r="BE50" s="6"/>
      <c r="BF50" s="18"/>
      <c r="BI50" s="5"/>
      <c r="BJ50" s="41">
        <f>SUM(BJ9:BJ49)</f>
        <v>30273.407633799998</v>
      </c>
      <c r="BK50" s="31"/>
      <c r="BL50" s="6"/>
      <c r="BM50" s="18"/>
      <c r="BP50" s="5"/>
      <c r="BQ50" s="41">
        <f>SUM(BQ9:BQ49)</f>
        <v>35843.40089640001</v>
      </c>
      <c r="BR50" s="31"/>
      <c r="BS50" s="6"/>
      <c r="BT50" s="18"/>
      <c r="BW50" s="5"/>
      <c r="BX50" s="41">
        <f>SUM(BX9:BX49)</f>
        <v>36137.889610400001</v>
      </c>
      <c r="BY50" s="31"/>
      <c r="BZ50" s="6"/>
      <c r="CA50" s="18"/>
      <c r="CD50" s="5"/>
      <c r="CE50" s="41">
        <f>SUM(CE9:CE49)</f>
        <v>36363.5420161</v>
      </c>
      <c r="CF50" s="31"/>
      <c r="CK50" s="5"/>
      <c r="CL50" s="41">
        <f>SUM(CL9:CL49)</f>
        <v>373433.27873900003</v>
      </c>
      <c r="CM50" s="33"/>
      <c r="CN50" s="9"/>
      <c r="CO50" s="8"/>
    </row>
    <row r="51" spans="1:93" x14ac:dyDescent="0.2">
      <c r="D51" s="30"/>
      <c r="E51" s="4"/>
      <c r="F51" s="1"/>
      <c r="K51" s="30"/>
      <c r="L51" s="4"/>
      <c r="M51" s="1"/>
      <c r="P51" s="25"/>
      <c r="S51" s="5"/>
      <c r="T51" s="1"/>
      <c r="Z51" s="5"/>
      <c r="AA51" s="1"/>
      <c r="AG51" s="5"/>
      <c r="AH51" s="1"/>
      <c r="AN51" s="5"/>
      <c r="AO51" s="1"/>
      <c r="AU51" s="5"/>
      <c r="AV51" s="1"/>
      <c r="BB51" s="5"/>
      <c r="BC51" s="1"/>
      <c r="BI51" s="5"/>
      <c r="BJ51" s="1"/>
      <c r="BP51" s="5"/>
      <c r="BQ51" s="1"/>
      <c r="CK51" s="5"/>
      <c r="CN51" s="3"/>
    </row>
    <row r="52" spans="1:93" x14ac:dyDescent="0.2">
      <c r="P52" s="25"/>
      <c r="CK52" s="8" t="s">
        <v>190</v>
      </c>
      <c r="CL52" s="42">
        <f>CE50+BX50+BQ50+BJ50+BC50+AV50+AO50+AH50+AA50+T50+M50+F50-CL50</f>
        <v>0</v>
      </c>
      <c r="CN52" s="34"/>
    </row>
    <row r="53" spans="1:93" x14ac:dyDescent="0.2">
      <c r="P53" s="25"/>
      <c r="CE53" s="8"/>
    </row>
    <row r="56" spans="1:93" x14ac:dyDescent="0.2">
      <c r="A56" s="11"/>
    </row>
    <row r="57" spans="1:93" x14ac:dyDescent="0.2">
      <c r="A57" s="10"/>
    </row>
    <row r="58" spans="1:93" x14ac:dyDescent="0.2">
      <c r="A58" s="10"/>
    </row>
    <row r="59" spans="1:93" x14ac:dyDescent="0.2">
      <c r="A59" s="10"/>
    </row>
    <row r="60" spans="1:93" x14ac:dyDescent="0.2">
      <c r="A60" s="12"/>
    </row>
    <row r="61" spans="1:93" x14ac:dyDescent="0.2">
      <c r="A61" s="11"/>
    </row>
    <row r="62" spans="1:93" x14ac:dyDescent="0.2">
      <c r="A62" s="11"/>
    </row>
    <row r="63" spans="1:93" x14ac:dyDescent="0.2">
      <c r="A63" s="13"/>
    </row>
    <row r="64" spans="1:93" x14ac:dyDescent="0.2">
      <c r="A64" s="14"/>
    </row>
    <row r="65" spans="1:69" x14ac:dyDescent="0.2">
      <c r="A65" s="13"/>
    </row>
    <row r="66" spans="1:69" x14ac:dyDescent="0.2">
      <c r="A66" s="14"/>
    </row>
    <row r="67" spans="1:69" s="8" customFormat="1" x14ac:dyDescent="0.2">
      <c r="A67" s="13"/>
      <c r="F67" s="7"/>
      <c r="M67" s="7"/>
      <c r="T67" s="7"/>
      <c r="AA67" s="7"/>
      <c r="AH67" s="7"/>
      <c r="AO67" s="7"/>
      <c r="AV67" s="7"/>
      <c r="BC67" s="7"/>
      <c r="BJ67" s="7"/>
      <c r="BQ67" s="7"/>
    </row>
    <row r="68" spans="1:69" x14ac:dyDescent="0.2">
      <c r="A68" s="14"/>
    </row>
    <row r="69" spans="1:69" x14ac:dyDescent="0.2">
      <c r="A69" s="11"/>
    </row>
    <row r="70" spans="1:69" x14ac:dyDescent="0.2">
      <c r="A70" s="14"/>
    </row>
    <row r="71" spans="1:69" x14ac:dyDescent="0.2">
      <c r="A71" s="11"/>
    </row>
    <row r="72" spans="1:69" x14ac:dyDescent="0.2">
      <c r="A72" s="11"/>
    </row>
    <row r="73" spans="1:69" x14ac:dyDescent="0.2">
      <c r="A73" s="15"/>
    </row>
    <row r="74" spans="1:69" x14ac:dyDescent="0.2">
      <c r="A74" s="14"/>
    </row>
    <row r="75" spans="1:69" x14ac:dyDescent="0.2">
      <c r="A75" s="15"/>
    </row>
    <row r="76" spans="1:69" x14ac:dyDescent="0.2">
      <c r="A76" s="14"/>
    </row>
  </sheetData>
  <mergeCells count="12">
    <mergeCell ref="BA5:BD5"/>
    <mergeCell ref="BH5:BK5"/>
    <mergeCell ref="BO5:BR5"/>
    <mergeCell ref="BV5:BY5"/>
    <mergeCell ref="CC5:CF5"/>
    <mergeCell ref="CH5:CM5"/>
    <mergeCell ref="D5:G5"/>
    <mergeCell ref="R5:U5"/>
    <mergeCell ref="Y5:AB5"/>
    <mergeCell ref="AF5:AI5"/>
    <mergeCell ref="AM5:AP5"/>
    <mergeCell ref="AT5:AW5"/>
  </mergeCells>
  <printOptions horizontalCentered="1"/>
  <pageMargins left="0.27" right="0.2" top="0.56000000000000005" bottom="0.33" header="0.32" footer="0.24"/>
  <pageSetup paperSize="5" scale="80" orientation="landscape" horizontalDpi="4294967293" verticalDpi="300" r:id="rId1"/>
  <headerFooter alignWithMargins="0">
    <oddFooter>&amp;R&amp;P</oddFooter>
  </headerFooter>
  <colBreaks count="6" manualBreakCount="6">
    <brk id="14" max="1048575" man="1"/>
    <brk id="28" max="1048575" man="1"/>
    <brk id="42" max="1048575" man="1"/>
    <brk id="56" max="1048575" man="1"/>
    <brk id="70" max="1048575" man="1"/>
    <brk id="8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78"/>
  <sheetViews>
    <sheetView zoomScale="80" zoomScaleNormal="80" workbookViewId="0">
      <pane xSplit="1" ySplit="7" topLeftCell="CF36" activePane="bottomRight" state="frozen"/>
      <selection sqref="A1:IV65536"/>
      <selection pane="topRight" sqref="A1:IV65536"/>
      <selection pane="bottomLeft" sqref="A1:IV65536"/>
      <selection pane="bottomRight" activeCell="CJ29" sqref="CJ29:CJ31"/>
    </sheetView>
  </sheetViews>
  <sheetFormatPr defaultRowHeight="12.75" x14ac:dyDescent="0.2"/>
  <cols>
    <col min="1" max="1" width="46" style="1" bestFit="1" customWidth="1"/>
    <col min="2" max="3" width="13.85546875" style="1" bestFit="1" customWidth="1"/>
    <col min="4" max="4" width="14.28515625" style="1" bestFit="1" customWidth="1"/>
    <col min="5" max="5" width="15" style="1" bestFit="1" customWidth="1"/>
    <col min="6" max="6" width="13.85546875" style="5" bestFit="1" customWidth="1"/>
    <col min="7" max="7" width="13.85546875" style="1" bestFit="1" customWidth="1"/>
    <col min="8" max="8" width="15" style="1" customWidth="1"/>
    <col min="9" max="9" width="11.42578125" style="1" bestFit="1" customWidth="1"/>
    <col min="10" max="10" width="9.85546875" style="1" bestFit="1" customWidth="1"/>
    <col min="11" max="11" width="11.7109375" style="1" bestFit="1" customWidth="1"/>
    <col min="12" max="12" width="13.28515625" style="1" bestFit="1" customWidth="1"/>
    <col min="13" max="13" width="11.5703125" style="5" bestFit="1" customWidth="1"/>
    <col min="14" max="14" width="11.28515625" style="1" bestFit="1" customWidth="1"/>
    <col min="15" max="15" width="13.7109375" style="1" customWidth="1"/>
    <col min="16" max="16" width="13.85546875" style="1" bestFit="1" customWidth="1"/>
    <col min="17" max="17" width="9.85546875" style="1" bestFit="1" customWidth="1"/>
    <col min="18" max="18" width="11.7109375" style="1" bestFit="1" customWidth="1"/>
    <col min="19" max="19" width="13.28515625" style="1" bestFit="1" customWidth="1"/>
    <col min="20" max="20" width="11.5703125" style="5" bestFit="1" customWidth="1"/>
    <col min="21" max="21" width="11.28515625" style="1" bestFit="1" customWidth="1"/>
    <col min="22" max="22" width="15.5703125" style="1" customWidth="1"/>
    <col min="23" max="23" width="11.42578125" style="1" bestFit="1" customWidth="1"/>
    <col min="24" max="24" width="9.85546875" style="1" bestFit="1" customWidth="1"/>
    <col min="25" max="25" width="11.7109375" style="1" bestFit="1" customWidth="1"/>
    <col min="26" max="26" width="14" style="1" bestFit="1" customWidth="1"/>
    <col min="27" max="27" width="11.5703125" style="5" bestFit="1" customWidth="1"/>
    <col min="28" max="28" width="11.28515625" style="1" bestFit="1" customWidth="1"/>
    <col min="29" max="29" width="14.85546875" style="1" customWidth="1"/>
    <col min="30" max="30" width="11.42578125" style="1" bestFit="1" customWidth="1"/>
    <col min="31" max="31" width="9.85546875" style="1" bestFit="1" customWidth="1"/>
    <col min="32" max="32" width="11.7109375" style="1" bestFit="1" customWidth="1"/>
    <col min="33" max="33" width="13.28515625" style="1" bestFit="1" customWidth="1"/>
    <col min="34" max="34" width="11.5703125" style="5" bestFit="1" customWidth="1"/>
    <col min="35" max="35" width="11.28515625" style="1" bestFit="1" customWidth="1"/>
    <col min="36" max="36" width="18.140625" style="1" customWidth="1"/>
    <col min="37" max="37" width="11.42578125" style="1" bestFit="1" customWidth="1"/>
    <col min="38" max="38" width="9.85546875" style="1" bestFit="1" customWidth="1"/>
    <col min="39" max="39" width="11.7109375" style="1" bestFit="1" customWidth="1"/>
    <col min="40" max="40" width="13.28515625" style="1" bestFit="1" customWidth="1"/>
    <col min="41" max="41" width="11.5703125" style="5" bestFit="1" customWidth="1"/>
    <col min="42" max="42" width="11.28515625" style="1" bestFit="1" customWidth="1"/>
    <col min="43" max="43" width="14.85546875" style="1" customWidth="1"/>
    <col min="44" max="44" width="11.42578125" style="1" bestFit="1" customWidth="1"/>
    <col min="45" max="45" width="9.85546875" style="1" bestFit="1" customWidth="1"/>
    <col min="46" max="46" width="11.7109375" style="1" bestFit="1" customWidth="1"/>
    <col min="47" max="47" width="13.28515625" style="1" bestFit="1" customWidth="1"/>
    <col min="48" max="48" width="11.5703125" style="5" bestFit="1" customWidth="1"/>
    <col min="49" max="49" width="11.28515625" style="1" bestFit="1" customWidth="1"/>
    <col min="50" max="50" width="14.85546875" style="1" customWidth="1"/>
    <col min="51" max="51" width="11.42578125" style="1" bestFit="1" customWidth="1"/>
    <col min="52" max="52" width="9.85546875" style="1" bestFit="1" customWidth="1"/>
    <col min="53" max="53" width="11.7109375" style="1" bestFit="1" customWidth="1"/>
    <col min="54" max="54" width="14" style="1" bestFit="1" customWidth="1"/>
    <col min="55" max="55" width="11.5703125" style="5" bestFit="1" customWidth="1"/>
    <col min="56" max="56" width="11.28515625" style="1" customWidth="1"/>
    <col min="57" max="57" width="15.7109375" style="1" customWidth="1"/>
    <col min="58" max="58" width="11.42578125" style="1" bestFit="1" customWidth="1"/>
    <col min="59" max="59" width="9.85546875" style="1" bestFit="1" customWidth="1"/>
    <col min="60" max="60" width="11.7109375" style="1" bestFit="1" customWidth="1"/>
    <col min="61" max="61" width="13.140625" style="1" customWidth="1"/>
    <col min="62" max="62" width="11.5703125" style="5" bestFit="1" customWidth="1"/>
    <col min="63" max="63" width="11.28515625" style="1" bestFit="1" customWidth="1"/>
    <col min="64" max="64" width="16.5703125" style="1" customWidth="1"/>
    <col min="65" max="65" width="11.42578125" style="1" bestFit="1" customWidth="1"/>
    <col min="66" max="66" width="9.85546875" style="1" bestFit="1" customWidth="1"/>
    <col min="67" max="67" width="11.7109375" style="1" bestFit="1" customWidth="1"/>
    <col min="68" max="68" width="13.28515625" style="1" bestFit="1" customWidth="1"/>
    <col min="69" max="69" width="11.28515625" style="5" bestFit="1" customWidth="1"/>
    <col min="70" max="70" width="11.28515625" style="1" bestFit="1" customWidth="1"/>
    <col min="71" max="71" width="13.5703125" style="1" customWidth="1"/>
    <col min="72" max="72" width="11.42578125" style="1" bestFit="1" customWidth="1"/>
    <col min="73" max="73" width="9.5703125" style="1" bestFit="1" customWidth="1"/>
    <col min="74" max="74" width="9.85546875" style="1" bestFit="1" customWidth="1"/>
    <col min="75" max="75" width="11.7109375" style="1" bestFit="1" customWidth="1"/>
    <col min="76" max="76" width="13.28515625" style="1" bestFit="1" customWidth="1"/>
    <col min="77" max="78" width="11" style="1" customWidth="1"/>
    <col min="79" max="79" width="11.42578125" style="1" bestFit="1" customWidth="1"/>
    <col min="80" max="80" width="9.140625" style="1"/>
    <col min="81" max="81" width="9.7109375" style="1" customWidth="1"/>
    <col min="82" max="82" width="11.7109375" style="1" customWidth="1"/>
    <col min="83" max="83" width="12.85546875" style="1" bestFit="1" customWidth="1"/>
    <col min="84" max="84" width="11.28515625" style="1" bestFit="1" customWidth="1"/>
    <col min="85" max="85" width="9.28515625" style="1" customWidth="1"/>
    <col min="86" max="86" width="11.42578125" style="1" bestFit="1" customWidth="1"/>
    <col min="87" max="87" width="9.140625" style="1"/>
    <col min="88" max="88" width="13.7109375" style="1" bestFit="1" customWidth="1"/>
    <col min="89" max="89" width="15.28515625" style="1" bestFit="1" customWidth="1"/>
    <col min="90" max="90" width="12.28515625" style="1" bestFit="1" customWidth="1"/>
    <col min="91" max="92" width="13.85546875" style="1" bestFit="1" customWidth="1"/>
    <col min="93" max="16384" width="9.140625" style="1"/>
  </cols>
  <sheetData>
    <row r="1" spans="1:92" x14ac:dyDescent="0.2">
      <c r="A1" s="2" t="s">
        <v>98</v>
      </c>
      <c r="D1" s="1" t="s">
        <v>20</v>
      </c>
    </row>
    <row r="2" spans="1:92" x14ac:dyDescent="0.2">
      <c r="A2" s="2" t="s">
        <v>0</v>
      </c>
    </row>
    <row r="3" spans="1:92" x14ac:dyDescent="0.2">
      <c r="A3" s="2" t="s">
        <v>71</v>
      </c>
    </row>
    <row r="4" spans="1:92" x14ac:dyDescent="0.2">
      <c r="A4" s="13"/>
    </row>
    <row r="5" spans="1:92" s="13" customFormat="1" x14ac:dyDescent="0.2">
      <c r="A5" s="16"/>
      <c r="B5" s="2"/>
      <c r="C5" s="2"/>
      <c r="D5" s="66" t="s">
        <v>72</v>
      </c>
      <c r="E5" s="66"/>
      <c r="F5" s="66"/>
      <c r="G5" s="66"/>
      <c r="I5" s="2"/>
      <c r="J5" s="2"/>
      <c r="K5" s="2" t="s">
        <v>73</v>
      </c>
      <c r="L5" s="2"/>
      <c r="M5" s="2"/>
      <c r="N5" s="2"/>
      <c r="O5" s="2"/>
      <c r="P5" s="2"/>
      <c r="Q5" s="2"/>
      <c r="R5" s="66" t="s">
        <v>74</v>
      </c>
      <c r="S5" s="66"/>
      <c r="T5" s="66"/>
      <c r="U5" s="66"/>
      <c r="V5" s="2"/>
      <c r="W5" s="2"/>
      <c r="X5" s="2"/>
      <c r="Y5" s="66" t="s">
        <v>75</v>
      </c>
      <c r="Z5" s="66"/>
      <c r="AA5" s="66"/>
      <c r="AB5" s="66"/>
      <c r="AC5" s="2"/>
      <c r="AD5" s="2"/>
      <c r="AE5" s="2"/>
      <c r="AF5" s="66" t="s">
        <v>76</v>
      </c>
      <c r="AG5" s="66"/>
      <c r="AH5" s="66"/>
      <c r="AI5" s="66"/>
      <c r="AJ5" s="2"/>
      <c r="AK5" s="2"/>
      <c r="AL5" s="2"/>
      <c r="AM5" s="66" t="s">
        <v>77</v>
      </c>
      <c r="AN5" s="66"/>
      <c r="AO5" s="66"/>
      <c r="AP5" s="66"/>
      <c r="AQ5" s="2"/>
      <c r="AR5" s="2"/>
      <c r="AS5" s="2"/>
      <c r="AT5" s="66" t="s">
        <v>78</v>
      </c>
      <c r="AU5" s="66"/>
      <c r="AV5" s="66"/>
      <c r="AW5" s="66"/>
      <c r="AX5" s="2"/>
      <c r="AY5" s="2"/>
      <c r="AZ5" s="2"/>
      <c r="BA5" s="66" t="s">
        <v>79</v>
      </c>
      <c r="BB5" s="66"/>
      <c r="BC5" s="66"/>
      <c r="BD5" s="66"/>
      <c r="BE5" s="2"/>
      <c r="BF5" s="2"/>
      <c r="BG5" s="2"/>
      <c r="BH5" s="66" t="s">
        <v>80</v>
      </c>
      <c r="BI5" s="66"/>
      <c r="BJ5" s="66"/>
      <c r="BK5" s="66"/>
      <c r="BL5" s="2"/>
      <c r="BM5" s="2"/>
      <c r="BN5" s="2"/>
      <c r="BO5" s="66" t="s">
        <v>81</v>
      </c>
      <c r="BP5" s="66"/>
      <c r="BQ5" s="66"/>
      <c r="BR5" s="66"/>
      <c r="BS5" s="2"/>
      <c r="BT5" s="2"/>
      <c r="BU5" s="2"/>
      <c r="BV5" s="66" t="s">
        <v>82</v>
      </c>
      <c r="BW5" s="66"/>
      <c r="BX5" s="66"/>
      <c r="BY5" s="66"/>
      <c r="BZ5" s="2"/>
      <c r="CA5" s="2"/>
      <c r="CB5" s="2"/>
      <c r="CC5" s="66" t="s">
        <v>83</v>
      </c>
      <c r="CD5" s="66"/>
      <c r="CE5" s="66"/>
      <c r="CF5" s="66"/>
      <c r="CH5" s="66" t="s">
        <v>1</v>
      </c>
      <c r="CI5" s="66"/>
      <c r="CJ5" s="66"/>
      <c r="CK5" s="66"/>
      <c r="CL5" s="66"/>
      <c r="CM5" s="66"/>
    </row>
    <row r="6" spans="1:92" x14ac:dyDescent="0.2">
      <c r="A6" s="17"/>
      <c r="B6" s="1" t="s">
        <v>2</v>
      </c>
      <c r="E6" s="5"/>
      <c r="F6" s="1"/>
      <c r="H6" s="18"/>
      <c r="I6" s="1" t="s">
        <v>2</v>
      </c>
      <c r="L6" s="5"/>
      <c r="M6" s="1"/>
      <c r="P6" s="1" t="s">
        <v>2</v>
      </c>
      <c r="S6" s="5"/>
      <c r="T6" s="1"/>
      <c r="W6" s="1" t="s">
        <v>2</v>
      </c>
      <c r="Z6" s="5"/>
      <c r="AA6" s="1"/>
      <c r="AD6" s="1" t="s">
        <v>2</v>
      </c>
      <c r="AE6" s="1" t="s">
        <v>2</v>
      </c>
      <c r="AG6" s="5"/>
      <c r="AH6" s="1"/>
      <c r="AN6" s="5"/>
      <c r="AO6" s="1"/>
      <c r="AU6" s="5"/>
      <c r="AV6" s="1"/>
      <c r="BB6" s="5"/>
      <c r="BC6" s="1"/>
      <c r="BI6" s="5"/>
      <c r="BJ6" s="1"/>
      <c r="BP6" s="5"/>
      <c r="BQ6" s="1"/>
      <c r="BW6" s="5"/>
      <c r="CD6" s="5"/>
      <c r="CH6" s="19"/>
      <c r="CI6" s="19"/>
      <c r="CJ6" s="20" t="s">
        <v>3</v>
      </c>
      <c r="CK6" s="21" t="s">
        <v>3</v>
      </c>
      <c r="CL6" s="19"/>
      <c r="CM6" s="19"/>
    </row>
    <row r="7" spans="1:92" s="13" customFormat="1" x14ac:dyDescent="0.2">
      <c r="A7" s="2" t="s">
        <v>70</v>
      </c>
      <c r="B7" s="2" t="s">
        <v>4</v>
      </c>
      <c r="D7" s="13" t="s">
        <v>5</v>
      </c>
      <c r="E7" s="22" t="s">
        <v>6</v>
      </c>
      <c r="F7" s="2" t="s">
        <v>7</v>
      </c>
      <c r="G7" s="2" t="s">
        <v>3</v>
      </c>
      <c r="H7" s="2"/>
      <c r="I7" s="2" t="s">
        <v>4</v>
      </c>
      <c r="K7" s="13" t="s">
        <v>5</v>
      </c>
      <c r="L7" s="22" t="s">
        <v>6</v>
      </c>
      <c r="M7" s="2" t="s">
        <v>7</v>
      </c>
      <c r="N7" s="2" t="s">
        <v>3</v>
      </c>
      <c r="O7" s="2"/>
      <c r="P7" s="2" t="s">
        <v>4</v>
      </c>
      <c r="R7" s="13" t="s">
        <v>5</v>
      </c>
      <c r="S7" s="22" t="s">
        <v>6</v>
      </c>
      <c r="T7" s="2" t="s">
        <v>7</v>
      </c>
      <c r="U7" s="2" t="s">
        <v>3</v>
      </c>
      <c r="V7" s="2"/>
      <c r="W7" s="2" t="s">
        <v>4</v>
      </c>
      <c r="Y7" s="13" t="s">
        <v>5</v>
      </c>
      <c r="Z7" s="22" t="s">
        <v>6</v>
      </c>
      <c r="AA7" s="2" t="s">
        <v>7</v>
      </c>
      <c r="AB7" s="2" t="s">
        <v>3</v>
      </c>
      <c r="AC7" s="2"/>
      <c r="AD7" s="2" t="s">
        <v>4</v>
      </c>
      <c r="AF7" s="13" t="s">
        <v>5</v>
      </c>
      <c r="AG7" s="22" t="s">
        <v>6</v>
      </c>
      <c r="AH7" s="2" t="s">
        <v>7</v>
      </c>
      <c r="AI7" s="2" t="s">
        <v>3</v>
      </c>
      <c r="AJ7" s="2"/>
      <c r="AK7" s="2" t="s">
        <v>4</v>
      </c>
      <c r="AM7" s="13" t="s">
        <v>5</v>
      </c>
      <c r="AN7" s="22" t="s">
        <v>6</v>
      </c>
      <c r="AO7" s="2" t="s">
        <v>7</v>
      </c>
      <c r="AP7" s="2" t="s">
        <v>3</v>
      </c>
      <c r="AQ7" s="2"/>
      <c r="AR7" s="2" t="s">
        <v>4</v>
      </c>
      <c r="AT7" s="13" t="s">
        <v>5</v>
      </c>
      <c r="AU7" s="22" t="s">
        <v>6</v>
      </c>
      <c r="AV7" s="2" t="s">
        <v>7</v>
      </c>
      <c r="AW7" s="2" t="s">
        <v>3</v>
      </c>
      <c r="AX7" s="2"/>
      <c r="AY7" s="2" t="s">
        <v>4</v>
      </c>
      <c r="BA7" s="13" t="s">
        <v>5</v>
      </c>
      <c r="BB7" s="22" t="s">
        <v>6</v>
      </c>
      <c r="BC7" s="2" t="s">
        <v>7</v>
      </c>
      <c r="BD7" s="2" t="s">
        <v>3</v>
      </c>
      <c r="BE7" s="2"/>
      <c r="BF7" s="2" t="s">
        <v>4</v>
      </c>
      <c r="BH7" s="13" t="s">
        <v>5</v>
      </c>
      <c r="BI7" s="22" t="s">
        <v>6</v>
      </c>
      <c r="BJ7" s="2" t="s">
        <v>7</v>
      </c>
      <c r="BK7" s="2" t="s">
        <v>3</v>
      </c>
      <c r="BL7" s="2"/>
      <c r="BM7" s="2" t="s">
        <v>4</v>
      </c>
      <c r="BO7" s="13" t="s">
        <v>5</v>
      </c>
      <c r="BP7" s="22" t="s">
        <v>6</v>
      </c>
      <c r="BQ7" s="2" t="s">
        <v>7</v>
      </c>
      <c r="BR7" s="2" t="s">
        <v>3</v>
      </c>
      <c r="BS7" s="2"/>
      <c r="BT7" s="2" t="s">
        <v>4</v>
      </c>
      <c r="BV7" s="13" t="s">
        <v>5</v>
      </c>
      <c r="BW7" s="22" t="s">
        <v>6</v>
      </c>
      <c r="BX7" s="2" t="s">
        <v>7</v>
      </c>
      <c r="BY7" s="2" t="s">
        <v>3</v>
      </c>
      <c r="BZ7" s="2"/>
      <c r="CA7" s="2" t="s">
        <v>4</v>
      </c>
      <c r="CC7" s="13" t="s">
        <v>5</v>
      </c>
      <c r="CD7" s="22" t="s">
        <v>6</v>
      </c>
      <c r="CE7" s="2" t="s">
        <v>7</v>
      </c>
      <c r="CF7" s="2" t="s">
        <v>3</v>
      </c>
      <c r="CH7" s="20" t="s">
        <v>4</v>
      </c>
      <c r="CI7" s="19"/>
      <c r="CJ7" s="19" t="s">
        <v>5</v>
      </c>
      <c r="CK7" s="23" t="s">
        <v>6</v>
      </c>
      <c r="CL7" s="20" t="s">
        <v>7</v>
      </c>
      <c r="CM7" s="20" t="s">
        <v>3</v>
      </c>
    </row>
    <row r="8" spans="1:92" x14ac:dyDescent="0.2">
      <c r="E8" s="5"/>
      <c r="F8" s="1"/>
      <c r="H8" s="24"/>
      <c r="L8" s="5"/>
      <c r="M8" s="1"/>
      <c r="S8" s="5"/>
      <c r="T8" s="1"/>
      <c r="Z8" s="5"/>
      <c r="AA8" s="1"/>
      <c r="AG8" s="5"/>
      <c r="AH8" s="1"/>
      <c r="AN8" s="5"/>
      <c r="AO8" s="1"/>
      <c r="AU8" s="5"/>
      <c r="AV8" s="1"/>
      <c r="BB8" s="5"/>
      <c r="BC8" s="1"/>
      <c r="BI8" s="5"/>
      <c r="BJ8" s="1"/>
      <c r="BP8" s="5"/>
      <c r="BQ8" s="1"/>
      <c r="BW8" s="5"/>
      <c r="CD8" s="5"/>
      <c r="CK8" s="5"/>
      <c r="CM8" s="13"/>
    </row>
    <row r="9" spans="1:92" x14ac:dyDescent="0.2">
      <c r="A9" s="1" t="s">
        <v>142</v>
      </c>
      <c r="B9" s="25">
        <f>'2004'!B11</f>
        <v>1.9205000000000001</v>
      </c>
      <c r="C9" s="1" t="s">
        <v>9</v>
      </c>
      <c r="D9" s="54"/>
      <c r="E9" s="45"/>
      <c r="F9" s="1"/>
      <c r="H9" s="24"/>
      <c r="I9" s="25">
        <f t="shared" ref="I9:I14" si="0">B9</f>
        <v>1.9205000000000001</v>
      </c>
      <c r="J9" s="1" t="s">
        <v>10</v>
      </c>
      <c r="K9" s="54"/>
      <c r="L9" s="45"/>
      <c r="M9" s="1"/>
      <c r="P9" s="25">
        <f t="shared" ref="P9:P14" si="1">I9</f>
        <v>1.9205000000000001</v>
      </c>
      <c r="Q9" s="1" t="s">
        <v>10</v>
      </c>
      <c r="R9" s="54"/>
      <c r="S9" s="45"/>
      <c r="T9" s="26">
        <f>R9*P9</f>
        <v>0</v>
      </c>
      <c r="W9" s="25">
        <f>P9</f>
        <v>1.9205000000000001</v>
      </c>
      <c r="X9" s="1" t="s">
        <v>10</v>
      </c>
      <c r="Y9" s="54"/>
      <c r="Z9" s="45"/>
      <c r="AA9" s="26">
        <f>Y9*W9</f>
        <v>0</v>
      </c>
      <c r="AD9" s="25">
        <f t="shared" ref="AD9:AD14" si="2">W9</f>
        <v>1.9205000000000001</v>
      </c>
      <c r="AE9" s="1" t="s">
        <v>10</v>
      </c>
      <c r="AF9" s="54"/>
      <c r="AG9" s="45"/>
      <c r="AH9" s="26">
        <f>AF9*AD9</f>
        <v>0</v>
      </c>
      <c r="AK9" s="25">
        <f t="shared" ref="AK9:AK14" si="3">AD9</f>
        <v>1.9205000000000001</v>
      </c>
      <c r="AL9" s="1" t="s">
        <v>10</v>
      </c>
      <c r="AM9" s="54"/>
      <c r="AN9" s="45"/>
      <c r="AO9" s="26">
        <f>AM9*AK9</f>
        <v>0</v>
      </c>
      <c r="AR9" s="25">
        <f t="shared" ref="AR9:AR14" si="4">AK9</f>
        <v>1.9205000000000001</v>
      </c>
      <c r="AS9" s="1" t="s">
        <v>10</v>
      </c>
      <c r="AT9" s="54"/>
      <c r="AU9" s="45"/>
      <c r="AV9" s="26">
        <f>AT9*AR9</f>
        <v>0</v>
      </c>
      <c r="AY9" s="25">
        <f t="shared" ref="AY9:AY14" si="5">AR9</f>
        <v>1.9205000000000001</v>
      </c>
      <c r="AZ9" s="1" t="s">
        <v>10</v>
      </c>
      <c r="BA9" s="54"/>
      <c r="BB9" s="45"/>
      <c r="BC9" s="26">
        <f>BA9*AY9</f>
        <v>0</v>
      </c>
      <c r="BF9" s="25">
        <f t="shared" ref="BF9:BF14" si="6">AY9</f>
        <v>1.9205000000000001</v>
      </c>
      <c r="BG9" s="1" t="s">
        <v>10</v>
      </c>
      <c r="BH9" s="54"/>
      <c r="BI9" s="45"/>
      <c r="BJ9" s="26">
        <f>BH9*BF9</f>
        <v>0</v>
      </c>
      <c r="BM9" s="25">
        <f t="shared" ref="BM9:BM14" si="7">BF9</f>
        <v>1.9205000000000001</v>
      </c>
      <c r="BN9" s="1" t="s">
        <v>10</v>
      </c>
      <c r="BO9" s="54"/>
      <c r="BP9" s="45"/>
      <c r="BQ9" s="26">
        <f>BO9*BM9</f>
        <v>0</v>
      </c>
      <c r="BT9" s="25">
        <f t="shared" ref="BT9:BT14" si="8">BM9</f>
        <v>1.9205000000000001</v>
      </c>
      <c r="BU9" s="1" t="s">
        <v>10</v>
      </c>
      <c r="BV9" s="54"/>
      <c r="BW9" s="45"/>
      <c r="BX9" s="26">
        <f>BV9*BT9</f>
        <v>0</v>
      </c>
      <c r="CA9" s="25">
        <f t="shared" ref="CA9:CA14" si="9">BT9</f>
        <v>1.9205000000000001</v>
      </c>
      <c r="CB9" s="1" t="s">
        <v>10</v>
      </c>
      <c r="CC9" s="54"/>
      <c r="CD9" s="45"/>
      <c r="CE9" s="26">
        <f>CC9*CA9</f>
        <v>0</v>
      </c>
      <c r="CH9" s="25">
        <f t="shared" ref="CH9:CH14" si="10">CA9</f>
        <v>1.9205000000000001</v>
      </c>
      <c r="CI9" s="1" t="s">
        <v>10</v>
      </c>
      <c r="CK9" s="5"/>
      <c r="CL9" s="26">
        <f>CJ9*CH9</f>
        <v>0</v>
      </c>
      <c r="CM9" s="13"/>
    </row>
    <row r="10" spans="1:92" x14ac:dyDescent="0.2">
      <c r="A10" s="8" t="s">
        <v>191</v>
      </c>
      <c r="B10" s="25">
        <f>'2004'!B12</f>
        <v>1.024E-3</v>
      </c>
      <c r="C10" s="1" t="s">
        <v>12</v>
      </c>
      <c r="E10" s="45">
        <v>-1526</v>
      </c>
      <c r="F10" s="3">
        <f>E10*B10</f>
        <v>-1.562624</v>
      </c>
      <c r="H10" s="24"/>
      <c r="I10" s="25">
        <f t="shared" si="0"/>
        <v>1.024E-3</v>
      </c>
      <c r="J10" s="1" t="s">
        <v>12</v>
      </c>
      <c r="L10" s="45">
        <v>6645</v>
      </c>
      <c r="M10" s="3">
        <f>L10*I10</f>
        <v>6.8044799999999999</v>
      </c>
      <c r="P10" s="25">
        <f t="shared" si="1"/>
        <v>1.024E-3</v>
      </c>
      <c r="Q10" s="1" t="s">
        <v>12</v>
      </c>
      <c r="S10" s="45">
        <v>13109</v>
      </c>
      <c r="T10" s="3">
        <f>S10*P10</f>
        <v>13.423615999999999</v>
      </c>
      <c r="W10" s="25">
        <f>P10</f>
        <v>1.024E-3</v>
      </c>
      <c r="X10" s="1" t="s">
        <v>12</v>
      </c>
      <c r="Z10" s="45"/>
      <c r="AA10" s="3">
        <f>Z10*W10</f>
        <v>0</v>
      </c>
      <c r="AD10" s="25">
        <f t="shared" si="2"/>
        <v>1.024E-3</v>
      </c>
      <c r="AE10" s="1" t="s">
        <v>12</v>
      </c>
      <c r="AG10" s="45"/>
      <c r="AH10" s="3">
        <f>AG10*AD10</f>
        <v>0</v>
      </c>
      <c r="AK10" s="25">
        <f t="shared" si="3"/>
        <v>1.024E-3</v>
      </c>
      <c r="AL10" s="1" t="s">
        <v>12</v>
      </c>
      <c r="AN10" s="45"/>
      <c r="AO10" s="3">
        <f>AN10*AK10</f>
        <v>0</v>
      </c>
      <c r="AR10" s="25">
        <f t="shared" si="4"/>
        <v>1.024E-3</v>
      </c>
      <c r="AS10" s="1" t="s">
        <v>12</v>
      </c>
      <c r="AU10" s="45">
        <v>-1532</v>
      </c>
      <c r="AV10" s="3">
        <f>AU10*AR10</f>
        <v>-1.5687679999999999</v>
      </c>
      <c r="AY10" s="25">
        <f t="shared" si="5"/>
        <v>1.024E-3</v>
      </c>
      <c r="AZ10" s="1" t="s">
        <v>12</v>
      </c>
      <c r="BB10" s="45"/>
      <c r="BC10" s="3">
        <f>BB10*AY10</f>
        <v>0</v>
      </c>
      <c r="BF10" s="25">
        <f t="shared" si="6"/>
        <v>1.024E-3</v>
      </c>
      <c r="BG10" s="1" t="s">
        <v>12</v>
      </c>
      <c r="BI10" s="45"/>
      <c r="BJ10" s="3">
        <f>BI10*BF10</f>
        <v>0</v>
      </c>
      <c r="BM10" s="25">
        <f t="shared" si="7"/>
        <v>1.024E-3</v>
      </c>
      <c r="BN10" s="1" t="s">
        <v>12</v>
      </c>
      <c r="BP10" s="45"/>
      <c r="BQ10" s="3">
        <f>BP10*BM10</f>
        <v>0</v>
      </c>
      <c r="BT10" s="25">
        <f t="shared" si="8"/>
        <v>1.024E-3</v>
      </c>
      <c r="BU10" s="1" t="s">
        <v>12</v>
      </c>
      <c r="BW10" s="45"/>
      <c r="BX10" s="3">
        <f>BW10*BT10</f>
        <v>0</v>
      </c>
      <c r="CA10" s="25">
        <f t="shared" si="9"/>
        <v>1.024E-3</v>
      </c>
      <c r="CB10" s="1" t="s">
        <v>12</v>
      </c>
      <c r="CD10" s="45"/>
      <c r="CE10" s="3">
        <f>CD10*CA10</f>
        <v>0</v>
      </c>
      <c r="CH10" s="25">
        <f t="shared" si="10"/>
        <v>1.024E-3</v>
      </c>
      <c r="CI10" s="1" t="s">
        <v>12</v>
      </c>
      <c r="CK10" s="5">
        <f>E10+L10+S10+Z10+AG10+AN10+AU10+BB10+BI10+BP10+BW10+CD10</f>
        <v>16696</v>
      </c>
      <c r="CL10" s="3">
        <f>CK10*CH10</f>
        <v>17.096703999999999</v>
      </c>
      <c r="CM10" s="13"/>
    </row>
    <row r="11" spans="1:92" x14ac:dyDescent="0.2">
      <c r="A11" s="1" t="s">
        <v>145</v>
      </c>
      <c r="B11" s="25">
        <f>'2004'!W13</f>
        <v>0</v>
      </c>
      <c r="C11" s="1" t="s">
        <v>9</v>
      </c>
      <c r="D11" s="51">
        <v>9385</v>
      </c>
      <c r="E11" s="43"/>
      <c r="F11" s="26">
        <f>D11*B11</f>
        <v>0</v>
      </c>
      <c r="I11" s="25">
        <f t="shared" si="0"/>
        <v>0</v>
      </c>
      <c r="J11" s="1" t="s">
        <v>10</v>
      </c>
      <c r="K11" s="51">
        <v>9392</v>
      </c>
      <c r="L11" s="43"/>
      <c r="M11" s="26">
        <f>K11*I11</f>
        <v>0</v>
      </c>
      <c r="P11" s="25">
        <f t="shared" si="1"/>
        <v>0</v>
      </c>
      <c r="Q11" s="1" t="s">
        <v>10</v>
      </c>
      <c r="R11" s="51">
        <v>9412</v>
      </c>
      <c r="S11" s="45"/>
      <c r="T11" s="26">
        <f>R11*P11</f>
        <v>0</v>
      </c>
      <c r="W11" s="25">
        <f>P11</f>
        <v>0</v>
      </c>
      <c r="X11" s="1" t="s">
        <v>10</v>
      </c>
      <c r="Y11" s="51"/>
      <c r="Z11" s="45"/>
      <c r="AA11" s="26">
        <f>Y11*W11</f>
        <v>0</v>
      </c>
      <c r="AD11" s="25">
        <f t="shared" si="2"/>
        <v>0</v>
      </c>
      <c r="AE11" s="1" t="s">
        <v>10</v>
      </c>
      <c r="AF11" s="51"/>
      <c r="AG11" s="45"/>
      <c r="AH11" s="26">
        <f>AF11*AD11</f>
        <v>0</v>
      </c>
      <c r="AK11" s="25">
        <f t="shared" si="3"/>
        <v>0</v>
      </c>
      <c r="AL11" s="1" t="s">
        <v>10</v>
      </c>
      <c r="AM11" s="51"/>
      <c r="AN11" s="45"/>
      <c r="AO11" s="26">
        <f>AM11*AK11</f>
        <v>0</v>
      </c>
      <c r="AR11" s="25">
        <f t="shared" si="4"/>
        <v>0</v>
      </c>
      <c r="AS11" s="1" t="s">
        <v>10</v>
      </c>
      <c r="AT11" s="51"/>
      <c r="AU11" s="45"/>
      <c r="AV11" s="26">
        <f>AT11*AR11</f>
        <v>0</v>
      </c>
      <c r="AY11" s="25">
        <f t="shared" si="5"/>
        <v>0</v>
      </c>
      <c r="AZ11" s="1" t="s">
        <v>10</v>
      </c>
      <c r="BA11" s="51"/>
      <c r="BB11" s="45"/>
      <c r="BC11" s="26">
        <f>BA11*AY11</f>
        <v>0</v>
      </c>
      <c r="BF11" s="25">
        <f t="shared" si="6"/>
        <v>0</v>
      </c>
      <c r="BG11" s="1" t="s">
        <v>10</v>
      </c>
      <c r="BH11" s="51"/>
      <c r="BI11" s="45"/>
      <c r="BJ11" s="26">
        <f>BH11*BF11</f>
        <v>0</v>
      </c>
      <c r="BM11" s="25">
        <f t="shared" si="7"/>
        <v>0</v>
      </c>
      <c r="BN11" s="1" t="s">
        <v>10</v>
      </c>
      <c r="BO11" s="51"/>
      <c r="BP11" s="45"/>
      <c r="BQ11" s="26">
        <f>BO11*BM11</f>
        <v>0</v>
      </c>
      <c r="BT11" s="25">
        <f t="shared" si="8"/>
        <v>0</v>
      </c>
      <c r="BU11" s="1" t="s">
        <v>10</v>
      </c>
      <c r="BV11" s="51"/>
      <c r="BW11" s="45"/>
      <c r="BX11" s="26">
        <f>BV11*BT11</f>
        <v>0</v>
      </c>
      <c r="CA11" s="25">
        <f t="shared" si="9"/>
        <v>0</v>
      </c>
      <c r="CB11" s="1" t="s">
        <v>10</v>
      </c>
      <c r="CC11" s="51"/>
      <c r="CD11" s="45"/>
      <c r="CE11" s="26">
        <f>CC11*CA11</f>
        <v>0</v>
      </c>
      <c r="CH11" s="25">
        <f t="shared" si="10"/>
        <v>0</v>
      </c>
      <c r="CI11" s="1" t="s">
        <v>10</v>
      </c>
      <c r="CJ11" s="5">
        <f>SUM(D11+K11+R11+Y11+AF11+AM11+AT11+BA11+BH11+BO11+BV11+CC11)</f>
        <v>28189</v>
      </c>
      <c r="CK11" s="5"/>
      <c r="CL11" s="26">
        <f>CJ11*CH11</f>
        <v>0</v>
      </c>
      <c r="CM11" s="13"/>
    </row>
    <row r="12" spans="1:92" x14ac:dyDescent="0.2">
      <c r="A12" s="1" t="s">
        <v>146</v>
      </c>
      <c r="B12" s="25">
        <f>'2004'!W14</f>
        <v>3.0000000000000001E-3</v>
      </c>
      <c r="C12" s="1" t="s">
        <v>12</v>
      </c>
      <c r="D12" s="43"/>
      <c r="E12" s="58">
        <v>5572986</v>
      </c>
      <c r="F12" s="3">
        <f>E12*B12</f>
        <v>16718.957999999999</v>
      </c>
      <c r="G12" s="3">
        <f>F11+F12</f>
        <v>16718.957999999999</v>
      </c>
      <c r="H12" s="3"/>
      <c r="I12" s="25">
        <f t="shared" si="0"/>
        <v>3.0000000000000001E-3</v>
      </c>
      <c r="J12" s="1" t="s">
        <v>12</v>
      </c>
      <c r="K12" s="43"/>
      <c r="L12" s="56">
        <v>9318012</v>
      </c>
      <c r="M12" s="3">
        <f>L12*I12</f>
        <v>27954.036</v>
      </c>
      <c r="N12" s="3">
        <f>M11+M12</f>
        <v>27954.036</v>
      </c>
      <c r="O12" s="3"/>
      <c r="P12" s="25">
        <f t="shared" si="1"/>
        <v>3.0000000000000001E-3</v>
      </c>
      <c r="Q12" s="1" t="s">
        <v>12</v>
      </c>
      <c r="R12" s="45"/>
      <c r="S12" s="45">
        <v>8251140</v>
      </c>
      <c r="T12" s="3">
        <f>S12*P12</f>
        <v>24753.420000000002</v>
      </c>
      <c r="U12" s="3">
        <f>T11+T12</f>
        <v>24753.420000000002</v>
      </c>
      <c r="V12" s="3"/>
      <c r="W12" s="25">
        <f>P12</f>
        <v>3.0000000000000001E-3</v>
      </c>
      <c r="X12" s="1" t="s">
        <v>12</v>
      </c>
      <c r="Y12" s="45"/>
      <c r="Z12" s="45">
        <v>7621901</v>
      </c>
      <c r="AA12" s="3">
        <f>Z12*W12</f>
        <v>22865.703000000001</v>
      </c>
      <c r="AB12" s="3">
        <f>AA11+AA12</f>
        <v>22865.703000000001</v>
      </c>
      <c r="AC12" s="3"/>
      <c r="AD12" s="25">
        <f t="shared" si="2"/>
        <v>3.0000000000000001E-3</v>
      </c>
      <c r="AE12" s="1" t="s">
        <v>12</v>
      </c>
      <c r="AF12" s="45"/>
      <c r="AG12" s="48">
        <v>6518066</v>
      </c>
      <c r="AH12" s="3">
        <f>AG12*AD12</f>
        <v>19554.198</v>
      </c>
      <c r="AI12" s="3">
        <f>AH11+AH12</f>
        <v>19554.198</v>
      </c>
      <c r="AJ12" s="3"/>
      <c r="AK12" s="25">
        <f t="shared" si="3"/>
        <v>3.0000000000000001E-3</v>
      </c>
      <c r="AL12" s="1" t="s">
        <v>12</v>
      </c>
      <c r="AM12" s="45"/>
      <c r="AN12" s="48">
        <v>15990</v>
      </c>
      <c r="AO12" s="3">
        <f>AN12*AK12</f>
        <v>47.97</v>
      </c>
      <c r="AP12" s="3">
        <f>AO11+AO12</f>
        <v>47.97</v>
      </c>
      <c r="AQ12" s="3"/>
      <c r="AR12" s="25">
        <f t="shared" si="4"/>
        <v>3.0000000000000001E-3</v>
      </c>
      <c r="AS12" s="1" t="s">
        <v>12</v>
      </c>
      <c r="AT12" s="45"/>
      <c r="AU12" s="45">
        <v>-15180</v>
      </c>
      <c r="AV12" s="3">
        <f>AU12*AR12</f>
        <v>-45.54</v>
      </c>
      <c r="AW12" s="3">
        <f>AV11+AV12</f>
        <v>-45.54</v>
      </c>
      <c r="AX12" s="3"/>
      <c r="AY12" s="25">
        <f t="shared" si="5"/>
        <v>3.0000000000000001E-3</v>
      </c>
      <c r="AZ12" s="1" t="s">
        <v>12</v>
      </c>
      <c r="BA12" s="45"/>
      <c r="BB12" s="45">
        <v>-3235</v>
      </c>
      <c r="BC12" s="3">
        <f>BB12*AY12</f>
        <v>-9.7050000000000001</v>
      </c>
      <c r="BD12" s="3">
        <f>BC11+BC12</f>
        <v>-9.7050000000000001</v>
      </c>
      <c r="BE12" s="3"/>
      <c r="BF12" s="25">
        <f t="shared" si="6"/>
        <v>3.0000000000000001E-3</v>
      </c>
      <c r="BG12" s="1" t="s">
        <v>12</v>
      </c>
      <c r="BH12" s="45"/>
      <c r="BI12" s="45">
        <v>93</v>
      </c>
      <c r="BJ12" s="3">
        <f>BI12*BF12</f>
        <v>0.27900000000000003</v>
      </c>
      <c r="BK12" s="3">
        <f>BJ11+BJ12</f>
        <v>0.27900000000000003</v>
      </c>
      <c r="BL12" s="3"/>
      <c r="BM12" s="25">
        <f t="shared" si="7"/>
        <v>3.0000000000000001E-3</v>
      </c>
      <c r="BN12" s="1" t="s">
        <v>12</v>
      </c>
      <c r="BO12" s="45"/>
      <c r="BP12" s="45">
        <v>-91</v>
      </c>
      <c r="BQ12" s="3">
        <f>BP12*BM12</f>
        <v>-0.27300000000000002</v>
      </c>
      <c r="BR12" s="3">
        <f>BQ11+BQ12</f>
        <v>-0.27300000000000002</v>
      </c>
      <c r="BS12" s="3"/>
      <c r="BT12" s="25">
        <f t="shared" si="8"/>
        <v>3.0000000000000001E-3</v>
      </c>
      <c r="BU12" s="1" t="s">
        <v>12</v>
      </c>
      <c r="BV12" s="45"/>
      <c r="BW12" s="45">
        <v>-3633</v>
      </c>
      <c r="BX12" s="3">
        <f>BW12*BT12</f>
        <v>-10.899000000000001</v>
      </c>
      <c r="BY12" s="3">
        <f>BX11+BX12</f>
        <v>-10.899000000000001</v>
      </c>
      <c r="BZ12" s="3"/>
      <c r="CA12" s="25">
        <f t="shared" si="9"/>
        <v>3.0000000000000001E-3</v>
      </c>
      <c r="CB12" s="1" t="s">
        <v>12</v>
      </c>
      <c r="CC12" s="45"/>
      <c r="CD12" s="45">
        <v>-1104</v>
      </c>
      <c r="CE12" s="3">
        <f>CD12*CA12</f>
        <v>-3.3120000000000003</v>
      </c>
      <c r="CF12" s="3">
        <f>CE11+CE12</f>
        <v>-3.3120000000000003</v>
      </c>
      <c r="CH12" s="25">
        <f t="shared" si="10"/>
        <v>3.0000000000000001E-3</v>
      </c>
      <c r="CI12" s="1" t="s">
        <v>12</v>
      </c>
      <c r="CJ12" s="5"/>
      <c r="CK12" s="5">
        <f>E12+L12+S12+Z12+AG12+AN12+AU12+BB12+BI12+BP12+BW12+CD12</f>
        <v>37274945</v>
      </c>
      <c r="CL12" s="3">
        <f>CK12*CH12</f>
        <v>111824.83500000001</v>
      </c>
      <c r="CM12" s="29">
        <f>CL11+CL12</f>
        <v>111824.83500000001</v>
      </c>
    </row>
    <row r="13" spans="1:92" x14ac:dyDescent="0.2">
      <c r="A13" s="1" t="s">
        <v>143</v>
      </c>
      <c r="B13" s="25">
        <f>'2004'!B13</f>
        <v>0</v>
      </c>
      <c r="C13" s="1" t="s">
        <v>9</v>
      </c>
      <c r="D13" s="37"/>
      <c r="E13" s="43"/>
      <c r="F13" s="26">
        <f>D13*B13</f>
        <v>0</v>
      </c>
      <c r="G13" s="3"/>
      <c r="H13" s="3"/>
      <c r="I13" s="25">
        <f t="shared" si="0"/>
        <v>0</v>
      </c>
      <c r="J13" s="1" t="s">
        <v>10</v>
      </c>
      <c r="K13" s="37"/>
      <c r="L13" s="43"/>
      <c r="M13" s="26">
        <f>K13*I13</f>
        <v>0</v>
      </c>
      <c r="N13" s="3"/>
      <c r="O13" s="3"/>
      <c r="P13" s="25">
        <f t="shared" si="1"/>
        <v>0</v>
      </c>
      <c r="Q13" s="1" t="s">
        <v>10</v>
      </c>
      <c r="R13" s="38"/>
      <c r="S13" s="45"/>
      <c r="T13" s="26">
        <f>R13*P13</f>
        <v>0</v>
      </c>
      <c r="U13" s="3"/>
      <c r="V13" s="3"/>
      <c r="W13" s="25">
        <v>0</v>
      </c>
      <c r="X13" s="1" t="s">
        <v>10</v>
      </c>
      <c r="Y13" s="38">
        <v>9408</v>
      </c>
      <c r="Z13" s="45"/>
      <c r="AA13" s="26">
        <f>Y13*W13</f>
        <v>0</v>
      </c>
      <c r="AB13" s="3"/>
      <c r="AC13" s="3"/>
      <c r="AD13" s="25">
        <f t="shared" si="2"/>
        <v>0</v>
      </c>
      <c r="AE13" s="1" t="s">
        <v>10</v>
      </c>
      <c r="AF13" s="40">
        <v>9403</v>
      </c>
      <c r="AG13" s="45"/>
      <c r="AH13" s="26">
        <f>AF13*AD13</f>
        <v>0</v>
      </c>
      <c r="AI13" s="3"/>
      <c r="AJ13" s="3"/>
      <c r="AK13" s="25">
        <f t="shared" si="3"/>
        <v>0</v>
      </c>
      <c r="AL13" s="1" t="s">
        <v>10</v>
      </c>
      <c r="AM13" s="40">
        <v>9417</v>
      </c>
      <c r="AN13" s="45"/>
      <c r="AO13" s="26">
        <f>AM13*AK13</f>
        <v>0</v>
      </c>
      <c r="AP13" s="3"/>
      <c r="AQ13" s="3"/>
      <c r="AR13" s="25">
        <f t="shared" si="4"/>
        <v>0</v>
      </c>
      <c r="AS13" s="1" t="s">
        <v>10</v>
      </c>
      <c r="AT13" s="38">
        <v>9408</v>
      </c>
      <c r="AU13" s="45"/>
      <c r="AV13" s="26">
        <f>AT13*AR13</f>
        <v>0</v>
      </c>
      <c r="AW13" s="3"/>
      <c r="AX13" s="3"/>
      <c r="AY13" s="28">
        <f t="shared" si="5"/>
        <v>0</v>
      </c>
      <c r="AZ13" s="1" t="s">
        <v>10</v>
      </c>
      <c r="BA13" s="38">
        <v>9417</v>
      </c>
      <c r="BB13" s="45"/>
      <c r="BC13" s="26">
        <f>BA13*AY13</f>
        <v>0</v>
      </c>
      <c r="BD13" s="3"/>
      <c r="BE13" s="3"/>
      <c r="BF13" s="25">
        <f t="shared" si="6"/>
        <v>0</v>
      </c>
      <c r="BG13" s="1" t="s">
        <v>10</v>
      </c>
      <c r="BH13" s="38">
        <v>9430</v>
      </c>
      <c r="BI13" s="45"/>
      <c r="BJ13" s="26">
        <f>BH13*BF13</f>
        <v>0</v>
      </c>
      <c r="BK13" s="3"/>
      <c r="BL13" s="3"/>
      <c r="BM13" s="25">
        <f t="shared" si="7"/>
        <v>0</v>
      </c>
      <c r="BN13" s="1" t="s">
        <v>10</v>
      </c>
      <c r="BO13" s="38">
        <v>9446</v>
      </c>
      <c r="BP13" s="45"/>
      <c r="BQ13" s="26">
        <f>BO13*BM13</f>
        <v>0</v>
      </c>
      <c r="BR13" s="3"/>
      <c r="BS13" s="3"/>
      <c r="BT13" s="25">
        <f t="shared" si="8"/>
        <v>0</v>
      </c>
      <c r="BU13" s="1" t="s">
        <v>10</v>
      </c>
      <c r="BV13" s="38">
        <v>9437</v>
      </c>
      <c r="BW13" s="45"/>
      <c r="BX13" s="26">
        <f>BV13*BT13</f>
        <v>0</v>
      </c>
      <c r="BY13" s="3"/>
      <c r="BZ13" s="3"/>
      <c r="CA13" s="25">
        <f t="shared" si="9"/>
        <v>0</v>
      </c>
      <c r="CB13" s="1" t="s">
        <v>10</v>
      </c>
      <c r="CC13" s="38">
        <v>9452</v>
      </c>
      <c r="CD13" s="45"/>
      <c r="CE13" s="26">
        <f>CC13*CA13</f>
        <v>0</v>
      </c>
      <c r="CF13" s="3"/>
      <c r="CH13" s="28">
        <f t="shared" si="10"/>
        <v>0</v>
      </c>
      <c r="CI13" s="1" t="s">
        <v>10</v>
      </c>
      <c r="CJ13" s="5">
        <f>SUM(D13+K13+R13+Y13+AF13+AM13+AT13+BA13+BH13+BO13+BV13+CC13)</f>
        <v>84818</v>
      </c>
      <c r="CK13" s="5"/>
      <c r="CL13" s="26">
        <f>CJ13*CH13</f>
        <v>0</v>
      </c>
      <c r="CM13" s="29"/>
    </row>
    <row r="14" spans="1:92" x14ac:dyDescent="0.2">
      <c r="A14" s="1" t="s">
        <v>144</v>
      </c>
      <c r="B14" s="25">
        <f>'2004'!B14</f>
        <v>0</v>
      </c>
      <c r="C14" s="1" t="s">
        <v>12</v>
      </c>
      <c r="D14" s="43"/>
      <c r="E14" s="43"/>
      <c r="F14" s="3">
        <f>E14*B14</f>
        <v>0</v>
      </c>
      <c r="G14" s="3">
        <f>F13+F14</f>
        <v>0</v>
      </c>
      <c r="H14" s="3"/>
      <c r="I14" s="25">
        <f t="shared" si="0"/>
        <v>0</v>
      </c>
      <c r="J14" s="1" t="s">
        <v>12</v>
      </c>
      <c r="K14" s="43"/>
      <c r="L14" s="43"/>
      <c r="M14" s="3">
        <f>L14*I14</f>
        <v>0</v>
      </c>
      <c r="N14" s="3">
        <f>M13+M14</f>
        <v>0</v>
      </c>
      <c r="O14" s="3"/>
      <c r="P14" s="25">
        <f t="shared" si="1"/>
        <v>0</v>
      </c>
      <c r="Q14" s="1" t="s">
        <v>12</v>
      </c>
      <c r="R14" s="45"/>
      <c r="S14" s="45"/>
      <c r="T14" s="3">
        <f>S14*P14</f>
        <v>0</v>
      </c>
      <c r="U14" s="3">
        <f>T13+T14</f>
        <v>0</v>
      </c>
      <c r="V14" s="3"/>
      <c r="W14" s="25">
        <v>2.3E-3</v>
      </c>
      <c r="X14" s="1" t="s">
        <v>12</v>
      </c>
      <c r="Y14" s="45"/>
      <c r="Z14" s="45"/>
      <c r="AA14" s="3">
        <f>Z14*W14</f>
        <v>0</v>
      </c>
      <c r="AB14" s="3">
        <f>AA13+AA14</f>
        <v>0</v>
      </c>
      <c r="AC14" s="3"/>
      <c r="AD14" s="25">
        <f t="shared" si="2"/>
        <v>2.3E-3</v>
      </c>
      <c r="AE14" s="1" t="s">
        <v>12</v>
      </c>
      <c r="AF14" s="45"/>
      <c r="AG14" s="48">
        <v>1227962</v>
      </c>
      <c r="AH14" s="3">
        <f>AG14*AD14</f>
        <v>2824.3125999999997</v>
      </c>
      <c r="AI14" s="3">
        <f>AH13+AH14</f>
        <v>2824.3125999999997</v>
      </c>
      <c r="AJ14" s="3"/>
      <c r="AK14" s="25">
        <f t="shared" si="3"/>
        <v>2.3E-3</v>
      </c>
      <c r="AL14" s="1" t="s">
        <v>12</v>
      </c>
      <c r="AM14" s="45"/>
      <c r="AN14" s="48">
        <v>6774108</v>
      </c>
      <c r="AO14" s="3">
        <f>AN14*AK14</f>
        <v>15580.448399999999</v>
      </c>
      <c r="AP14" s="3">
        <f>AO13+AO14</f>
        <v>15580.448399999999</v>
      </c>
      <c r="AQ14" s="3"/>
      <c r="AR14" s="25">
        <f t="shared" si="4"/>
        <v>2.3E-3</v>
      </c>
      <c r="AS14" s="1" t="s">
        <v>12</v>
      </c>
      <c r="AT14" s="45"/>
      <c r="AU14" s="45">
        <v>5585278</v>
      </c>
      <c r="AV14" s="3">
        <f>AU14*AR14</f>
        <v>12846.1394</v>
      </c>
      <c r="AW14" s="3">
        <f>AV13+AV14</f>
        <v>12846.1394</v>
      </c>
      <c r="AX14" s="3"/>
      <c r="AY14" s="28">
        <f t="shared" si="5"/>
        <v>2.3E-3</v>
      </c>
      <c r="AZ14" s="1" t="s">
        <v>12</v>
      </c>
      <c r="BA14" s="45"/>
      <c r="BB14" s="45">
        <v>8640887</v>
      </c>
      <c r="BC14" s="3">
        <f>BB14*AY14</f>
        <v>19874.040099999998</v>
      </c>
      <c r="BD14" s="3">
        <f>BC13+BC14</f>
        <v>19874.040099999998</v>
      </c>
      <c r="BE14" s="3"/>
      <c r="BF14" s="25">
        <f t="shared" si="6"/>
        <v>2.3E-3</v>
      </c>
      <c r="BG14" s="1" t="s">
        <v>12</v>
      </c>
      <c r="BH14" s="45"/>
      <c r="BI14" s="45">
        <v>12323173</v>
      </c>
      <c r="BJ14" s="3">
        <f>BI14*BF14</f>
        <v>28343.297899999998</v>
      </c>
      <c r="BK14" s="3">
        <f>BJ13+BJ14</f>
        <v>28343.297899999998</v>
      </c>
      <c r="BL14" s="3"/>
      <c r="BM14" s="25">
        <f t="shared" si="7"/>
        <v>2.3E-3</v>
      </c>
      <c r="BN14" s="1" t="s">
        <v>12</v>
      </c>
      <c r="BO14" s="45"/>
      <c r="BP14" s="45">
        <v>10163689</v>
      </c>
      <c r="BQ14" s="3">
        <f>BP14*BM14</f>
        <v>23376.484700000001</v>
      </c>
      <c r="BR14" s="3">
        <f>BQ13+BQ14</f>
        <v>23376.484700000001</v>
      </c>
      <c r="BS14" s="3"/>
      <c r="BT14" s="25">
        <f t="shared" si="8"/>
        <v>2.3E-3</v>
      </c>
      <c r="BU14" s="1" t="s">
        <v>12</v>
      </c>
      <c r="BV14" s="45"/>
      <c r="BW14" s="45">
        <v>9078478</v>
      </c>
      <c r="BX14" s="3">
        <f>BW14*BT14</f>
        <v>20880.499400000001</v>
      </c>
      <c r="BY14" s="3">
        <f>BX13+BX14</f>
        <v>20880.499400000001</v>
      </c>
      <c r="BZ14" s="3"/>
      <c r="CA14" s="25">
        <f t="shared" si="9"/>
        <v>2.3E-3</v>
      </c>
      <c r="CB14" s="1" t="s">
        <v>12</v>
      </c>
      <c r="CC14" s="45"/>
      <c r="CD14" s="45">
        <v>6065654</v>
      </c>
      <c r="CE14" s="3">
        <f>CD14*CA14</f>
        <v>13951.004199999999</v>
      </c>
      <c r="CF14" s="3">
        <f>CE13+CE14</f>
        <v>13951.004199999999</v>
      </c>
      <c r="CH14" s="28">
        <f t="shared" si="10"/>
        <v>2.3E-3</v>
      </c>
      <c r="CI14" s="1" t="s">
        <v>12</v>
      </c>
      <c r="CJ14" s="5"/>
      <c r="CK14" s="5">
        <f>E14+L14+S14+Z14+AG14+AN14+AU14+BB14+BI14+BP14+BW14+CD14</f>
        <v>59859229</v>
      </c>
      <c r="CL14" s="3">
        <f>CK14*CH14</f>
        <v>137676.2267</v>
      </c>
      <c r="CM14" s="29">
        <f>CL13+CL14</f>
        <v>137676.2267</v>
      </c>
      <c r="CN14" s="3"/>
    </row>
    <row r="15" spans="1:92" x14ac:dyDescent="0.2">
      <c r="B15" s="25"/>
      <c r="D15" s="43"/>
      <c r="E15" s="43"/>
      <c r="F15" s="3"/>
      <c r="G15" s="3"/>
      <c r="H15" s="3"/>
      <c r="I15" s="25"/>
      <c r="K15" s="43"/>
      <c r="L15" s="43"/>
      <c r="M15" s="3"/>
      <c r="N15" s="3"/>
      <c r="O15" s="3"/>
      <c r="P15" s="27"/>
      <c r="R15" s="45"/>
      <c r="S15" s="45"/>
      <c r="T15" s="3"/>
      <c r="U15" s="3"/>
      <c r="V15" s="3"/>
      <c r="W15" s="25"/>
      <c r="Y15" s="45"/>
      <c r="Z15" s="45"/>
      <c r="AA15" s="3"/>
      <c r="AB15" s="3"/>
      <c r="AC15" s="3"/>
      <c r="AD15" s="25"/>
      <c r="AF15" s="45"/>
      <c r="AG15" s="45"/>
      <c r="AH15" s="3"/>
      <c r="AI15" s="3"/>
      <c r="AJ15" s="3"/>
      <c r="AK15" s="25"/>
      <c r="AM15" s="45"/>
      <c r="AN15" s="45"/>
      <c r="AO15" s="3"/>
      <c r="AP15" s="3"/>
      <c r="AQ15" s="3"/>
      <c r="AR15" s="25"/>
      <c r="AT15" s="45"/>
      <c r="AU15" s="45"/>
      <c r="AV15" s="3"/>
      <c r="AW15" s="3"/>
      <c r="AX15" s="3"/>
      <c r="AY15" s="28"/>
      <c r="BA15" s="45"/>
      <c r="BB15" s="45"/>
      <c r="BC15" s="3"/>
      <c r="BD15" s="3"/>
      <c r="BE15" s="3"/>
      <c r="BF15" s="25"/>
      <c r="BH15" s="45"/>
      <c r="BI15" s="45"/>
      <c r="BJ15" s="3"/>
      <c r="BK15" s="3"/>
      <c r="BL15" s="3"/>
      <c r="BM15" s="25"/>
      <c r="BO15" s="45"/>
      <c r="BP15" s="45"/>
      <c r="BQ15" s="3"/>
      <c r="BR15" s="3"/>
      <c r="BS15" s="3"/>
      <c r="BT15" s="25"/>
      <c r="BV15" s="45"/>
      <c r="BW15" s="45"/>
      <c r="BX15" s="3"/>
      <c r="BY15" s="3"/>
      <c r="BZ15" s="3"/>
      <c r="CA15" s="25"/>
      <c r="CC15" s="45"/>
      <c r="CD15" s="45"/>
      <c r="CE15" s="3"/>
      <c r="CF15" s="3"/>
      <c r="CH15" s="28"/>
      <c r="CJ15" s="5"/>
      <c r="CK15" s="5"/>
      <c r="CL15" s="5"/>
      <c r="CM15" s="29"/>
    </row>
    <row r="16" spans="1:92" x14ac:dyDescent="0.2">
      <c r="A16" s="1" t="s">
        <v>147</v>
      </c>
      <c r="B16" s="25">
        <f>'2002 PILS Rate'!D10</f>
        <v>2.4132000000000002</v>
      </c>
      <c r="C16" s="1" t="s">
        <v>8</v>
      </c>
      <c r="D16" s="37"/>
      <c r="E16" s="43"/>
      <c r="F16" s="26">
        <f>D16*B16</f>
        <v>0</v>
      </c>
      <c r="G16" s="3"/>
      <c r="H16" s="3"/>
      <c r="I16" s="25">
        <f t="shared" ref="I16:I23" si="11">B16</f>
        <v>2.4132000000000002</v>
      </c>
      <c r="J16" s="1" t="s">
        <v>8</v>
      </c>
      <c r="K16" s="37"/>
      <c r="L16" s="43"/>
      <c r="M16" s="26">
        <f>K16*I16</f>
        <v>0</v>
      </c>
      <c r="N16" s="3"/>
      <c r="O16" s="3"/>
      <c r="P16" s="25">
        <f t="shared" ref="P16:P23" si="12">I16</f>
        <v>2.4132000000000002</v>
      </c>
      <c r="Q16" s="1" t="s">
        <v>8</v>
      </c>
      <c r="R16" s="38"/>
      <c r="S16" s="45"/>
      <c r="T16" s="26">
        <f>R16*P16</f>
        <v>0</v>
      </c>
      <c r="U16" s="3"/>
      <c r="V16" s="3"/>
      <c r="W16" s="25">
        <f t="shared" ref="W16:W22" si="13">P16</f>
        <v>2.4132000000000002</v>
      </c>
      <c r="X16" s="1" t="s">
        <v>8</v>
      </c>
      <c r="Y16" s="38"/>
      <c r="Z16" s="45"/>
      <c r="AA16" s="3"/>
      <c r="AB16" s="3"/>
      <c r="AC16" s="3"/>
      <c r="AD16" s="25">
        <f t="shared" ref="AD16:AD23" si="14">W16</f>
        <v>2.4132000000000002</v>
      </c>
      <c r="AE16" s="1" t="s">
        <v>8</v>
      </c>
      <c r="AF16" s="38"/>
      <c r="AG16" s="45"/>
      <c r="AH16" s="26">
        <f>AF16*AD16</f>
        <v>0</v>
      </c>
      <c r="AI16" s="3"/>
      <c r="AJ16" s="3"/>
      <c r="AK16" s="25">
        <f t="shared" ref="AK16:AK23" si="15">AD16</f>
        <v>2.4132000000000002</v>
      </c>
      <c r="AL16" s="1" t="s">
        <v>8</v>
      </c>
      <c r="AM16" s="38"/>
      <c r="AN16" s="45"/>
      <c r="AO16" s="26">
        <f>AM16*AK16</f>
        <v>0</v>
      </c>
      <c r="AP16" s="3"/>
      <c r="AQ16" s="3"/>
      <c r="AR16" s="25">
        <f t="shared" ref="AR16:AR23" si="16">AK16</f>
        <v>2.4132000000000002</v>
      </c>
      <c r="AS16" s="1" t="s">
        <v>8</v>
      </c>
      <c r="AT16" s="38"/>
      <c r="AU16" s="45"/>
      <c r="AV16" s="26">
        <f>AT16*AR16</f>
        <v>0</v>
      </c>
      <c r="AW16" s="3"/>
      <c r="AX16" s="3"/>
      <c r="AY16" s="25">
        <f t="shared" ref="AY16:AY23" si="17">AR16</f>
        <v>2.4132000000000002</v>
      </c>
      <c r="AZ16" s="1" t="s">
        <v>8</v>
      </c>
      <c r="BA16" s="38"/>
      <c r="BB16" s="45"/>
      <c r="BC16" s="26">
        <f>BA16*AY16</f>
        <v>0</v>
      </c>
      <c r="BD16" s="3"/>
      <c r="BE16" s="3"/>
      <c r="BF16" s="25">
        <f t="shared" ref="BF16:BF23" si="18">AY16</f>
        <v>2.4132000000000002</v>
      </c>
      <c r="BG16" s="1" t="s">
        <v>8</v>
      </c>
      <c r="BH16" s="38"/>
      <c r="BI16" s="45"/>
      <c r="BJ16" s="26">
        <f>BH16*BF16</f>
        <v>0</v>
      </c>
      <c r="BK16" s="3"/>
      <c r="BL16" s="3"/>
      <c r="BM16" s="25">
        <f t="shared" ref="BM16:BM23" si="19">BF16</f>
        <v>2.4132000000000002</v>
      </c>
      <c r="BN16" s="1" t="s">
        <v>8</v>
      </c>
      <c r="BO16" s="38"/>
      <c r="BP16" s="45"/>
      <c r="BQ16" s="26">
        <f>BO16*BM16</f>
        <v>0</v>
      </c>
      <c r="BR16" s="3"/>
      <c r="BS16" s="3"/>
      <c r="BT16" s="25">
        <f t="shared" ref="BT16:BT23" si="20">BM16</f>
        <v>2.4132000000000002</v>
      </c>
      <c r="BU16" s="1" t="s">
        <v>8</v>
      </c>
      <c r="BV16" s="38"/>
      <c r="BW16" s="45"/>
      <c r="BX16" s="26">
        <f>BV16*BT16</f>
        <v>0</v>
      </c>
      <c r="BY16" s="3"/>
      <c r="BZ16" s="3"/>
      <c r="CA16" s="25">
        <f t="shared" ref="CA16:CA23" si="21">BT16</f>
        <v>2.4132000000000002</v>
      </c>
      <c r="CB16" s="1" t="s">
        <v>8</v>
      </c>
      <c r="CC16" s="38"/>
      <c r="CD16" s="45"/>
      <c r="CE16" s="26">
        <f>CC16*CA16</f>
        <v>0</v>
      </c>
      <c r="CF16" s="3"/>
      <c r="CH16" s="25">
        <f t="shared" ref="CH16:CH23" si="22">CA16</f>
        <v>2.4132000000000002</v>
      </c>
      <c r="CI16" s="1" t="s">
        <v>8</v>
      </c>
      <c r="CJ16" s="5"/>
      <c r="CK16" s="5"/>
      <c r="CL16" s="26">
        <f>CJ16*CH16</f>
        <v>0</v>
      </c>
      <c r="CM16" s="29"/>
    </row>
    <row r="17" spans="1:92" x14ac:dyDescent="0.2">
      <c r="A17" s="1" t="s">
        <v>121</v>
      </c>
      <c r="B17" s="25">
        <f>'2002 PILS Rate'!D11</f>
        <v>6.1800000000000006E-4</v>
      </c>
      <c r="C17" s="1" t="s">
        <v>12</v>
      </c>
      <c r="D17" s="43"/>
      <c r="E17" s="43">
        <v>13</v>
      </c>
      <c r="F17" s="3">
        <f>E17*B17</f>
        <v>8.0340000000000012E-3</v>
      </c>
      <c r="G17" s="3"/>
      <c r="H17" s="3"/>
      <c r="I17" s="25">
        <f t="shared" si="11"/>
        <v>6.1800000000000006E-4</v>
      </c>
      <c r="J17" s="1" t="s">
        <v>12</v>
      </c>
      <c r="K17" s="43"/>
      <c r="L17" s="43">
        <v>18864</v>
      </c>
      <c r="M17" s="3">
        <f>L17*I17</f>
        <v>11.657952000000002</v>
      </c>
      <c r="N17" s="3"/>
      <c r="O17" s="3"/>
      <c r="P17" s="25">
        <f t="shared" si="12"/>
        <v>6.1800000000000006E-4</v>
      </c>
      <c r="Q17" s="1" t="s">
        <v>12</v>
      </c>
      <c r="R17" s="45"/>
      <c r="S17" s="45">
        <v>32651</v>
      </c>
      <c r="T17" s="3">
        <f>S17*P17</f>
        <v>20.178318000000001</v>
      </c>
      <c r="U17" s="3"/>
      <c r="V17" s="3"/>
      <c r="W17" s="25">
        <f t="shared" si="13"/>
        <v>6.1800000000000006E-4</v>
      </c>
      <c r="X17" s="1" t="s">
        <v>12</v>
      </c>
      <c r="Y17" s="45"/>
      <c r="Z17" s="45">
        <v>49830</v>
      </c>
      <c r="AA17" s="3">
        <f>Z17*W17</f>
        <v>30.794940000000004</v>
      </c>
      <c r="AB17" s="3"/>
      <c r="AC17" s="3"/>
      <c r="AD17" s="25">
        <f t="shared" si="14"/>
        <v>6.1800000000000006E-4</v>
      </c>
      <c r="AE17" s="1" t="s">
        <v>12</v>
      </c>
      <c r="AF17" s="45"/>
      <c r="AG17" s="45"/>
      <c r="AH17" s="3">
        <f>AG17*AD17</f>
        <v>0</v>
      </c>
      <c r="AI17" s="3"/>
      <c r="AJ17" s="3"/>
      <c r="AK17" s="25">
        <f t="shared" si="15"/>
        <v>6.1800000000000006E-4</v>
      </c>
      <c r="AL17" s="1" t="s">
        <v>12</v>
      </c>
      <c r="AM17" s="45"/>
      <c r="AN17" s="45"/>
      <c r="AO17" s="3">
        <f>AN17*AK17</f>
        <v>0</v>
      </c>
      <c r="AP17" s="3"/>
      <c r="AQ17" s="3"/>
      <c r="AR17" s="25">
        <f t="shared" si="16"/>
        <v>6.1800000000000006E-4</v>
      </c>
      <c r="AS17" s="1" t="s">
        <v>12</v>
      </c>
      <c r="AT17" s="45"/>
      <c r="AU17" s="45"/>
      <c r="AV17" s="3">
        <f>AU17*AR17</f>
        <v>0</v>
      </c>
      <c r="AW17" s="3"/>
      <c r="AX17" s="3"/>
      <c r="AY17" s="25">
        <f t="shared" si="17"/>
        <v>6.1800000000000006E-4</v>
      </c>
      <c r="AZ17" s="1" t="s">
        <v>12</v>
      </c>
      <c r="BA17" s="45"/>
      <c r="BB17" s="45"/>
      <c r="BC17" s="3">
        <f>BB17*AY17</f>
        <v>0</v>
      </c>
      <c r="BD17" s="3"/>
      <c r="BE17" s="3"/>
      <c r="BF17" s="25">
        <f t="shared" si="18"/>
        <v>6.1800000000000006E-4</v>
      </c>
      <c r="BG17" s="1" t="s">
        <v>12</v>
      </c>
      <c r="BH17" s="45"/>
      <c r="BI17" s="45"/>
      <c r="BJ17" s="3">
        <f>BI17*BF17</f>
        <v>0</v>
      </c>
      <c r="BK17" s="3"/>
      <c r="BL17" s="3"/>
      <c r="BM17" s="25">
        <f t="shared" si="19"/>
        <v>6.1800000000000006E-4</v>
      </c>
      <c r="BN17" s="1" t="s">
        <v>12</v>
      </c>
      <c r="BO17" s="45"/>
      <c r="BP17" s="45"/>
      <c r="BQ17" s="3">
        <f>BP17*BM17</f>
        <v>0</v>
      </c>
      <c r="BR17" s="3"/>
      <c r="BS17" s="3"/>
      <c r="BT17" s="25">
        <f t="shared" si="20"/>
        <v>6.1800000000000006E-4</v>
      </c>
      <c r="BU17" s="1" t="s">
        <v>12</v>
      </c>
      <c r="BV17" s="45"/>
      <c r="BW17" s="45"/>
      <c r="BX17" s="3">
        <f>BW17*BT17</f>
        <v>0</v>
      </c>
      <c r="BY17" s="3"/>
      <c r="BZ17" s="3"/>
      <c r="CA17" s="25">
        <f t="shared" si="21"/>
        <v>6.1800000000000006E-4</v>
      </c>
      <c r="CB17" s="1" t="s">
        <v>12</v>
      </c>
      <c r="CC17" s="45"/>
      <c r="CD17" s="45"/>
      <c r="CE17" s="3">
        <f>CD17*CA17</f>
        <v>0</v>
      </c>
      <c r="CF17" s="3"/>
      <c r="CH17" s="25">
        <f t="shared" si="22"/>
        <v>6.1800000000000006E-4</v>
      </c>
      <c r="CI17" s="1" t="s">
        <v>12</v>
      </c>
      <c r="CJ17" s="5"/>
      <c r="CK17" s="5">
        <f>E17+L17+S17+Z17+AG17+AN17+AU17+BB17+BI17+BP17+BW17+CD17</f>
        <v>101358</v>
      </c>
      <c r="CL17" s="3">
        <f>CK17*CH17</f>
        <v>62.639244000000005</v>
      </c>
      <c r="CM17" s="29"/>
      <c r="CN17" s="3"/>
    </row>
    <row r="18" spans="1:92" x14ac:dyDescent="0.2">
      <c r="A18" s="1" t="s">
        <v>148</v>
      </c>
      <c r="B18" s="25">
        <f>'2004'!B18</f>
        <v>2.4132000000000002</v>
      </c>
      <c r="C18" s="1" t="s">
        <v>8</v>
      </c>
      <c r="D18" s="37"/>
      <c r="E18" s="43"/>
      <c r="F18" s="26">
        <f>D18*B18</f>
        <v>0</v>
      </c>
      <c r="G18" s="3"/>
      <c r="H18" s="3"/>
      <c r="I18" s="25">
        <f t="shared" si="11"/>
        <v>2.4132000000000002</v>
      </c>
      <c r="J18" s="1" t="s">
        <v>8</v>
      </c>
      <c r="K18" s="37"/>
      <c r="L18" s="43"/>
      <c r="M18" s="26">
        <f>K18*I18</f>
        <v>0</v>
      </c>
      <c r="N18" s="3"/>
      <c r="O18" s="3"/>
      <c r="P18" s="25">
        <f t="shared" si="12"/>
        <v>2.4132000000000002</v>
      </c>
      <c r="Q18" s="1" t="s">
        <v>8</v>
      </c>
      <c r="R18" s="38"/>
      <c r="S18" s="45"/>
      <c r="T18" s="26">
        <f>R18*P18</f>
        <v>0</v>
      </c>
      <c r="U18" s="3"/>
      <c r="V18" s="3"/>
      <c r="W18" s="25">
        <f t="shared" si="13"/>
        <v>2.4132000000000002</v>
      </c>
      <c r="X18" s="1" t="s">
        <v>8</v>
      </c>
      <c r="Y18" s="38"/>
      <c r="Z18" s="45"/>
      <c r="AA18" s="3"/>
      <c r="AB18" s="3"/>
      <c r="AC18" s="3"/>
      <c r="AD18" s="25">
        <f t="shared" si="14"/>
        <v>2.4132000000000002</v>
      </c>
      <c r="AE18" s="1" t="s">
        <v>8</v>
      </c>
      <c r="AF18" s="38"/>
      <c r="AG18" s="45"/>
      <c r="AH18" s="26">
        <f>AF18*AD18</f>
        <v>0</v>
      </c>
      <c r="AI18" s="3"/>
      <c r="AJ18" s="3"/>
      <c r="AK18" s="25">
        <f t="shared" si="15"/>
        <v>2.4132000000000002</v>
      </c>
      <c r="AL18" s="1" t="s">
        <v>8</v>
      </c>
      <c r="AM18" s="38"/>
      <c r="AN18" s="45"/>
      <c r="AO18" s="26">
        <f>AM18*AK18</f>
        <v>0</v>
      </c>
      <c r="AP18" s="3"/>
      <c r="AQ18" s="3"/>
      <c r="AR18" s="25">
        <f t="shared" si="16"/>
        <v>2.4132000000000002</v>
      </c>
      <c r="AS18" s="1" t="s">
        <v>8</v>
      </c>
      <c r="AT18" s="38"/>
      <c r="AU18" s="45"/>
      <c r="AV18" s="26">
        <f>AT18*AR18</f>
        <v>0</v>
      </c>
      <c r="AW18" s="3"/>
      <c r="AX18" s="3"/>
      <c r="AY18" s="25">
        <f t="shared" si="17"/>
        <v>2.4132000000000002</v>
      </c>
      <c r="AZ18" s="1" t="s">
        <v>8</v>
      </c>
      <c r="BA18" s="38"/>
      <c r="BB18" s="45"/>
      <c r="BC18" s="26">
        <f>BA18*AY18</f>
        <v>0</v>
      </c>
      <c r="BD18" s="3"/>
      <c r="BE18" s="3"/>
      <c r="BF18" s="25">
        <f t="shared" si="18"/>
        <v>2.4132000000000002</v>
      </c>
      <c r="BG18" s="1" t="s">
        <v>8</v>
      </c>
      <c r="BH18" s="38"/>
      <c r="BI18" s="45"/>
      <c r="BJ18" s="26">
        <f>BH18*BF18</f>
        <v>0</v>
      </c>
      <c r="BK18" s="3"/>
      <c r="BL18" s="3"/>
      <c r="BM18" s="25">
        <f t="shared" si="19"/>
        <v>2.4132000000000002</v>
      </c>
      <c r="BN18" s="1" t="s">
        <v>8</v>
      </c>
      <c r="BO18" s="38"/>
      <c r="BP18" s="45"/>
      <c r="BQ18" s="26">
        <f>BO18*BM18</f>
        <v>0</v>
      </c>
      <c r="BR18" s="3"/>
      <c r="BS18" s="3"/>
      <c r="BT18" s="25">
        <f t="shared" si="20"/>
        <v>2.4132000000000002</v>
      </c>
      <c r="BU18" s="1" t="s">
        <v>8</v>
      </c>
      <c r="BV18" s="38"/>
      <c r="BW18" s="45"/>
      <c r="BX18" s="26">
        <f>BV18*BT18</f>
        <v>0</v>
      </c>
      <c r="BY18" s="3"/>
      <c r="BZ18" s="3"/>
      <c r="CA18" s="25">
        <f t="shared" si="21"/>
        <v>2.4132000000000002</v>
      </c>
      <c r="CB18" s="1" t="s">
        <v>8</v>
      </c>
      <c r="CC18" s="38"/>
      <c r="CD18" s="45"/>
      <c r="CE18" s="26">
        <f>CC18*CA18</f>
        <v>0</v>
      </c>
      <c r="CF18" s="3"/>
      <c r="CH18" s="25">
        <f t="shared" si="22"/>
        <v>2.4132000000000002</v>
      </c>
      <c r="CI18" s="1" t="s">
        <v>8</v>
      </c>
      <c r="CJ18" s="5"/>
      <c r="CK18" s="5"/>
      <c r="CL18" s="26">
        <f>CJ18*CH18</f>
        <v>0</v>
      </c>
      <c r="CM18" s="29"/>
    </row>
    <row r="19" spans="1:92" x14ac:dyDescent="0.2">
      <c r="A19" s="1" t="s">
        <v>149</v>
      </c>
      <c r="B19" s="25">
        <f>'2004'!B19</f>
        <v>6.1800000000000006E-4</v>
      </c>
      <c r="C19" s="1" t="s">
        <v>12</v>
      </c>
      <c r="D19" s="43"/>
      <c r="E19" s="43">
        <v>-6046</v>
      </c>
      <c r="F19" s="3">
        <f>E19*B19</f>
        <v>-3.7364280000000005</v>
      </c>
      <c r="G19" s="3"/>
      <c r="H19" s="3"/>
      <c r="I19" s="25">
        <f t="shared" si="11"/>
        <v>6.1800000000000006E-4</v>
      </c>
      <c r="J19" s="1" t="s">
        <v>12</v>
      </c>
      <c r="K19" s="43"/>
      <c r="L19" s="43">
        <v>56825</v>
      </c>
      <c r="M19" s="3">
        <f>L19*I19</f>
        <v>35.117850000000004</v>
      </c>
      <c r="N19" s="3"/>
      <c r="O19" s="3"/>
      <c r="P19" s="25">
        <f t="shared" si="12"/>
        <v>6.1800000000000006E-4</v>
      </c>
      <c r="Q19" s="1" t="s">
        <v>12</v>
      </c>
      <c r="R19" s="45"/>
      <c r="S19" s="45">
        <v>222180</v>
      </c>
      <c r="T19" s="3">
        <f>S19*P19</f>
        <v>137.30724000000001</v>
      </c>
      <c r="U19" s="3"/>
      <c r="V19" s="3"/>
      <c r="W19" s="25">
        <f t="shared" si="13"/>
        <v>6.1800000000000006E-4</v>
      </c>
      <c r="X19" s="1" t="s">
        <v>12</v>
      </c>
      <c r="Y19" s="45"/>
      <c r="Z19" s="45">
        <v>163682</v>
      </c>
      <c r="AA19" s="3">
        <f>Z19*W19</f>
        <v>101.15547600000001</v>
      </c>
      <c r="AB19" s="3"/>
      <c r="AC19" s="3"/>
      <c r="AD19" s="25">
        <f t="shared" si="14"/>
        <v>6.1800000000000006E-4</v>
      </c>
      <c r="AE19" s="1" t="s">
        <v>12</v>
      </c>
      <c r="AF19" s="45"/>
      <c r="AG19" s="45">
        <v>-28173</v>
      </c>
      <c r="AH19" s="3">
        <f>AG19*AD19</f>
        <v>-17.410914000000002</v>
      </c>
      <c r="AI19" s="3"/>
      <c r="AJ19" s="3"/>
      <c r="AK19" s="25">
        <f t="shared" si="15"/>
        <v>6.1800000000000006E-4</v>
      </c>
      <c r="AL19" s="1" t="s">
        <v>12</v>
      </c>
      <c r="AM19" s="45"/>
      <c r="AN19" s="45">
        <v>38752</v>
      </c>
      <c r="AO19" s="3">
        <f>AN19*AK19</f>
        <v>23.948736000000004</v>
      </c>
      <c r="AP19" s="3"/>
      <c r="AQ19" s="3"/>
      <c r="AR19" s="25">
        <f t="shared" si="16"/>
        <v>6.1800000000000006E-4</v>
      </c>
      <c r="AS19" s="1" t="s">
        <v>12</v>
      </c>
      <c r="AT19" s="45"/>
      <c r="AU19" s="45"/>
      <c r="AV19" s="3">
        <f>AU19*AR19</f>
        <v>0</v>
      </c>
      <c r="AW19" s="3"/>
      <c r="AX19" s="3"/>
      <c r="AY19" s="25">
        <f t="shared" si="17"/>
        <v>6.1800000000000006E-4</v>
      </c>
      <c r="AZ19" s="1" t="s">
        <v>12</v>
      </c>
      <c r="BA19" s="45"/>
      <c r="BB19" s="45">
        <v>-38752</v>
      </c>
      <c r="BC19" s="3">
        <f>BB19*AY19</f>
        <v>-23.948736000000004</v>
      </c>
      <c r="BD19" s="3"/>
      <c r="BE19" s="3"/>
      <c r="BF19" s="25">
        <f t="shared" si="18"/>
        <v>6.1800000000000006E-4</v>
      </c>
      <c r="BG19" s="1" t="s">
        <v>12</v>
      </c>
      <c r="BH19" s="45"/>
      <c r="BI19" s="45">
        <v>35870</v>
      </c>
      <c r="BJ19" s="3">
        <f>BI19*BF19</f>
        <v>22.167660000000001</v>
      </c>
      <c r="BK19" s="3"/>
      <c r="BL19" s="3"/>
      <c r="BM19" s="25">
        <f t="shared" si="19"/>
        <v>6.1800000000000006E-4</v>
      </c>
      <c r="BN19" s="1" t="s">
        <v>12</v>
      </c>
      <c r="BO19" s="45"/>
      <c r="BP19" s="45">
        <v>-15891</v>
      </c>
      <c r="BQ19" s="3">
        <f>BP19*BM19</f>
        <v>-9.8206380000000006</v>
      </c>
      <c r="BR19" s="3"/>
      <c r="BS19" s="3"/>
      <c r="BT19" s="25">
        <f t="shared" si="20"/>
        <v>6.1800000000000006E-4</v>
      </c>
      <c r="BU19" s="1" t="s">
        <v>12</v>
      </c>
      <c r="BV19" s="45"/>
      <c r="BW19" s="45">
        <v>-368</v>
      </c>
      <c r="BX19" s="3">
        <f>BW19*BT19</f>
        <v>-0.22742400000000002</v>
      </c>
      <c r="BY19" s="3"/>
      <c r="BZ19" s="3"/>
      <c r="CA19" s="25">
        <f t="shared" si="21"/>
        <v>6.1800000000000006E-4</v>
      </c>
      <c r="CB19" s="1" t="s">
        <v>12</v>
      </c>
      <c r="CC19" s="45"/>
      <c r="CD19" s="45">
        <v>42921</v>
      </c>
      <c r="CE19" s="3">
        <f>CD19*CA19</f>
        <v>26.525178000000004</v>
      </c>
      <c r="CF19" s="3"/>
      <c r="CH19" s="25">
        <f t="shared" si="22"/>
        <v>6.1800000000000006E-4</v>
      </c>
      <c r="CI19" s="1" t="s">
        <v>12</v>
      </c>
      <c r="CJ19" s="5"/>
      <c r="CK19" s="5">
        <f>E19+L19+S19+Z19+AG19+AN19+AU19+BB19+BI19+BP19+BW19+CD19</f>
        <v>471000</v>
      </c>
      <c r="CL19" s="3">
        <f>CK19*CH19</f>
        <v>291.07800000000003</v>
      </c>
      <c r="CM19" s="29"/>
      <c r="CN19" s="3"/>
    </row>
    <row r="20" spans="1:92" x14ac:dyDescent="0.2">
      <c r="A20" s="1" t="s">
        <v>151</v>
      </c>
      <c r="B20" s="25">
        <f>'2004'!CA20</f>
        <v>0</v>
      </c>
      <c r="C20" s="1" t="s">
        <v>8</v>
      </c>
      <c r="D20" s="52">
        <v>1068</v>
      </c>
      <c r="E20" s="43"/>
      <c r="F20" s="26">
        <f>D20*B20</f>
        <v>0</v>
      </c>
      <c r="I20" s="25">
        <f t="shared" si="11"/>
        <v>0</v>
      </c>
      <c r="J20" s="1" t="s">
        <v>8</v>
      </c>
      <c r="K20" s="37">
        <v>1069</v>
      </c>
      <c r="L20" s="43"/>
      <c r="M20" s="26">
        <f>K20*I20</f>
        <v>0</v>
      </c>
      <c r="P20" s="25">
        <f t="shared" si="12"/>
        <v>0</v>
      </c>
      <c r="Q20" s="1" t="s">
        <v>8</v>
      </c>
      <c r="R20" s="37">
        <v>1071</v>
      </c>
      <c r="S20" s="45"/>
      <c r="T20" s="26">
        <f>R20*P20</f>
        <v>0</v>
      </c>
      <c r="W20" s="25">
        <f t="shared" si="13"/>
        <v>0</v>
      </c>
      <c r="X20" s="1" t="s">
        <v>8</v>
      </c>
      <c r="Y20" s="37"/>
      <c r="Z20" s="45"/>
      <c r="AA20" s="26">
        <f>Y20*W20</f>
        <v>0</v>
      </c>
      <c r="AD20" s="25">
        <f t="shared" si="14"/>
        <v>0</v>
      </c>
      <c r="AE20" s="1" t="s">
        <v>8</v>
      </c>
      <c r="AF20" s="37"/>
      <c r="AG20" s="45"/>
      <c r="AH20" s="26">
        <f>AF20*AD20</f>
        <v>0</v>
      </c>
      <c r="AK20" s="25">
        <f t="shared" si="15"/>
        <v>0</v>
      </c>
      <c r="AL20" s="1" t="s">
        <v>8</v>
      </c>
      <c r="AM20" s="37"/>
      <c r="AN20" s="45"/>
      <c r="AO20" s="26">
        <f>AM20*AK20</f>
        <v>0</v>
      </c>
      <c r="AR20" s="25">
        <f t="shared" si="16"/>
        <v>0</v>
      </c>
      <c r="AS20" s="1" t="s">
        <v>8</v>
      </c>
      <c r="AT20" s="37"/>
      <c r="AU20" s="45"/>
      <c r="AV20" s="26">
        <f>AT20*AR20</f>
        <v>0</v>
      </c>
      <c r="AY20" s="25">
        <f t="shared" si="17"/>
        <v>0</v>
      </c>
      <c r="AZ20" s="1" t="s">
        <v>8</v>
      </c>
      <c r="BA20" s="37"/>
      <c r="BB20" s="45"/>
      <c r="BC20" s="26">
        <f>BA20*AY20</f>
        <v>0</v>
      </c>
      <c r="BF20" s="25">
        <f t="shared" si="18"/>
        <v>0</v>
      </c>
      <c r="BG20" s="1" t="s">
        <v>8</v>
      </c>
      <c r="BH20" s="37"/>
      <c r="BI20" s="45"/>
      <c r="BJ20" s="26">
        <f>BH20*BF20</f>
        <v>0</v>
      </c>
      <c r="BM20" s="25">
        <f t="shared" si="19"/>
        <v>0</v>
      </c>
      <c r="BN20" s="1" t="s">
        <v>8</v>
      </c>
      <c r="BO20" s="37"/>
      <c r="BP20" s="45"/>
      <c r="BQ20" s="26">
        <f>BO20*BM20</f>
        <v>0</v>
      </c>
      <c r="BT20" s="25">
        <f t="shared" si="20"/>
        <v>0</v>
      </c>
      <c r="BU20" s="1" t="s">
        <v>8</v>
      </c>
      <c r="BV20" s="37"/>
      <c r="BW20" s="45"/>
      <c r="BX20" s="26">
        <f>BV20*BT20</f>
        <v>0</v>
      </c>
      <c r="CA20" s="25">
        <f t="shared" si="21"/>
        <v>0</v>
      </c>
      <c r="CB20" s="1" t="s">
        <v>8</v>
      </c>
      <c r="CC20" s="37"/>
      <c r="CD20" s="45"/>
      <c r="CE20" s="26">
        <f>CC20*CA20</f>
        <v>0</v>
      </c>
      <c r="CH20" s="25">
        <f t="shared" si="22"/>
        <v>0</v>
      </c>
      <c r="CI20" s="1" t="s">
        <v>8</v>
      </c>
      <c r="CJ20" s="5">
        <f>SUM(D20+K20+R20+Y20+AF20+AM20+AT20+BA20+BH20+BO20+BV20+CC20)</f>
        <v>3208</v>
      </c>
      <c r="CK20" s="5"/>
      <c r="CL20" s="26">
        <f>CJ20*CH20</f>
        <v>0</v>
      </c>
      <c r="CM20" s="13"/>
    </row>
    <row r="21" spans="1:92" x14ac:dyDescent="0.2">
      <c r="A21" s="1" t="s">
        <v>152</v>
      </c>
      <c r="B21" s="25">
        <f>'2004'!CA21</f>
        <v>2.5500000000000002E-4</v>
      </c>
      <c r="C21" s="1" t="s">
        <v>12</v>
      </c>
      <c r="D21" s="43"/>
      <c r="E21" s="43">
        <v>1678160</v>
      </c>
      <c r="F21" s="3">
        <f>E21*B21</f>
        <v>427.93080000000003</v>
      </c>
      <c r="G21" s="3">
        <f>SUM(F20:F21)</f>
        <v>427.93080000000003</v>
      </c>
      <c r="H21" s="3"/>
      <c r="I21" s="25">
        <f t="shared" si="11"/>
        <v>2.5500000000000002E-4</v>
      </c>
      <c r="J21" s="1" t="s">
        <v>12</v>
      </c>
      <c r="K21" s="43"/>
      <c r="L21" s="43">
        <v>2485094</v>
      </c>
      <c r="M21" s="3">
        <f>L21*I21</f>
        <v>633.69897000000003</v>
      </c>
      <c r="N21" s="3">
        <f>SUM(M20:M21)</f>
        <v>633.69897000000003</v>
      </c>
      <c r="O21" s="3"/>
      <c r="P21" s="25">
        <f t="shared" si="12"/>
        <v>2.5500000000000002E-4</v>
      </c>
      <c r="Q21" s="1" t="s">
        <v>12</v>
      </c>
      <c r="R21" s="45"/>
      <c r="S21" s="43">
        <v>2465240</v>
      </c>
      <c r="T21" s="3">
        <f>S21*P21</f>
        <v>628.63620000000003</v>
      </c>
      <c r="U21" s="3">
        <f>SUM(T20:T21)</f>
        <v>628.63620000000003</v>
      </c>
      <c r="V21" s="3"/>
      <c r="W21" s="25">
        <f t="shared" si="13"/>
        <v>2.5500000000000002E-4</v>
      </c>
      <c r="X21" s="1" t="s">
        <v>12</v>
      </c>
      <c r="Y21" s="47"/>
      <c r="Z21" s="43">
        <v>2228418</v>
      </c>
      <c r="AA21" s="3">
        <f>Z21*W21</f>
        <v>568.24659000000008</v>
      </c>
      <c r="AB21" s="3">
        <f>SUM(AA20:AA21)</f>
        <v>568.24659000000008</v>
      </c>
      <c r="AC21" s="3"/>
      <c r="AD21" s="25">
        <f t="shared" si="14"/>
        <v>2.5500000000000002E-4</v>
      </c>
      <c r="AE21" s="1" t="s">
        <v>12</v>
      </c>
      <c r="AF21" s="45"/>
      <c r="AG21" s="43">
        <v>1923556</v>
      </c>
      <c r="AH21" s="3">
        <f>AG21*AD21</f>
        <v>490.50678000000005</v>
      </c>
      <c r="AI21" s="3">
        <f>SUM(AH20:AH21)</f>
        <v>490.50678000000005</v>
      </c>
      <c r="AJ21" s="3"/>
      <c r="AK21" s="25">
        <f t="shared" si="15"/>
        <v>2.5500000000000002E-4</v>
      </c>
      <c r="AL21" s="1" t="s">
        <v>12</v>
      </c>
      <c r="AM21" s="45"/>
      <c r="AN21" s="43">
        <v>35099</v>
      </c>
      <c r="AO21" s="3">
        <f>AN21*AK21</f>
        <v>8.9502450000000007</v>
      </c>
      <c r="AP21" s="3">
        <f>SUM(AO20:AO21)</f>
        <v>8.9502450000000007</v>
      </c>
      <c r="AQ21" s="3"/>
      <c r="AR21" s="25">
        <f t="shared" si="16"/>
        <v>2.5500000000000002E-4</v>
      </c>
      <c r="AS21" s="1" t="s">
        <v>12</v>
      </c>
      <c r="AT21" s="45"/>
      <c r="AU21" s="43">
        <v>-1901</v>
      </c>
      <c r="AV21" s="3">
        <f>AU21*AR21</f>
        <v>-0.48475500000000005</v>
      </c>
      <c r="AW21" s="3">
        <f>SUM(AV20:AV21)</f>
        <v>-0.48475500000000005</v>
      </c>
      <c r="AX21" s="3"/>
      <c r="AY21" s="25">
        <f t="shared" si="17"/>
        <v>2.5500000000000002E-4</v>
      </c>
      <c r="AZ21" s="1" t="s">
        <v>12</v>
      </c>
      <c r="BA21" s="45"/>
      <c r="BB21" s="43">
        <v>-20295</v>
      </c>
      <c r="BC21" s="3">
        <f>BB21*AY21</f>
        <v>-5.1752250000000002</v>
      </c>
      <c r="BD21" s="3">
        <f>SUM(BC20:BC21)</f>
        <v>-5.1752250000000002</v>
      </c>
      <c r="BE21" s="3"/>
      <c r="BF21" s="25">
        <f t="shared" si="18"/>
        <v>2.5500000000000002E-4</v>
      </c>
      <c r="BG21" s="1" t="s">
        <v>12</v>
      </c>
      <c r="BH21" s="45"/>
      <c r="BI21" s="43">
        <v>65344</v>
      </c>
      <c r="BJ21" s="3">
        <f>BI21*BF21</f>
        <v>16.66272</v>
      </c>
      <c r="BK21" s="3">
        <f>SUM(BJ20:BJ21)</f>
        <v>16.66272</v>
      </c>
      <c r="BL21" s="3"/>
      <c r="BM21" s="25">
        <f t="shared" si="19"/>
        <v>2.5500000000000002E-4</v>
      </c>
      <c r="BN21" s="1" t="s">
        <v>12</v>
      </c>
      <c r="BO21" s="45"/>
      <c r="BP21" s="43">
        <v>-68619</v>
      </c>
      <c r="BQ21" s="3">
        <f>BP21*BM21</f>
        <v>-17.497845000000002</v>
      </c>
      <c r="BR21" s="3">
        <f>SUM(BQ20:BQ21)</f>
        <v>-17.497845000000002</v>
      </c>
      <c r="BS21" s="3"/>
      <c r="BT21" s="25">
        <f t="shared" si="20"/>
        <v>2.5500000000000002E-4</v>
      </c>
      <c r="BU21" s="1" t="s">
        <v>12</v>
      </c>
      <c r="BV21" s="45"/>
      <c r="BW21" s="43">
        <v>-512</v>
      </c>
      <c r="BX21" s="3">
        <f>BW21*BT21</f>
        <v>-0.13056000000000001</v>
      </c>
      <c r="BY21" s="3">
        <f>SUM(BX20:BX21)</f>
        <v>-0.13056000000000001</v>
      </c>
      <c r="BZ21" s="3"/>
      <c r="CA21" s="25">
        <f t="shared" si="21"/>
        <v>2.5500000000000002E-4</v>
      </c>
      <c r="CB21" s="1" t="s">
        <v>12</v>
      </c>
      <c r="CC21" s="45"/>
      <c r="CD21" s="43">
        <v>40343</v>
      </c>
      <c r="CE21" s="3">
        <f>CD21*CA21</f>
        <v>10.287465000000001</v>
      </c>
      <c r="CF21" s="3">
        <f>SUM(CE20:CE21)</f>
        <v>10.287465000000001</v>
      </c>
      <c r="CH21" s="25">
        <f t="shared" si="22"/>
        <v>2.5500000000000002E-4</v>
      </c>
      <c r="CI21" s="1" t="s">
        <v>12</v>
      </c>
      <c r="CJ21" s="5"/>
      <c r="CK21" s="5">
        <f>E21+L21+S21+Z21+AG21+AN21+AU21+BB21+BI21+BP21+BW21+CD21</f>
        <v>10829927</v>
      </c>
      <c r="CL21" s="3">
        <f>CK21*CH21</f>
        <v>2761.6313850000001</v>
      </c>
      <c r="CM21" s="29">
        <f>SUM(CL20:CL21)</f>
        <v>2761.6313850000001</v>
      </c>
      <c r="CN21" s="3"/>
    </row>
    <row r="22" spans="1:92" x14ac:dyDescent="0.2">
      <c r="A22" s="1" t="s">
        <v>150</v>
      </c>
      <c r="B22" s="25">
        <v>0</v>
      </c>
      <c r="C22" s="1" t="s">
        <v>9</v>
      </c>
      <c r="D22" s="37"/>
      <c r="E22" s="43"/>
      <c r="F22" s="26">
        <f>D22*B22</f>
        <v>0</v>
      </c>
      <c r="G22" s="3"/>
      <c r="H22" s="3"/>
      <c r="I22" s="25">
        <f t="shared" si="11"/>
        <v>0</v>
      </c>
      <c r="J22" s="1" t="s">
        <v>8</v>
      </c>
      <c r="K22" s="37"/>
      <c r="L22" s="43"/>
      <c r="M22" s="26">
        <f>K22*I22</f>
        <v>0</v>
      </c>
      <c r="N22" s="3"/>
      <c r="O22" s="3"/>
      <c r="P22" s="25">
        <f t="shared" si="12"/>
        <v>0</v>
      </c>
      <c r="Q22" s="1" t="s">
        <v>8</v>
      </c>
      <c r="R22" s="38"/>
      <c r="S22" s="45"/>
      <c r="T22" s="26">
        <f>R22*P22</f>
        <v>0</v>
      </c>
      <c r="U22" s="3"/>
      <c r="V22" s="3"/>
      <c r="W22" s="25">
        <f t="shared" si="13"/>
        <v>0</v>
      </c>
      <c r="X22" s="1" t="s">
        <v>10</v>
      </c>
      <c r="Y22" s="39">
        <v>1071</v>
      </c>
      <c r="Z22" s="45"/>
      <c r="AA22" s="26">
        <f>Y22*W22</f>
        <v>0</v>
      </c>
      <c r="AB22" s="3"/>
      <c r="AC22" s="3"/>
      <c r="AD22" s="25">
        <f t="shared" si="14"/>
        <v>0</v>
      </c>
      <c r="AE22" s="1" t="s">
        <v>10</v>
      </c>
      <c r="AF22" s="40">
        <v>1070</v>
      </c>
      <c r="AG22" s="45"/>
      <c r="AH22" s="26">
        <f>AF22*AD22</f>
        <v>0</v>
      </c>
      <c r="AI22" s="3"/>
      <c r="AJ22" s="3"/>
      <c r="AK22" s="25">
        <f t="shared" si="15"/>
        <v>0</v>
      </c>
      <c r="AL22" s="1" t="s">
        <v>10</v>
      </c>
      <c r="AM22" s="40">
        <v>1072</v>
      </c>
      <c r="AN22" s="45"/>
      <c r="AO22" s="26">
        <f>AM22*AK22</f>
        <v>0</v>
      </c>
      <c r="AP22" s="3"/>
      <c r="AQ22" s="3"/>
      <c r="AR22" s="25">
        <f t="shared" si="16"/>
        <v>0</v>
      </c>
      <c r="AS22" s="1" t="s">
        <v>10</v>
      </c>
      <c r="AT22" s="38">
        <v>1071</v>
      </c>
      <c r="AU22" s="45"/>
      <c r="AV22" s="26">
        <f>AT22*AR22</f>
        <v>0</v>
      </c>
      <c r="AW22" s="3"/>
      <c r="AX22" s="3"/>
      <c r="AY22" s="28">
        <f t="shared" si="17"/>
        <v>0</v>
      </c>
      <c r="AZ22" s="1" t="s">
        <v>10</v>
      </c>
      <c r="BA22" s="38">
        <v>1072</v>
      </c>
      <c r="BB22" s="45"/>
      <c r="BC22" s="26">
        <f>BA22*AY22</f>
        <v>0</v>
      </c>
      <c r="BD22" s="3"/>
      <c r="BE22" s="3"/>
      <c r="BF22" s="25">
        <f t="shared" si="18"/>
        <v>0</v>
      </c>
      <c r="BG22" s="1" t="s">
        <v>10</v>
      </c>
      <c r="BH22" s="38">
        <v>1073</v>
      </c>
      <c r="BI22" s="45"/>
      <c r="BJ22" s="26">
        <f>BH22*BF22</f>
        <v>0</v>
      </c>
      <c r="BK22" s="3"/>
      <c r="BL22" s="3"/>
      <c r="BM22" s="25">
        <f t="shared" si="19"/>
        <v>0</v>
      </c>
      <c r="BN22" s="1" t="s">
        <v>10</v>
      </c>
      <c r="BO22" s="38">
        <v>1075</v>
      </c>
      <c r="BP22" s="45"/>
      <c r="BQ22" s="26">
        <f>BO22*BM22</f>
        <v>0</v>
      </c>
      <c r="BR22" s="3"/>
      <c r="BS22" s="3"/>
      <c r="BT22" s="25">
        <f t="shared" si="20"/>
        <v>0</v>
      </c>
      <c r="BU22" s="1" t="s">
        <v>10</v>
      </c>
      <c r="BV22" s="38">
        <v>1074</v>
      </c>
      <c r="BW22" s="45"/>
      <c r="BX22" s="26">
        <f>BV22*BT22</f>
        <v>0</v>
      </c>
      <c r="BY22" s="3"/>
      <c r="BZ22" s="3"/>
      <c r="CA22" s="25">
        <f t="shared" si="21"/>
        <v>0</v>
      </c>
      <c r="CB22" s="1" t="s">
        <v>10</v>
      </c>
      <c r="CC22" s="38">
        <v>1076</v>
      </c>
      <c r="CD22" s="45"/>
      <c r="CE22" s="26">
        <f>CC22*CA22</f>
        <v>0</v>
      </c>
      <c r="CF22" s="3"/>
      <c r="CH22" s="28">
        <f t="shared" si="22"/>
        <v>0</v>
      </c>
      <c r="CI22" s="1" t="s">
        <v>10</v>
      </c>
      <c r="CJ22" s="5">
        <f>SUM(D22+K22+R22+Y22+AF22+AM22+AT22+BA22+BH22+BO22+BV22+CC22)</f>
        <v>9654</v>
      </c>
      <c r="CK22" s="5"/>
      <c r="CL22" s="26">
        <f>CJ22*CH22</f>
        <v>0</v>
      </c>
      <c r="CM22" s="29"/>
    </row>
    <row r="23" spans="1:92" x14ac:dyDescent="0.2">
      <c r="A23" s="1" t="s">
        <v>153</v>
      </c>
      <c r="B23" s="25">
        <v>0</v>
      </c>
      <c r="C23" s="1" t="s">
        <v>12</v>
      </c>
      <c r="D23" s="43"/>
      <c r="E23" s="43"/>
      <c r="F23" s="3">
        <f>E23*B23</f>
        <v>0</v>
      </c>
      <c r="G23" s="3">
        <f>F22+F23</f>
        <v>0</v>
      </c>
      <c r="H23" s="3"/>
      <c r="I23" s="25">
        <f t="shared" si="11"/>
        <v>0</v>
      </c>
      <c r="J23" s="1" t="s">
        <v>12</v>
      </c>
      <c r="K23" s="43"/>
      <c r="L23" s="43"/>
      <c r="M23" s="3">
        <f>L23*I23</f>
        <v>0</v>
      </c>
      <c r="N23" s="3">
        <f>M22+M23</f>
        <v>0</v>
      </c>
      <c r="O23" s="3"/>
      <c r="P23" s="25">
        <f t="shared" si="12"/>
        <v>0</v>
      </c>
      <c r="Q23" s="1" t="s">
        <v>12</v>
      </c>
      <c r="R23" s="45"/>
      <c r="S23" s="45"/>
      <c r="T23" s="3">
        <f>S23*P23</f>
        <v>0</v>
      </c>
      <c r="U23" s="3">
        <f>T22+T23</f>
        <v>0</v>
      </c>
      <c r="V23" s="3"/>
      <c r="W23" s="25">
        <v>8.0000000000000004E-4</v>
      </c>
      <c r="X23" s="1" t="s">
        <v>12</v>
      </c>
      <c r="Y23" s="47"/>
      <c r="Z23" s="45"/>
      <c r="AA23" s="3">
        <f>Z23*W23</f>
        <v>0</v>
      </c>
      <c r="AB23" s="3">
        <f>AA22+AA23</f>
        <v>0</v>
      </c>
      <c r="AC23" s="3"/>
      <c r="AD23" s="25">
        <f t="shared" si="14"/>
        <v>8.0000000000000004E-4</v>
      </c>
      <c r="AE23" s="1" t="s">
        <v>12</v>
      </c>
      <c r="AF23" s="45"/>
      <c r="AG23" s="48">
        <v>355306</v>
      </c>
      <c r="AH23" s="3">
        <f>AG23*AD23</f>
        <v>284.2448</v>
      </c>
      <c r="AI23" s="3">
        <f>AH22+AH23</f>
        <v>284.2448</v>
      </c>
      <c r="AJ23" s="3"/>
      <c r="AK23" s="25">
        <f t="shared" si="15"/>
        <v>8.0000000000000004E-4</v>
      </c>
      <c r="AL23" s="1" t="s">
        <v>12</v>
      </c>
      <c r="AM23" s="45"/>
      <c r="AN23" s="48">
        <v>2100055</v>
      </c>
      <c r="AO23" s="3">
        <f>AN23*AK23</f>
        <v>1680.0440000000001</v>
      </c>
      <c r="AP23" s="3">
        <f>AO22+AO23</f>
        <v>1680.0440000000001</v>
      </c>
      <c r="AQ23" s="3"/>
      <c r="AR23" s="25">
        <f t="shared" si="16"/>
        <v>8.0000000000000004E-4</v>
      </c>
      <c r="AS23" s="1" t="s">
        <v>12</v>
      </c>
      <c r="AT23" s="45"/>
      <c r="AU23" s="45">
        <v>2048767</v>
      </c>
      <c r="AV23" s="3">
        <f>AU23*AR23</f>
        <v>1639.0136</v>
      </c>
      <c r="AW23" s="3">
        <f>AV22+AV23</f>
        <v>1639.0136</v>
      </c>
      <c r="AX23" s="3"/>
      <c r="AY23" s="28">
        <f t="shared" si="17"/>
        <v>8.0000000000000004E-4</v>
      </c>
      <c r="AZ23" s="1" t="s">
        <v>12</v>
      </c>
      <c r="BA23" s="45"/>
      <c r="BB23" s="45">
        <v>2734838</v>
      </c>
      <c r="BC23" s="3">
        <f>BB23*AY23</f>
        <v>2187.8704000000002</v>
      </c>
      <c r="BD23" s="3">
        <f>BC22+BC23</f>
        <v>2187.8704000000002</v>
      </c>
      <c r="BE23" s="3"/>
      <c r="BF23" s="25">
        <f t="shared" si="18"/>
        <v>8.0000000000000004E-4</v>
      </c>
      <c r="BG23" s="1" t="s">
        <v>12</v>
      </c>
      <c r="BH23" s="45"/>
      <c r="BI23" s="45">
        <v>3018965</v>
      </c>
      <c r="BJ23" s="3">
        <f>BI23*BF23</f>
        <v>2415.172</v>
      </c>
      <c r="BK23" s="3">
        <f>BJ22+BJ23</f>
        <v>2415.172</v>
      </c>
      <c r="BL23" s="3"/>
      <c r="BM23" s="25">
        <f t="shared" si="19"/>
        <v>8.0000000000000004E-4</v>
      </c>
      <c r="BN23" s="1" t="s">
        <v>12</v>
      </c>
      <c r="BO23" s="45"/>
      <c r="BP23" s="45">
        <v>2479706</v>
      </c>
      <c r="BQ23" s="3">
        <f>BP23*BM23</f>
        <v>1983.7648000000002</v>
      </c>
      <c r="BR23" s="3">
        <f>BQ22+BQ23</f>
        <v>1983.7648000000002</v>
      </c>
      <c r="BS23" s="3"/>
      <c r="BT23" s="25">
        <f t="shared" si="20"/>
        <v>8.0000000000000004E-4</v>
      </c>
      <c r="BU23" s="1" t="s">
        <v>12</v>
      </c>
      <c r="BV23" s="45"/>
      <c r="BW23" s="45">
        <v>2461937</v>
      </c>
      <c r="BX23" s="3">
        <f>BW23*BT23</f>
        <v>1969.5496000000001</v>
      </c>
      <c r="BY23" s="3">
        <f>BX22+BX23</f>
        <v>1969.5496000000001</v>
      </c>
      <c r="BZ23" s="3"/>
      <c r="CA23" s="25">
        <f t="shared" si="21"/>
        <v>8.0000000000000004E-4</v>
      </c>
      <c r="CB23" s="1" t="s">
        <v>12</v>
      </c>
      <c r="CC23" s="45"/>
      <c r="CD23" s="45">
        <v>1949999</v>
      </c>
      <c r="CE23" s="3">
        <f>CD23*CA23</f>
        <v>1559.9992</v>
      </c>
      <c r="CF23" s="3">
        <f>CE22+CE23</f>
        <v>1559.9992</v>
      </c>
      <c r="CH23" s="28">
        <f t="shared" si="22"/>
        <v>8.0000000000000004E-4</v>
      </c>
      <c r="CI23" s="1" t="s">
        <v>12</v>
      </c>
      <c r="CJ23" s="5"/>
      <c r="CK23" s="5">
        <f>E23+L23+S23+Z23+AG23+AN23+AU23+BB23+BI23+BP23+BW23+CD23</f>
        <v>17149573</v>
      </c>
      <c r="CL23" s="3">
        <f>CK23*CH23</f>
        <v>13719.6584</v>
      </c>
      <c r="CM23" s="29">
        <f>CL22+CL23</f>
        <v>13719.6584</v>
      </c>
      <c r="CN23" s="3"/>
    </row>
    <row r="24" spans="1:92" x14ac:dyDescent="0.2">
      <c r="B24" s="25"/>
      <c r="D24" s="43"/>
      <c r="E24" s="43"/>
      <c r="F24" s="3"/>
      <c r="G24" s="3"/>
      <c r="H24" s="3"/>
      <c r="I24" s="25"/>
      <c r="K24" s="43"/>
      <c r="L24" s="43"/>
      <c r="M24" s="3"/>
      <c r="N24" s="3"/>
      <c r="O24" s="3"/>
      <c r="P24" s="27"/>
      <c r="R24" s="45"/>
      <c r="S24" s="45"/>
      <c r="T24" s="3"/>
      <c r="U24" s="3"/>
      <c r="V24" s="3"/>
      <c r="W24" s="25"/>
      <c r="Y24" s="47"/>
      <c r="Z24" s="45"/>
      <c r="AA24" s="3"/>
      <c r="AB24" s="3"/>
      <c r="AC24" s="3"/>
      <c r="AD24" s="25"/>
      <c r="AF24" s="45"/>
      <c r="AG24" s="45"/>
      <c r="AH24" s="3"/>
      <c r="AI24" s="3"/>
      <c r="AJ24" s="3"/>
      <c r="AK24" s="25"/>
      <c r="AM24" s="45"/>
      <c r="AN24" s="45"/>
      <c r="AO24" s="3"/>
      <c r="AP24" s="3"/>
      <c r="AQ24" s="3"/>
      <c r="AR24" s="25"/>
      <c r="AT24" s="45"/>
      <c r="AU24" s="45"/>
      <c r="AV24" s="3"/>
      <c r="AW24" s="3"/>
      <c r="AX24" s="3"/>
      <c r="AY24" s="28"/>
      <c r="BA24" s="45"/>
      <c r="BB24" s="45"/>
      <c r="BC24" s="3"/>
      <c r="BD24" s="3"/>
      <c r="BE24" s="3"/>
      <c r="BF24" s="25"/>
      <c r="BH24" s="45"/>
      <c r="BI24" s="45"/>
      <c r="BJ24" s="3"/>
      <c r="BK24" s="3"/>
      <c r="BL24" s="3"/>
      <c r="BM24" s="25"/>
      <c r="BO24" s="45"/>
      <c r="BP24" s="45"/>
      <c r="BQ24" s="3"/>
      <c r="BR24" s="3"/>
      <c r="BS24" s="3"/>
      <c r="BT24" s="25"/>
      <c r="BV24" s="45"/>
      <c r="BW24" s="45"/>
      <c r="BX24" s="3"/>
      <c r="BY24" s="3"/>
      <c r="BZ24" s="3"/>
      <c r="CA24" s="25"/>
      <c r="CC24" s="45"/>
      <c r="CD24" s="45"/>
      <c r="CE24" s="3"/>
      <c r="CF24" s="3"/>
      <c r="CH24" s="28"/>
      <c r="CJ24" s="5"/>
      <c r="CK24" s="5"/>
      <c r="CL24" s="5"/>
      <c r="CM24" s="29"/>
    </row>
    <row r="25" spans="1:92" x14ac:dyDescent="0.2">
      <c r="A25" s="1" t="s">
        <v>154</v>
      </c>
      <c r="B25" s="25">
        <f>'2002 PILS Rate'!D15</f>
        <v>60.762999999999998</v>
      </c>
      <c r="C25" s="1" t="s">
        <v>8</v>
      </c>
      <c r="D25" s="37"/>
      <c r="E25" s="43"/>
      <c r="F25" s="26">
        <f>D25*B25</f>
        <v>0</v>
      </c>
      <c r="G25" s="3"/>
      <c r="H25" s="3"/>
      <c r="I25" s="25">
        <f t="shared" ref="I25:I32" si="23">B25</f>
        <v>60.762999999999998</v>
      </c>
      <c r="J25" s="1" t="s">
        <v>8</v>
      </c>
      <c r="K25" s="37"/>
      <c r="L25" s="43"/>
      <c r="M25" s="26">
        <f>K25*I25</f>
        <v>0</v>
      </c>
      <c r="N25" s="3"/>
      <c r="O25" s="3"/>
      <c r="P25" s="25">
        <f t="shared" ref="P25:P32" si="24">I25</f>
        <v>60.762999999999998</v>
      </c>
      <c r="Q25" s="1" t="s">
        <v>8</v>
      </c>
      <c r="R25" s="38"/>
      <c r="S25" s="45"/>
      <c r="T25" s="26">
        <f>R25*P25</f>
        <v>0</v>
      </c>
      <c r="U25" s="3"/>
      <c r="V25" s="3"/>
      <c r="W25" s="25">
        <f t="shared" ref="W25:W31" si="25">P25</f>
        <v>60.762999999999998</v>
      </c>
      <c r="X25" s="1" t="s">
        <v>8</v>
      </c>
      <c r="Y25" s="39"/>
      <c r="Z25" s="45"/>
      <c r="AA25" s="3"/>
      <c r="AB25" s="3"/>
      <c r="AC25" s="3"/>
      <c r="AD25" s="25">
        <f t="shared" ref="AD25:AD32" si="26">W25</f>
        <v>60.762999999999998</v>
      </c>
      <c r="AE25" s="1" t="s">
        <v>8</v>
      </c>
      <c r="AF25" s="38"/>
      <c r="AG25" s="45"/>
      <c r="AH25" s="26">
        <f>AF25*AD25</f>
        <v>0</v>
      </c>
      <c r="AI25" s="3"/>
      <c r="AJ25" s="3"/>
      <c r="AK25" s="25">
        <f t="shared" ref="AK25:AK32" si="27">AD25</f>
        <v>60.762999999999998</v>
      </c>
      <c r="AL25" s="1" t="s">
        <v>8</v>
      </c>
      <c r="AM25" s="38"/>
      <c r="AN25" s="45"/>
      <c r="AO25" s="26">
        <f>AM25*AK25</f>
        <v>0</v>
      </c>
      <c r="AP25" s="3"/>
      <c r="AQ25" s="3"/>
      <c r="AR25" s="25">
        <f t="shared" ref="AR25:AR32" si="28">AK25</f>
        <v>60.762999999999998</v>
      </c>
      <c r="AS25" s="1" t="s">
        <v>8</v>
      </c>
      <c r="AT25" s="38"/>
      <c r="AU25" s="45"/>
      <c r="AV25" s="26">
        <f>AT25*AR25</f>
        <v>0</v>
      </c>
      <c r="AW25" s="3"/>
      <c r="AX25" s="3"/>
      <c r="AY25" s="25">
        <f t="shared" ref="AY25:AY32" si="29">AR25</f>
        <v>60.762999999999998</v>
      </c>
      <c r="AZ25" s="1" t="s">
        <v>8</v>
      </c>
      <c r="BA25" s="38"/>
      <c r="BB25" s="45"/>
      <c r="BC25" s="26">
        <f>BA25*AY25</f>
        <v>0</v>
      </c>
      <c r="BD25" s="3"/>
      <c r="BE25" s="3"/>
      <c r="BF25" s="25">
        <f t="shared" ref="BF25:BF32" si="30">AY25</f>
        <v>60.762999999999998</v>
      </c>
      <c r="BG25" s="1" t="s">
        <v>8</v>
      </c>
      <c r="BH25" s="38"/>
      <c r="BI25" s="45"/>
      <c r="BJ25" s="26">
        <f>BH25*BF25</f>
        <v>0</v>
      </c>
      <c r="BK25" s="3"/>
      <c r="BL25" s="3"/>
      <c r="BM25" s="25">
        <f t="shared" ref="BM25:BM32" si="31">BF25</f>
        <v>60.762999999999998</v>
      </c>
      <c r="BN25" s="1" t="s">
        <v>8</v>
      </c>
      <c r="BO25" s="38"/>
      <c r="BP25" s="45"/>
      <c r="BQ25" s="26">
        <f>BO25*BM25</f>
        <v>0</v>
      </c>
      <c r="BR25" s="3"/>
      <c r="BS25" s="3"/>
      <c r="BT25" s="25">
        <f t="shared" ref="BT25:BT32" si="32">BM25</f>
        <v>60.762999999999998</v>
      </c>
      <c r="BU25" s="1" t="s">
        <v>8</v>
      </c>
      <c r="BV25" s="38"/>
      <c r="BW25" s="45"/>
      <c r="BX25" s="26">
        <f>BV25*BT25</f>
        <v>0</v>
      </c>
      <c r="BY25" s="3"/>
      <c r="BZ25" s="3"/>
      <c r="CA25" s="25">
        <f t="shared" ref="CA25:CA32" si="33">BT25</f>
        <v>60.762999999999998</v>
      </c>
      <c r="CB25" s="1" t="s">
        <v>8</v>
      </c>
      <c r="CC25" s="38"/>
      <c r="CD25" s="45"/>
      <c r="CE25" s="26">
        <f>CC25*CA25</f>
        <v>0</v>
      </c>
      <c r="CF25" s="3"/>
      <c r="CH25" s="25">
        <f t="shared" ref="CH25:CH32" si="34">CA25</f>
        <v>60.762999999999998</v>
      </c>
      <c r="CI25" s="1" t="s">
        <v>8</v>
      </c>
      <c r="CJ25" s="5"/>
      <c r="CK25" s="5"/>
      <c r="CL25" s="26">
        <f>CJ25*CH25</f>
        <v>0</v>
      </c>
      <c r="CM25" s="29"/>
    </row>
    <row r="26" spans="1:92" x14ac:dyDescent="0.2">
      <c r="A26" s="1" t="s">
        <v>155</v>
      </c>
      <c r="B26" s="25">
        <f>'2002 PILS Rate'!D16</f>
        <v>0.21517999999999998</v>
      </c>
      <c r="C26" s="1" t="s">
        <v>16</v>
      </c>
      <c r="D26" s="43"/>
      <c r="E26" s="43"/>
      <c r="F26" s="3">
        <f>E26*B26</f>
        <v>0</v>
      </c>
      <c r="G26" s="3"/>
      <c r="H26" s="3"/>
      <c r="I26" s="25">
        <f t="shared" si="23"/>
        <v>0.21517999999999998</v>
      </c>
      <c r="J26" s="1" t="s">
        <v>16</v>
      </c>
      <c r="K26" s="43"/>
      <c r="L26" s="43"/>
      <c r="M26" s="3">
        <f>L26*I26</f>
        <v>0</v>
      </c>
      <c r="N26" s="3"/>
      <c r="O26" s="3"/>
      <c r="P26" s="25">
        <f t="shared" si="24"/>
        <v>0.21517999999999998</v>
      </c>
      <c r="Q26" s="1" t="s">
        <v>16</v>
      </c>
      <c r="R26" s="45"/>
      <c r="S26" s="45">
        <v>-60</v>
      </c>
      <c r="T26" s="3">
        <f>S26*P26</f>
        <v>-12.910799999999998</v>
      </c>
      <c r="U26" s="3"/>
      <c r="V26" s="3"/>
      <c r="W26" s="25">
        <f t="shared" si="25"/>
        <v>0.21517999999999998</v>
      </c>
      <c r="X26" s="1" t="s">
        <v>16</v>
      </c>
      <c r="Y26" s="47"/>
      <c r="Z26" s="45">
        <v>-2952</v>
      </c>
      <c r="AA26" s="3">
        <f>Z26*W26</f>
        <v>-635.2113599999999</v>
      </c>
      <c r="AB26" s="3"/>
      <c r="AC26" s="3"/>
      <c r="AD26" s="25">
        <f t="shared" si="26"/>
        <v>0.21517999999999998</v>
      </c>
      <c r="AE26" s="1" t="s">
        <v>16</v>
      </c>
      <c r="AF26" s="45"/>
      <c r="AG26" s="45">
        <v>26</v>
      </c>
      <c r="AH26" s="3">
        <f>AG26*AD26</f>
        <v>5.5946799999999994</v>
      </c>
      <c r="AI26" s="3"/>
      <c r="AJ26" s="3"/>
      <c r="AK26" s="25">
        <f t="shared" si="27"/>
        <v>0.21517999999999998</v>
      </c>
      <c r="AL26" s="1" t="s">
        <v>16</v>
      </c>
      <c r="AM26" s="45"/>
      <c r="AN26" s="45"/>
      <c r="AO26" s="3">
        <f>AN26*AK26</f>
        <v>0</v>
      </c>
      <c r="AP26" s="3"/>
      <c r="AQ26" s="3"/>
      <c r="AR26" s="25">
        <f t="shared" si="28"/>
        <v>0.21517999999999998</v>
      </c>
      <c r="AS26" s="1" t="s">
        <v>16</v>
      </c>
      <c r="AT26" s="45"/>
      <c r="AU26" s="45"/>
      <c r="AV26" s="3">
        <f>AU26*AR26</f>
        <v>0</v>
      </c>
      <c r="AW26" s="3"/>
      <c r="AX26" s="3"/>
      <c r="AY26" s="25">
        <f t="shared" si="29"/>
        <v>0.21517999999999998</v>
      </c>
      <c r="AZ26" s="1" t="s">
        <v>16</v>
      </c>
      <c r="BA26" s="45"/>
      <c r="BB26" s="45"/>
      <c r="BC26" s="3">
        <f>BB26*AY26</f>
        <v>0</v>
      </c>
      <c r="BD26" s="3"/>
      <c r="BE26" s="3"/>
      <c r="BF26" s="25">
        <f t="shared" si="30"/>
        <v>0.21517999999999998</v>
      </c>
      <c r="BG26" s="1" t="s">
        <v>16</v>
      </c>
      <c r="BH26" s="45"/>
      <c r="BI26" s="45">
        <v>1056</v>
      </c>
      <c r="BJ26" s="3">
        <f>BI26*BF26</f>
        <v>227.23007999999999</v>
      </c>
      <c r="BK26" s="3"/>
      <c r="BL26" s="3"/>
      <c r="BM26" s="25">
        <f t="shared" si="31"/>
        <v>0.21517999999999998</v>
      </c>
      <c r="BN26" s="1" t="s">
        <v>16</v>
      </c>
      <c r="BO26" s="45"/>
      <c r="BP26" s="45">
        <v>348</v>
      </c>
      <c r="BQ26" s="3">
        <f>BP26*BM26</f>
        <v>74.882639999999995</v>
      </c>
      <c r="BR26" s="3"/>
      <c r="BS26" s="3"/>
      <c r="BT26" s="25">
        <f t="shared" si="32"/>
        <v>0.21517999999999998</v>
      </c>
      <c r="BU26" s="1" t="s">
        <v>16</v>
      </c>
      <c r="BV26" s="45"/>
      <c r="BW26" s="45"/>
      <c r="BX26" s="3">
        <f>BW26*BT26</f>
        <v>0</v>
      </c>
      <c r="BY26" s="3"/>
      <c r="BZ26" s="3"/>
      <c r="CA26" s="25">
        <f t="shared" si="33"/>
        <v>0.21517999999999998</v>
      </c>
      <c r="CB26" s="1" t="s">
        <v>16</v>
      </c>
      <c r="CC26" s="45"/>
      <c r="CD26" s="45"/>
      <c r="CE26" s="3">
        <f>CD26*CA26</f>
        <v>0</v>
      </c>
      <c r="CF26" s="3"/>
      <c r="CH26" s="25">
        <f t="shared" si="34"/>
        <v>0.21517999999999998</v>
      </c>
      <c r="CI26" s="1" t="s">
        <v>16</v>
      </c>
      <c r="CJ26" s="5"/>
      <c r="CK26" s="5">
        <f>E26+L26+S26+Z26+AG26+AN26+AU26+BB26+BI26+BP26+BW26+CD26</f>
        <v>-1582</v>
      </c>
      <c r="CL26" s="3">
        <f>CK26*CH26</f>
        <v>-340.41475999999994</v>
      </c>
      <c r="CM26" s="29"/>
      <c r="CN26" s="3"/>
    </row>
    <row r="27" spans="1:92" x14ac:dyDescent="0.2">
      <c r="A27" s="1" t="s">
        <v>156</v>
      </c>
      <c r="B27" s="25">
        <f>'2004'!B25</f>
        <v>60.762999999999998</v>
      </c>
      <c r="C27" s="1" t="s">
        <v>9</v>
      </c>
      <c r="D27" s="37"/>
      <c r="E27" s="43"/>
      <c r="F27" s="26">
        <f>D27*B27</f>
        <v>0</v>
      </c>
      <c r="G27" s="3"/>
      <c r="H27" s="3"/>
      <c r="I27" s="25">
        <f t="shared" si="23"/>
        <v>60.762999999999998</v>
      </c>
      <c r="J27" s="1" t="s">
        <v>9</v>
      </c>
      <c r="K27" s="37"/>
      <c r="L27" s="43"/>
      <c r="M27" s="26">
        <f>K27*I27</f>
        <v>0</v>
      </c>
      <c r="N27" s="3"/>
      <c r="O27" s="3"/>
      <c r="P27" s="25">
        <f t="shared" si="24"/>
        <v>60.762999999999998</v>
      </c>
      <c r="Q27" s="1" t="s">
        <v>9</v>
      </c>
      <c r="R27" s="38"/>
      <c r="S27" s="45"/>
      <c r="T27" s="26">
        <f>R27*P27</f>
        <v>0</v>
      </c>
      <c r="U27" s="3"/>
      <c r="V27" s="3"/>
      <c r="W27" s="25">
        <f t="shared" si="25"/>
        <v>60.762999999999998</v>
      </c>
      <c r="X27" s="1" t="s">
        <v>9</v>
      </c>
      <c r="Y27" s="39"/>
      <c r="Z27" s="45"/>
      <c r="AA27" s="3"/>
      <c r="AB27" s="3"/>
      <c r="AC27" s="3"/>
      <c r="AD27" s="25">
        <f t="shared" si="26"/>
        <v>60.762999999999998</v>
      </c>
      <c r="AE27" s="1" t="s">
        <v>9</v>
      </c>
      <c r="AF27" s="38"/>
      <c r="AG27" s="45"/>
      <c r="AH27" s="26">
        <f>AF27*AD27</f>
        <v>0</v>
      </c>
      <c r="AI27" s="3"/>
      <c r="AJ27" s="3"/>
      <c r="AK27" s="25">
        <f t="shared" si="27"/>
        <v>60.762999999999998</v>
      </c>
      <c r="AL27" s="1" t="s">
        <v>9</v>
      </c>
      <c r="AM27" s="38"/>
      <c r="AN27" s="45"/>
      <c r="AO27" s="26">
        <f>AM27*AK27</f>
        <v>0</v>
      </c>
      <c r="AP27" s="3"/>
      <c r="AQ27" s="3"/>
      <c r="AR27" s="25">
        <f t="shared" si="28"/>
        <v>60.762999999999998</v>
      </c>
      <c r="AS27" s="1" t="s">
        <v>9</v>
      </c>
      <c r="AT27" s="38"/>
      <c r="AU27" s="45"/>
      <c r="AV27" s="26">
        <f>AT27*AR27</f>
        <v>0</v>
      </c>
      <c r="AW27" s="3"/>
      <c r="AX27" s="3"/>
      <c r="AY27" s="25">
        <f t="shared" si="29"/>
        <v>60.762999999999998</v>
      </c>
      <c r="AZ27" s="1" t="s">
        <v>9</v>
      </c>
      <c r="BA27" s="38"/>
      <c r="BB27" s="45"/>
      <c r="BC27" s="26">
        <f>BA27*AY27</f>
        <v>0</v>
      </c>
      <c r="BD27" s="3"/>
      <c r="BE27" s="3"/>
      <c r="BF27" s="25">
        <f t="shared" si="30"/>
        <v>60.762999999999998</v>
      </c>
      <c r="BG27" s="1" t="s">
        <v>9</v>
      </c>
      <c r="BH27" s="38"/>
      <c r="BI27" s="45"/>
      <c r="BJ27" s="26">
        <f>BH27*BF27</f>
        <v>0</v>
      </c>
      <c r="BK27" s="3"/>
      <c r="BL27" s="3"/>
      <c r="BM27" s="25">
        <f t="shared" si="31"/>
        <v>60.762999999999998</v>
      </c>
      <c r="BN27" s="1" t="s">
        <v>9</v>
      </c>
      <c r="BO27" s="38"/>
      <c r="BP27" s="45"/>
      <c r="BQ27" s="26">
        <f>BO27*BM27</f>
        <v>0</v>
      </c>
      <c r="BR27" s="3"/>
      <c r="BS27" s="3"/>
      <c r="BT27" s="25">
        <f t="shared" si="32"/>
        <v>60.762999999999998</v>
      </c>
      <c r="BU27" s="1" t="s">
        <v>9</v>
      </c>
      <c r="BV27" s="38"/>
      <c r="BW27" s="45"/>
      <c r="BX27" s="26">
        <f>BV27*BT27</f>
        <v>0</v>
      </c>
      <c r="BY27" s="3"/>
      <c r="BZ27" s="3"/>
      <c r="CA27" s="25">
        <f t="shared" si="33"/>
        <v>60.762999999999998</v>
      </c>
      <c r="CB27" s="1" t="s">
        <v>9</v>
      </c>
      <c r="CC27" s="38"/>
      <c r="CD27" s="45"/>
      <c r="CE27" s="26">
        <f>CC27*CA27</f>
        <v>0</v>
      </c>
      <c r="CF27" s="3"/>
      <c r="CH27" s="25">
        <f t="shared" si="34"/>
        <v>60.762999999999998</v>
      </c>
      <c r="CI27" s="1" t="s">
        <v>9</v>
      </c>
      <c r="CJ27" s="5"/>
      <c r="CK27" s="5"/>
      <c r="CL27" s="26">
        <f>CJ27*CH27</f>
        <v>0</v>
      </c>
      <c r="CM27" s="29"/>
    </row>
    <row r="28" spans="1:92" x14ac:dyDescent="0.2">
      <c r="A28" s="1" t="s">
        <v>157</v>
      </c>
      <c r="B28" s="25">
        <f>'2004'!B26</f>
        <v>0.21517999999999998</v>
      </c>
      <c r="C28" s="1" t="s">
        <v>16</v>
      </c>
      <c r="D28" s="43"/>
      <c r="E28" s="43">
        <v>1932</v>
      </c>
      <c r="F28" s="3">
        <f>E28*B28</f>
        <v>415.72775999999999</v>
      </c>
      <c r="G28" s="3"/>
      <c r="H28" s="3"/>
      <c r="I28" s="25">
        <f t="shared" si="23"/>
        <v>0.21517999999999998</v>
      </c>
      <c r="J28" s="1" t="s">
        <v>16</v>
      </c>
      <c r="K28" s="43"/>
      <c r="L28" s="43">
        <v>1368</v>
      </c>
      <c r="M28" s="3">
        <f>L28*I28</f>
        <v>294.36623999999995</v>
      </c>
      <c r="N28" s="3"/>
      <c r="O28" s="3"/>
      <c r="P28" s="25">
        <f t="shared" si="24"/>
        <v>0.21517999999999998</v>
      </c>
      <c r="Q28" s="1" t="s">
        <v>16</v>
      </c>
      <c r="R28" s="45"/>
      <c r="S28" s="45">
        <v>-420</v>
      </c>
      <c r="T28" s="3">
        <f>S28*P28</f>
        <v>-90.375599999999991</v>
      </c>
      <c r="U28" s="3"/>
      <c r="V28" s="3"/>
      <c r="W28" s="25">
        <f t="shared" si="25"/>
        <v>0.21517999999999998</v>
      </c>
      <c r="X28" s="1" t="s">
        <v>16</v>
      </c>
      <c r="Y28" s="47"/>
      <c r="Z28" s="45">
        <v>-3901</v>
      </c>
      <c r="AA28" s="3">
        <f>Z28*W28</f>
        <v>-839.41717999999992</v>
      </c>
      <c r="AB28" s="3"/>
      <c r="AC28" s="3"/>
      <c r="AD28" s="25">
        <f t="shared" si="26"/>
        <v>0.21517999999999998</v>
      </c>
      <c r="AE28" s="1" t="s">
        <v>16</v>
      </c>
      <c r="AF28" s="45"/>
      <c r="AG28" s="45"/>
      <c r="AH28" s="3">
        <f>AG28*AD28</f>
        <v>0</v>
      </c>
      <c r="AI28" s="3"/>
      <c r="AJ28" s="3"/>
      <c r="AK28" s="25">
        <f t="shared" si="27"/>
        <v>0.21517999999999998</v>
      </c>
      <c r="AL28" s="1" t="s">
        <v>16</v>
      </c>
      <c r="AM28" s="45"/>
      <c r="AN28" s="45"/>
      <c r="AO28" s="3">
        <f>AN28*AK28</f>
        <v>0</v>
      </c>
      <c r="AP28" s="3"/>
      <c r="AQ28" s="3"/>
      <c r="AR28" s="25">
        <f t="shared" si="28"/>
        <v>0.21517999999999998</v>
      </c>
      <c r="AS28" s="1" t="s">
        <v>16</v>
      </c>
      <c r="AT28" s="45"/>
      <c r="AU28" s="45"/>
      <c r="AV28" s="3">
        <f>AU28*AR28</f>
        <v>0</v>
      </c>
      <c r="AW28" s="3"/>
      <c r="AX28" s="3"/>
      <c r="AY28" s="25">
        <f t="shared" si="29"/>
        <v>0.21517999999999998</v>
      </c>
      <c r="AZ28" s="1" t="s">
        <v>16</v>
      </c>
      <c r="BA28" s="45"/>
      <c r="BB28" s="45"/>
      <c r="BC28" s="3">
        <f>BB28*AY28</f>
        <v>0</v>
      </c>
      <c r="BD28" s="3"/>
      <c r="BE28" s="3"/>
      <c r="BF28" s="25">
        <f t="shared" si="30"/>
        <v>0.21517999999999998</v>
      </c>
      <c r="BG28" s="1" t="s">
        <v>16</v>
      </c>
      <c r="BH28" s="45"/>
      <c r="BI28" s="45"/>
      <c r="BJ28" s="3">
        <f>BI28*BF28</f>
        <v>0</v>
      </c>
      <c r="BK28" s="3"/>
      <c r="BL28" s="3"/>
      <c r="BM28" s="25">
        <f t="shared" si="31"/>
        <v>0.21517999999999998</v>
      </c>
      <c r="BN28" s="1" t="s">
        <v>16</v>
      </c>
      <c r="BO28" s="45"/>
      <c r="BP28" s="45">
        <v>-1314</v>
      </c>
      <c r="BQ28" s="3">
        <f>BP28*BM28</f>
        <v>-282.74651999999998</v>
      </c>
      <c r="BR28" s="3"/>
      <c r="BS28" s="3"/>
      <c r="BT28" s="25">
        <f t="shared" si="32"/>
        <v>0.21517999999999998</v>
      </c>
      <c r="BU28" s="1" t="s">
        <v>16</v>
      </c>
      <c r="BV28" s="45"/>
      <c r="BW28" s="45">
        <v>2522</v>
      </c>
      <c r="BX28" s="3">
        <f>BW28*BT28</f>
        <v>542.68395999999996</v>
      </c>
      <c r="BY28" s="3"/>
      <c r="BZ28" s="3"/>
      <c r="CA28" s="25">
        <f t="shared" si="33"/>
        <v>0.21517999999999998</v>
      </c>
      <c r="CB28" s="1" t="s">
        <v>16</v>
      </c>
      <c r="CC28" s="45"/>
      <c r="CD28" s="45">
        <v>720</v>
      </c>
      <c r="CE28" s="3">
        <f>CD28*CA28</f>
        <v>154.92959999999999</v>
      </c>
      <c r="CF28" s="3"/>
      <c r="CH28" s="25">
        <f t="shared" si="34"/>
        <v>0.21517999999999998</v>
      </c>
      <c r="CI28" s="1" t="s">
        <v>16</v>
      </c>
      <c r="CJ28" s="5"/>
      <c r="CK28" s="5">
        <f>E28+L28+S28+Z28+AG28+AN28+AU28+BB28+BI28+BP28+BW28+CD28</f>
        <v>907</v>
      </c>
      <c r="CL28" s="3">
        <f>CK28*CH28</f>
        <v>195.16825999999998</v>
      </c>
      <c r="CM28" s="29"/>
      <c r="CN28" s="3"/>
    </row>
    <row r="29" spans="1:92" x14ac:dyDescent="0.2">
      <c r="A29" s="1" t="s">
        <v>158</v>
      </c>
      <c r="B29" s="25">
        <f>'2004'!CA27</f>
        <v>0</v>
      </c>
      <c r="C29" s="1" t="s">
        <v>8</v>
      </c>
      <c r="D29" s="37">
        <v>106</v>
      </c>
      <c r="E29" s="43"/>
      <c r="F29" s="26">
        <f>D29*B29</f>
        <v>0</v>
      </c>
      <c r="I29" s="25">
        <f t="shared" si="23"/>
        <v>0</v>
      </c>
      <c r="J29" s="1" t="s">
        <v>8</v>
      </c>
      <c r="K29" s="37">
        <v>106</v>
      </c>
      <c r="L29" s="43"/>
      <c r="M29" s="26">
        <f>K29*I29</f>
        <v>0</v>
      </c>
      <c r="P29" s="25">
        <f t="shared" si="24"/>
        <v>0</v>
      </c>
      <c r="Q29" s="1" t="s">
        <v>8</v>
      </c>
      <c r="R29" s="37">
        <v>107</v>
      </c>
      <c r="S29" s="45"/>
      <c r="T29" s="26">
        <f>R29*P29</f>
        <v>0</v>
      </c>
      <c r="W29" s="25">
        <f t="shared" si="25"/>
        <v>0</v>
      </c>
      <c r="X29" s="1" t="s">
        <v>8</v>
      </c>
      <c r="Y29" s="37"/>
      <c r="Z29" s="45"/>
      <c r="AA29" s="26">
        <f>Y29*W29</f>
        <v>0</v>
      </c>
      <c r="AD29" s="25">
        <f t="shared" si="26"/>
        <v>0</v>
      </c>
      <c r="AE29" s="1" t="s">
        <v>8</v>
      </c>
      <c r="AF29" s="37"/>
      <c r="AG29" s="47"/>
      <c r="AH29" s="26">
        <f>AF29*AD29</f>
        <v>0</v>
      </c>
      <c r="AK29" s="25">
        <f t="shared" si="27"/>
        <v>0</v>
      </c>
      <c r="AL29" s="1" t="s">
        <v>8</v>
      </c>
      <c r="AM29" s="37"/>
      <c r="AN29" s="45"/>
      <c r="AO29" s="26">
        <f>AM29*AK29</f>
        <v>0</v>
      </c>
      <c r="AR29" s="25">
        <f t="shared" si="28"/>
        <v>0</v>
      </c>
      <c r="AS29" s="1" t="s">
        <v>8</v>
      </c>
      <c r="AT29" s="37"/>
      <c r="AU29" s="45"/>
      <c r="AV29" s="26">
        <f>AT29*AR29</f>
        <v>0</v>
      </c>
      <c r="AY29" s="25">
        <f t="shared" si="29"/>
        <v>0</v>
      </c>
      <c r="AZ29" s="1" t="s">
        <v>8</v>
      </c>
      <c r="BA29" s="37"/>
      <c r="BB29" s="45"/>
      <c r="BC29" s="26">
        <f>BA29*AY29</f>
        <v>0</v>
      </c>
      <c r="BF29" s="25">
        <f t="shared" si="30"/>
        <v>0</v>
      </c>
      <c r="BG29" s="1" t="s">
        <v>8</v>
      </c>
      <c r="BH29" s="37"/>
      <c r="BI29" s="45"/>
      <c r="BJ29" s="26">
        <f>BH29*BF29</f>
        <v>0</v>
      </c>
      <c r="BM29" s="25">
        <f t="shared" si="31"/>
        <v>0</v>
      </c>
      <c r="BN29" s="1" t="s">
        <v>8</v>
      </c>
      <c r="BO29" s="37"/>
      <c r="BP29" s="45"/>
      <c r="BQ29" s="26">
        <f>BO29*BM29</f>
        <v>0</v>
      </c>
      <c r="BT29" s="25">
        <f t="shared" si="32"/>
        <v>0</v>
      </c>
      <c r="BU29" s="1" t="s">
        <v>8</v>
      </c>
      <c r="BV29" s="37"/>
      <c r="BW29" s="45"/>
      <c r="BX29" s="26">
        <f>BV29*BT29</f>
        <v>0</v>
      </c>
      <c r="CA29" s="25">
        <f t="shared" si="33"/>
        <v>0</v>
      </c>
      <c r="CB29" s="1" t="s">
        <v>8</v>
      </c>
      <c r="CC29" s="37"/>
      <c r="CD29" s="45"/>
      <c r="CE29" s="26">
        <f>CC29*CA29</f>
        <v>0</v>
      </c>
      <c r="CH29" s="25">
        <f t="shared" si="34"/>
        <v>0</v>
      </c>
      <c r="CI29" s="1" t="s">
        <v>8</v>
      </c>
      <c r="CJ29" s="5">
        <f>SUM(D29+K29+R29+Y29+AF29+AM29+AT29+BA29+BH29+BO29+BV29+CC29)</f>
        <v>319</v>
      </c>
      <c r="CK29" s="5"/>
      <c r="CL29" s="26">
        <f>CJ29*CH29</f>
        <v>0</v>
      </c>
      <c r="CM29" s="13"/>
    </row>
    <row r="30" spans="1:92" x14ac:dyDescent="0.2">
      <c r="A30" s="1" t="s">
        <v>159</v>
      </c>
      <c r="B30" s="25">
        <f>'2004'!CA28</f>
        <v>0.84000200000000003</v>
      </c>
      <c r="C30" s="1" t="s">
        <v>16</v>
      </c>
      <c r="D30" s="43"/>
      <c r="E30" s="43">
        <v>10627</v>
      </c>
      <c r="F30" s="3">
        <f>E30*B30</f>
        <v>8926.7012539999996</v>
      </c>
      <c r="G30" s="3">
        <f>F29+F30</f>
        <v>8926.7012539999996</v>
      </c>
      <c r="H30" s="3"/>
      <c r="I30" s="25">
        <f t="shared" si="23"/>
        <v>0.84000200000000003</v>
      </c>
      <c r="J30" s="1" t="s">
        <v>16</v>
      </c>
      <c r="K30" s="43"/>
      <c r="L30" s="43">
        <v>12196</v>
      </c>
      <c r="M30" s="3">
        <f>L30*I30</f>
        <v>10244.664392000001</v>
      </c>
      <c r="N30" s="3">
        <f>M29+M30</f>
        <v>10244.664392000001</v>
      </c>
      <c r="O30" s="3"/>
      <c r="P30" s="25">
        <f t="shared" si="24"/>
        <v>0.84000200000000003</v>
      </c>
      <c r="Q30" s="1" t="s">
        <v>16</v>
      </c>
      <c r="R30" s="45"/>
      <c r="S30" s="47">
        <v>12744</v>
      </c>
      <c r="T30" s="3">
        <f>S30*P30</f>
        <v>10704.985488</v>
      </c>
      <c r="U30" s="3">
        <f>T29+T30</f>
        <v>10704.985488</v>
      </c>
      <c r="V30" s="3"/>
      <c r="W30" s="25">
        <f t="shared" si="25"/>
        <v>0.84000200000000003</v>
      </c>
      <c r="X30" s="1" t="s">
        <v>16</v>
      </c>
      <c r="Y30" s="45"/>
      <c r="Z30" s="45">
        <v>9290</v>
      </c>
      <c r="AA30" s="3">
        <f>Z30*W30</f>
        <v>7803.6185800000003</v>
      </c>
      <c r="AB30" s="3">
        <f>AA29+AA30</f>
        <v>7803.6185800000003</v>
      </c>
      <c r="AC30" s="3"/>
      <c r="AD30" s="25">
        <f t="shared" si="26"/>
        <v>0.84000200000000003</v>
      </c>
      <c r="AE30" s="1" t="s">
        <v>16</v>
      </c>
      <c r="AF30" s="45"/>
      <c r="AG30" s="45">
        <v>9152</v>
      </c>
      <c r="AH30" s="3">
        <f>AG30*AD30</f>
        <v>7687.6983040000005</v>
      </c>
      <c r="AI30" s="3">
        <f>AH29+AH30</f>
        <v>7687.6983040000005</v>
      </c>
      <c r="AJ30" s="3"/>
      <c r="AK30" s="25">
        <f t="shared" si="27"/>
        <v>0.84000200000000003</v>
      </c>
      <c r="AL30" s="1" t="s">
        <v>16</v>
      </c>
      <c r="AM30" s="45"/>
      <c r="AN30" s="45">
        <v>1374</v>
      </c>
      <c r="AO30" s="3">
        <f>AN30*AK30</f>
        <v>1154.162748</v>
      </c>
      <c r="AP30" s="3">
        <f>AO29+AO30</f>
        <v>1154.162748</v>
      </c>
      <c r="AQ30" s="3"/>
      <c r="AR30" s="25">
        <f t="shared" si="28"/>
        <v>0.84000200000000003</v>
      </c>
      <c r="AS30" s="1" t="s">
        <v>16</v>
      </c>
      <c r="AT30" s="45"/>
      <c r="AU30" s="45">
        <v>13854</v>
      </c>
      <c r="AV30" s="3">
        <f>AU30*AR30</f>
        <v>11637.387708</v>
      </c>
      <c r="AW30" s="3">
        <f>AV29+AV30</f>
        <v>11637.387708</v>
      </c>
      <c r="AX30" s="3"/>
      <c r="AY30" s="25">
        <f t="shared" si="29"/>
        <v>0.84000200000000003</v>
      </c>
      <c r="AZ30" s="1" t="s">
        <v>16</v>
      </c>
      <c r="BA30" s="45"/>
      <c r="BB30" s="45"/>
      <c r="BC30" s="3">
        <f>BB30*AY30</f>
        <v>0</v>
      </c>
      <c r="BD30" s="3">
        <f>BC29+BC30</f>
        <v>0</v>
      </c>
      <c r="BE30" s="3"/>
      <c r="BF30" s="25">
        <f t="shared" si="30"/>
        <v>0.84000200000000003</v>
      </c>
      <c r="BG30" s="1" t="s">
        <v>16</v>
      </c>
      <c r="BH30" s="45"/>
      <c r="BI30" s="45">
        <v>2886</v>
      </c>
      <c r="BJ30" s="3">
        <f>BI30*BF30</f>
        <v>2424.2457720000002</v>
      </c>
      <c r="BK30" s="3">
        <f>BJ29+BJ30</f>
        <v>2424.2457720000002</v>
      </c>
      <c r="BL30" s="3"/>
      <c r="BM30" s="25">
        <f t="shared" si="31"/>
        <v>0.84000200000000003</v>
      </c>
      <c r="BN30" s="1" t="s">
        <v>16</v>
      </c>
      <c r="BO30" s="45"/>
      <c r="BP30" s="45">
        <v>-5173</v>
      </c>
      <c r="BQ30" s="3">
        <f>BP30*BM30</f>
        <v>-4345.3303459999997</v>
      </c>
      <c r="BR30" s="3">
        <f>BQ29+BQ30</f>
        <v>-4345.3303459999997</v>
      </c>
      <c r="BS30" s="3"/>
      <c r="BT30" s="25">
        <f t="shared" si="32"/>
        <v>0.84000200000000003</v>
      </c>
      <c r="BU30" s="1" t="s">
        <v>16</v>
      </c>
      <c r="BV30" s="45"/>
      <c r="BW30" s="45">
        <v>14</v>
      </c>
      <c r="BX30" s="3">
        <f>BW30*BT30</f>
        <v>11.760028</v>
      </c>
      <c r="BY30" s="3">
        <f>BX29+BX30</f>
        <v>11.760028</v>
      </c>
      <c r="BZ30" s="3"/>
      <c r="CA30" s="25">
        <f t="shared" si="33"/>
        <v>0.84000200000000003</v>
      </c>
      <c r="CB30" s="1" t="s">
        <v>16</v>
      </c>
      <c r="CC30" s="45"/>
      <c r="CD30" s="45">
        <v>4058</v>
      </c>
      <c r="CE30" s="3">
        <f>CD30*CA30</f>
        <v>3408.7281160000002</v>
      </c>
      <c r="CF30" s="3">
        <f>CE29+CE30</f>
        <v>3408.7281160000002</v>
      </c>
      <c r="CH30" s="25">
        <f t="shared" si="34"/>
        <v>0.84000200000000003</v>
      </c>
      <c r="CI30" s="1" t="s">
        <v>16</v>
      </c>
      <c r="CJ30" s="5"/>
      <c r="CK30" s="5">
        <f>E30+L30+S30+Z30+AG30+AN30+AU30+BB30+BI30+BP30+BW30+CD30</f>
        <v>71022</v>
      </c>
      <c r="CL30" s="3">
        <f>CK30*CH30</f>
        <v>59658.622044000003</v>
      </c>
      <c r="CM30" s="29">
        <f>CL29+CL30</f>
        <v>59658.622044000003</v>
      </c>
      <c r="CN30" s="3"/>
    </row>
    <row r="31" spans="1:92" x14ac:dyDescent="0.2">
      <c r="A31" s="1" t="s">
        <v>160</v>
      </c>
      <c r="B31" s="25">
        <v>0</v>
      </c>
      <c r="C31" s="1" t="s">
        <v>9</v>
      </c>
      <c r="D31" s="37"/>
      <c r="E31" s="43"/>
      <c r="F31" s="26">
        <f>D31*B31</f>
        <v>0</v>
      </c>
      <c r="G31" s="3"/>
      <c r="H31" s="3"/>
      <c r="I31" s="25">
        <f t="shared" si="23"/>
        <v>0</v>
      </c>
      <c r="J31" s="1" t="s">
        <v>8</v>
      </c>
      <c r="K31" s="37"/>
      <c r="L31" s="43"/>
      <c r="M31" s="26">
        <f>K31*I31</f>
        <v>0</v>
      </c>
      <c r="N31" s="3"/>
      <c r="O31" s="3"/>
      <c r="P31" s="25">
        <f t="shared" si="24"/>
        <v>0</v>
      </c>
      <c r="Q31" s="1" t="s">
        <v>8</v>
      </c>
      <c r="R31" s="38"/>
      <c r="S31" s="47"/>
      <c r="T31" s="26">
        <f>R31*P31</f>
        <v>0</v>
      </c>
      <c r="U31" s="3"/>
      <c r="V31" s="3"/>
      <c r="W31" s="25">
        <f t="shared" si="25"/>
        <v>0</v>
      </c>
      <c r="X31" s="1" t="s">
        <v>10</v>
      </c>
      <c r="Y31" s="38">
        <v>107</v>
      </c>
      <c r="Z31" s="45"/>
      <c r="AA31" s="26">
        <f>Y31*W31</f>
        <v>0</v>
      </c>
      <c r="AB31" s="3"/>
      <c r="AC31" s="3"/>
      <c r="AD31" s="25">
        <f t="shared" si="26"/>
        <v>0</v>
      </c>
      <c r="AE31" s="1" t="s">
        <v>10</v>
      </c>
      <c r="AF31" s="40">
        <v>106</v>
      </c>
      <c r="AG31" s="45"/>
      <c r="AH31" s="26">
        <f>AF31*AD31</f>
        <v>0</v>
      </c>
      <c r="AI31" s="3"/>
      <c r="AJ31" s="3"/>
      <c r="AK31" s="25">
        <f t="shared" si="27"/>
        <v>0</v>
      </c>
      <c r="AL31" s="1" t="s">
        <v>10</v>
      </c>
      <c r="AM31" s="40">
        <v>107</v>
      </c>
      <c r="AN31" s="45"/>
      <c r="AO31" s="26">
        <f>AM31*AK31</f>
        <v>0</v>
      </c>
      <c r="AP31" s="3"/>
      <c r="AQ31" s="3"/>
      <c r="AR31" s="25">
        <f t="shared" si="28"/>
        <v>0</v>
      </c>
      <c r="AS31" s="1" t="s">
        <v>10</v>
      </c>
      <c r="AT31" s="38">
        <v>107</v>
      </c>
      <c r="AU31" s="45"/>
      <c r="AV31" s="26">
        <f>AT31*AR31</f>
        <v>0</v>
      </c>
      <c r="AW31" s="3"/>
      <c r="AX31" s="3"/>
      <c r="AY31" s="28">
        <f t="shared" si="29"/>
        <v>0</v>
      </c>
      <c r="AZ31" s="1" t="s">
        <v>10</v>
      </c>
      <c r="BA31" s="38">
        <v>107</v>
      </c>
      <c r="BB31" s="45"/>
      <c r="BC31" s="26">
        <f>BA31*AY31</f>
        <v>0</v>
      </c>
      <c r="BD31" s="3"/>
      <c r="BE31" s="3"/>
      <c r="BF31" s="25">
        <f t="shared" si="30"/>
        <v>0</v>
      </c>
      <c r="BG31" s="1" t="s">
        <v>8</v>
      </c>
      <c r="BH31" s="38">
        <v>107</v>
      </c>
      <c r="BI31" s="45"/>
      <c r="BJ31" s="26">
        <f>BH31*BF31</f>
        <v>0</v>
      </c>
      <c r="BK31" s="3"/>
      <c r="BL31" s="3"/>
      <c r="BM31" s="25">
        <f t="shared" si="31"/>
        <v>0</v>
      </c>
      <c r="BN31" s="1" t="s">
        <v>8</v>
      </c>
      <c r="BO31" s="38">
        <v>107</v>
      </c>
      <c r="BP31" s="45"/>
      <c r="BQ31" s="26">
        <f>BO31*BM31</f>
        <v>0</v>
      </c>
      <c r="BR31" s="3"/>
      <c r="BS31" s="3"/>
      <c r="BT31" s="25">
        <f t="shared" si="32"/>
        <v>0</v>
      </c>
      <c r="BU31" s="1" t="s">
        <v>8</v>
      </c>
      <c r="BV31" s="38">
        <v>107</v>
      </c>
      <c r="BW31" s="45"/>
      <c r="BX31" s="26">
        <f>BV31*BT31</f>
        <v>0</v>
      </c>
      <c r="BY31" s="3"/>
      <c r="BZ31" s="3"/>
      <c r="CA31" s="25">
        <f t="shared" si="33"/>
        <v>0</v>
      </c>
      <c r="CB31" s="1" t="s">
        <v>8</v>
      </c>
      <c r="CC31" s="38">
        <v>107</v>
      </c>
      <c r="CD31" s="45"/>
      <c r="CE31" s="26">
        <f>CC31*CA31</f>
        <v>0</v>
      </c>
      <c r="CF31" s="3"/>
      <c r="CH31" s="28">
        <f t="shared" si="34"/>
        <v>0</v>
      </c>
      <c r="CI31" s="1" t="s">
        <v>8</v>
      </c>
      <c r="CJ31" s="5">
        <f>SUM(D31+K31+R31+Y31+AF31+AM31+AT31+BA31+BH31+BO31+BV31+CC31)</f>
        <v>962</v>
      </c>
      <c r="CK31" s="5"/>
      <c r="CL31" s="26">
        <f>CJ31*CH31</f>
        <v>0</v>
      </c>
      <c r="CM31" s="29"/>
    </row>
    <row r="32" spans="1:92" x14ac:dyDescent="0.2">
      <c r="A32" s="1" t="s">
        <v>161</v>
      </c>
      <c r="B32" s="25">
        <v>0</v>
      </c>
      <c r="C32" s="1" t="s">
        <v>16</v>
      </c>
      <c r="D32" s="43"/>
      <c r="E32" s="43"/>
      <c r="F32" s="3">
        <f>E32*B32</f>
        <v>0</v>
      </c>
      <c r="G32" s="3">
        <f>F31+F32</f>
        <v>0</v>
      </c>
      <c r="H32" s="3"/>
      <c r="I32" s="25">
        <f t="shared" si="23"/>
        <v>0</v>
      </c>
      <c r="J32" s="1" t="s">
        <v>16</v>
      </c>
      <c r="K32" s="43"/>
      <c r="L32" s="43"/>
      <c r="M32" s="3">
        <f>L32*I32</f>
        <v>0</v>
      </c>
      <c r="N32" s="3">
        <f>M31+M32</f>
        <v>0</v>
      </c>
      <c r="O32" s="3"/>
      <c r="P32" s="25">
        <f t="shared" si="24"/>
        <v>0</v>
      </c>
      <c r="Q32" s="1" t="s">
        <v>16</v>
      </c>
      <c r="R32" s="45"/>
      <c r="S32" s="47"/>
      <c r="T32" s="3">
        <f>S32*P32</f>
        <v>0</v>
      </c>
      <c r="U32" s="3">
        <f>T31+T32</f>
        <v>0</v>
      </c>
      <c r="V32" s="3"/>
      <c r="W32" s="25">
        <v>0.64829999999999999</v>
      </c>
      <c r="X32" s="1" t="s">
        <v>16</v>
      </c>
      <c r="Y32" s="45"/>
      <c r="Z32" s="45"/>
      <c r="AA32" s="3">
        <f>Z32*W32</f>
        <v>0</v>
      </c>
      <c r="AB32" s="3">
        <f>AA31+AA32</f>
        <v>0</v>
      </c>
      <c r="AC32" s="3"/>
      <c r="AD32" s="25">
        <f t="shared" si="26"/>
        <v>0.64829999999999999</v>
      </c>
      <c r="AE32" s="1" t="s">
        <v>16</v>
      </c>
      <c r="AF32" s="45"/>
      <c r="AG32" s="48">
        <v>2382</v>
      </c>
      <c r="AH32" s="3">
        <f>AG32*AD32</f>
        <v>1544.2506000000001</v>
      </c>
      <c r="AI32" s="3">
        <f>AH31+AH32</f>
        <v>1544.2506000000001</v>
      </c>
      <c r="AJ32" s="3"/>
      <c r="AK32" s="25">
        <f t="shared" si="27"/>
        <v>0.64829999999999999</v>
      </c>
      <c r="AL32" s="1" t="s">
        <v>16</v>
      </c>
      <c r="AM32" s="45"/>
      <c r="AN32" s="48">
        <v>13370</v>
      </c>
      <c r="AO32" s="3">
        <f>AN32*AK32</f>
        <v>8667.7710000000006</v>
      </c>
      <c r="AP32" s="3">
        <f>AO31+AO32</f>
        <v>8667.7710000000006</v>
      </c>
      <c r="AQ32" s="3"/>
      <c r="AR32" s="25">
        <f t="shared" si="28"/>
        <v>0.64829999999999999</v>
      </c>
      <c r="AS32" s="1" t="s">
        <v>16</v>
      </c>
      <c r="AT32" s="45"/>
      <c r="AU32" s="45"/>
      <c r="AV32" s="3">
        <f>AU32*AR32</f>
        <v>0</v>
      </c>
      <c r="AW32" s="3">
        <f>AV31+AV32</f>
        <v>0</v>
      </c>
      <c r="AX32" s="3"/>
      <c r="AY32" s="28">
        <f t="shared" si="29"/>
        <v>0.64829999999999999</v>
      </c>
      <c r="AZ32" s="1" t="s">
        <v>16</v>
      </c>
      <c r="BA32" s="45"/>
      <c r="BB32" s="45">
        <v>7996</v>
      </c>
      <c r="BC32" s="3">
        <f>BB32*AY32</f>
        <v>5183.8068000000003</v>
      </c>
      <c r="BD32" s="3">
        <f>BC31+BC32</f>
        <v>5183.8068000000003</v>
      </c>
      <c r="BE32" s="3"/>
      <c r="BF32" s="25">
        <f t="shared" si="30"/>
        <v>0.64829999999999999</v>
      </c>
      <c r="BG32" s="1" t="s">
        <v>16</v>
      </c>
      <c r="BH32" s="45"/>
      <c r="BI32" s="45">
        <v>14041</v>
      </c>
      <c r="BJ32" s="3">
        <f>BI32*BF32</f>
        <v>9102.7803000000004</v>
      </c>
      <c r="BK32" s="3">
        <f>BJ31+BJ32</f>
        <v>9102.7803000000004</v>
      </c>
      <c r="BL32" s="3"/>
      <c r="BM32" s="25">
        <f t="shared" si="31"/>
        <v>0.64829999999999999</v>
      </c>
      <c r="BN32" s="1" t="s">
        <v>16</v>
      </c>
      <c r="BO32" s="45"/>
      <c r="BP32" s="45">
        <v>11716</v>
      </c>
      <c r="BQ32" s="3">
        <f>BP32*BM32</f>
        <v>7595.4827999999998</v>
      </c>
      <c r="BR32" s="3">
        <f>BQ31+BQ32</f>
        <v>7595.4827999999998</v>
      </c>
      <c r="BS32" s="3"/>
      <c r="BT32" s="25">
        <f t="shared" si="32"/>
        <v>0.64829999999999999</v>
      </c>
      <c r="BU32" s="1" t="s">
        <v>16</v>
      </c>
      <c r="BV32" s="45"/>
      <c r="BW32" s="45">
        <v>12270</v>
      </c>
      <c r="BX32" s="3">
        <f>BW32*BT32</f>
        <v>7954.6409999999996</v>
      </c>
      <c r="BY32" s="3">
        <f>BX31+BX32</f>
        <v>7954.6409999999996</v>
      </c>
      <c r="BZ32" s="3"/>
      <c r="CA32" s="25">
        <f t="shared" si="33"/>
        <v>0.64829999999999999</v>
      </c>
      <c r="CB32" s="1" t="s">
        <v>16</v>
      </c>
      <c r="CC32" s="45"/>
      <c r="CD32" s="45">
        <v>12537</v>
      </c>
      <c r="CE32" s="3">
        <f>CD32*CA32</f>
        <v>8127.7371000000003</v>
      </c>
      <c r="CF32" s="3">
        <f>CE31+CE32</f>
        <v>8127.7371000000003</v>
      </c>
      <c r="CH32" s="28">
        <f t="shared" si="34"/>
        <v>0.64829999999999999</v>
      </c>
      <c r="CI32" s="1" t="s">
        <v>16</v>
      </c>
      <c r="CJ32" s="5"/>
      <c r="CK32" s="5">
        <f>E32+L32+S32+Z32+AG32+AN32+AU32+BB32+BI32+BP32+BW32+CD32</f>
        <v>74312</v>
      </c>
      <c r="CL32" s="3">
        <f>CK32*CH32</f>
        <v>48176.469599999997</v>
      </c>
      <c r="CM32" s="29">
        <f>CL31+CL32</f>
        <v>48176.469599999997</v>
      </c>
      <c r="CN32" s="3"/>
    </row>
    <row r="33" spans="1:92" x14ac:dyDescent="0.2">
      <c r="B33" s="25"/>
      <c r="D33" s="37">
        <v>1</v>
      </c>
      <c r="E33" s="43"/>
      <c r="F33" s="3"/>
      <c r="G33" s="3"/>
      <c r="H33" s="3"/>
      <c r="I33" s="25"/>
      <c r="K33" s="37">
        <v>1</v>
      </c>
      <c r="L33" s="43"/>
      <c r="M33" s="3"/>
      <c r="N33" s="3"/>
      <c r="O33" s="3"/>
      <c r="P33" s="25"/>
      <c r="R33" s="38">
        <v>1</v>
      </c>
      <c r="S33" s="47"/>
      <c r="T33" s="3"/>
      <c r="U33" s="3"/>
      <c r="V33" s="3"/>
      <c r="W33" s="25"/>
      <c r="Y33" s="38">
        <v>1</v>
      </c>
      <c r="Z33" s="45"/>
      <c r="AA33" s="3"/>
      <c r="AB33" s="3"/>
      <c r="AC33" s="3"/>
      <c r="AD33" s="25"/>
      <c r="AF33" s="38">
        <v>1</v>
      </c>
      <c r="AG33" s="48"/>
      <c r="AH33" s="3"/>
      <c r="AI33" s="3"/>
      <c r="AJ33" s="3"/>
      <c r="AK33" s="25"/>
      <c r="AM33" s="38">
        <v>1</v>
      </c>
      <c r="AN33" s="48"/>
      <c r="AO33" s="3"/>
      <c r="AP33" s="3"/>
      <c r="AQ33" s="3"/>
      <c r="AR33" s="25"/>
      <c r="AT33" s="38">
        <v>1</v>
      </c>
      <c r="AU33" s="45"/>
      <c r="AV33" s="3"/>
      <c r="AW33" s="3"/>
      <c r="AX33" s="3"/>
      <c r="AY33" s="28"/>
      <c r="BA33" s="38">
        <v>1</v>
      </c>
      <c r="BB33" s="45"/>
      <c r="BC33" s="3"/>
      <c r="BD33" s="3"/>
      <c r="BE33" s="3"/>
      <c r="BF33" s="25"/>
      <c r="BH33" s="38">
        <v>1</v>
      </c>
      <c r="BI33" s="45"/>
      <c r="BJ33" s="3"/>
      <c r="BK33" s="3"/>
      <c r="BL33" s="3"/>
      <c r="BM33" s="25"/>
      <c r="BO33" s="38">
        <v>1</v>
      </c>
      <c r="BP33" s="45"/>
      <c r="BQ33" s="3"/>
      <c r="BR33" s="3"/>
      <c r="BS33" s="3"/>
      <c r="BT33" s="25"/>
      <c r="BV33" s="38">
        <v>1</v>
      </c>
      <c r="BW33" s="45"/>
      <c r="BX33" s="3"/>
      <c r="BY33" s="3"/>
      <c r="BZ33" s="3"/>
      <c r="CA33" s="25"/>
      <c r="CC33" s="38">
        <v>1</v>
      </c>
      <c r="CD33" s="45"/>
      <c r="CE33" s="3"/>
      <c r="CF33" s="3"/>
      <c r="CH33" s="28"/>
      <c r="CJ33" s="5"/>
      <c r="CK33" s="5"/>
      <c r="CL33" s="5"/>
      <c r="CM33" s="29"/>
    </row>
    <row r="34" spans="1:92" ht="15" x14ac:dyDescent="0.25">
      <c r="A34" s="50" t="s">
        <v>192</v>
      </c>
      <c r="B34" s="25">
        <f>'2004'!CA33</f>
        <v>4.4350000000000001E-2</v>
      </c>
      <c r="C34" s="1" t="s">
        <v>194</v>
      </c>
      <c r="D34" s="43"/>
      <c r="E34" s="43">
        <v>4229</v>
      </c>
      <c r="F34" s="3">
        <f>E34*$B34</f>
        <v>187.55615</v>
      </c>
      <c r="G34" s="3"/>
      <c r="H34" s="3"/>
      <c r="I34" s="25">
        <f>B34</f>
        <v>4.4350000000000001E-2</v>
      </c>
      <c r="J34" s="1" t="s">
        <v>194</v>
      </c>
      <c r="K34" s="43"/>
      <c r="L34" s="43">
        <v>4738</v>
      </c>
      <c r="M34" s="3">
        <f>L34*$B34</f>
        <v>210.13030000000001</v>
      </c>
      <c r="N34" s="3"/>
      <c r="O34" s="3"/>
      <c r="P34" s="25">
        <f>I34</f>
        <v>4.4350000000000001E-2</v>
      </c>
      <c r="Q34" s="1" t="s">
        <v>194</v>
      </c>
      <c r="R34" s="45"/>
      <c r="S34" s="47">
        <v>4746</v>
      </c>
      <c r="T34" s="3">
        <f>S34*$B34</f>
        <v>210.48509999999999</v>
      </c>
      <c r="U34" s="3"/>
      <c r="V34" s="3"/>
      <c r="W34" s="25">
        <f>P34</f>
        <v>4.4350000000000001E-2</v>
      </c>
      <c r="X34" s="1" t="s">
        <v>194</v>
      </c>
      <c r="Y34" s="45"/>
      <c r="Z34" s="45">
        <v>4424</v>
      </c>
      <c r="AA34" s="3">
        <f>Z34*$B34</f>
        <v>196.20439999999999</v>
      </c>
      <c r="AB34" s="3"/>
      <c r="AC34" s="3"/>
      <c r="AD34" s="25">
        <f>W34</f>
        <v>4.4350000000000001E-2</v>
      </c>
      <c r="AE34" s="1" t="s">
        <v>194</v>
      </c>
      <c r="AF34" s="45"/>
      <c r="AG34" s="48"/>
      <c r="AH34" s="3">
        <f>AG34*$B34</f>
        <v>0</v>
      </c>
      <c r="AI34" s="3"/>
      <c r="AJ34" s="3"/>
      <c r="AK34" s="25">
        <f>AD34</f>
        <v>4.4350000000000001E-2</v>
      </c>
      <c r="AL34" s="1" t="s">
        <v>194</v>
      </c>
      <c r="AM34" s="45"/>
      <c r="AN34" s="48"/>
      <c r="AO34" s="3">
        <f>AN34*$B34</f>
        <v>0</v>
      </c>
      <c r="AP34" s="3"/>
      <c r="AQ34" s="3"/>
      <c r="AR34" s="25">
        <f>AK34</f>
        <v>4.4350000000000001E-2</v>
      </c>
      <c r="AS34" s="1" t="s">
        <v>194</v>
      </c>
      <c r="AT34" s="45"/>
      <c r="AU34" s="45"/>
      <c r="AV34" s="3">
        <f>AU34*$B34</f>
        <v>0</v>
      </c>
      <c r="AW34" s="3"/>
      <c r="AX34" s="3"/>
      <c r="AY34" s="25">
        <f>AR34</f>
        <v>4.4350000000000001E-2</v>
      </c>
      <c r="AZ34" s="1" t="s">
        <v>194</v>
      </c>
      <c r="BA34" s="45"/>
      <c r="BB34" s="45"/>
      <c r="BC34" s="3">
        <f>BB34*$B34</f>
        <v>0</v>
      </c>
      <c r="BD34" s="3"/>
      <c r="BE34" s="3"/>
      <c r="BF34" s="25">
        <f>AY34</f>
        <v>4.4350000000000001E-2</v>
      </c>
      <c r="BG34" s="1" t="s">
        <v>194</v>
      </c>
      <c r="BH34" s="45"/>
      <c r="BI34" s="45"/>
      <c r="BJ34" s="3">
        <f>BI34*$B34</f>
        <v>0</v>
      </c>
      <c r="BK34" s="3"/>
      <c r="BL34" s="3"/>
      <c r="BM34" s="25">
        <f>BF34</f>
        <v>4.4350000000000001E-2</v>
      </c>
      <c r="BN34" s="1" t="s">
        <v>194</v>
      </c>
      <c r="BO34" s="45"/>
      <c r="BP34" s="45"/>
      <c r="BQ34" s="3">
        <f>BP34*$B34</f>
        <v>0</v>
      </c>
      <c r="BR34" s="3"/>
      <c r="BS34" s="3"/>
      <c r="BT34" s="25">
        <f>BM34</f>
        <v>4.4350000000000001E-2</v>
      </c>
      <c r="BU34" s="1" t="s">
        <v>194</v>
      </c>
      <c r="BV34" s="45"/>
      <c r="BW34" s="45"/>
      <c r="BX34" s="3">
        <f>BW34*$B34</f>
        <v>0</v>
      </c>
      <c r="BY34" s="3"/>
      <c r="BZ34" s="3"/>
      <c r="CA34" s="25">
        <f>BT34</f>
        <v>4.4350000000000001E-2</v>
      </c>
      <c r="CB34" s="1" t="s">
        <v>194</v>
      </c>
      <c r="CC34" s="45"/>
      <c r="CD34" s="45"/>
      <c r="CE34" s="3">
        <f>CD34*$B34</f>
        <v>0</v>
      </c>
      <c r="CF34" s="3"/>
      <c r="CH34" s="25">
        <f>CA34</f>
        <v>4.4350000000000001E-2</v>
      </c>
      <c r="CI34" s="1" t="s">
        <v>194</v>
      </c>
      <c r="CJ34" s="5"/>
      <c r="CK34" s="5">
        <f>E34+L34+S34+Z34+AG34+AN34+AU34+BB34+BI34+BP34+BW34+CD34</f>
        <v>18137</v>
      </c>
      <c r="CL34" s="26">
        <f>CK34*CH34</f>
        <v>804.37594999999999</v>
      </c>
      <c r="CM34" s="29"/>
      <c r="CN34" s="3"/>
    </row>
    <row r="35" spans="1:92" ht="15" x14ac:dyDescent="0.25">
      <c r="A35" s="50" t="s">
        <v>193</v>
      </c>
      <c r="B35" s="25">
        <v>3.39E-2</v>
      </c>
      <c r="C35" s="1" t="s">
        <v>194</v>
      </c>
      <c r="D35" s="43"/>
      <c r="E35" s="43"/>
      <c r="F35" s="3">
        <f>E35*$B35</f>
        <v>0</v>
      </c>
      <c r="G35" s="3"/>
      <c r="H35" s="3"/>
      <c r="I35" s="25">
        <f>B35</f>
        <v>3.39E-2</v>
      </c>
      <c r="J35" s="1" t="s">
        <v>194</v>
      </c>
      <c r="K35" s="43"/>
      <c r="L35" s="43"/>
      <c r="M35" s="3">
        <f>L35*$B35</f>
        <v>0</v>
      </c>
      <c r="N35" s="3"/>
      <c r="O35" s="3"/>
      <c r="P35" s="25">
        <f>I35</f>
        <v>3.39E-2</v>
      </c>
      <c r="Q35" s="1" t="s">
        <v>194</v>
      </c>
      <c r="R35" s="45"/>
      <c r="S35" s="47"/>
      <c r="T35" s="3">
        <f>S35*$B35</f>
        <v>0</v>
      </c>
      <c r="U35" s="3"/>
      <c r="V35" s="3"/>
      <c r="W35" s="25">
        <f>P35</f>
        <v>3.39E-2</v>
      </c>
      <c r="X35" s="1" t="s">
        <v>194</v>
      </c>
      <c r="Y35" s="45"/>
      <c r="Z35" s="45"/>
      <c r="AA35" s="3">
        <f>Z35*$B35</f>
        <v>0</v>
      </c>
      <c r="AB35" s="3"/>
      <c r="AC35" s="3"/>
      <c r="AD35" s="25">
        <f>W35</f>
        <v>3.39E-2</v>
      </c>
      <c r="AE35" s="1" t="s">
        <v>194</v>
      </c>
      <c r="AF35" s="45"/>
      <c r="AG35" s="48">
        <v>4531</v>
      </c>
      <c r="AH35" s="3">
        <f>AG35*$B35</f>
        <v>153.6009</v>
      </c>
      <c r="AI35" s="3"/>
      <c r="AJ35" s="3"/>
      <c r="AK35" s="25">
        <f>AD35</f>
        <v>3.39E-2</v>
      </c>
      <c r="AL35" s="1" t="s">
        <v>194</v>
      </c>
      <c r="AM35" s="45"/>
      <c r="AN35" s="48">
        <v>4640</v>
      </c>
      <c r="AO35" s="3">
        <f>AN35*$B35</f>
        <v>157.29599999999999</v>
      </c>
      <c r="AP35" s="3"/>
      <c r="AQ35" s="3"/>
      <c r="AR35" s="25">
        <f>AK35</f>
        <v>3.39E-2</v>
      </c>
      <c r="AS35" s="1" t="s">
        <v>194</v>
      </c>
      <c r="AT35" s="45"/>
      <c r="AU35" s="45">
        <v>4800</v>
      </c>
      <c r="AV35" s="3">
        <f>AU35*$B35</f>
        <v>162.72</v>
      </c>
      <c r="AW35" s="3"/>
      <c r="AX35" s="3"/>
      <c r="AY35" s="25">
        <f>AR35</f>
        <v>3.39E-2</v>
      </c>
      <c r="AZ35" s="1" t="s">
        <v>194</v>
      </c>
      <c r="BA35" s="45"/>
      <c r="BB35" s="45">
        <v>4753</v>
      </c>
      <c r="BC35" s="3">
        <f>BB35*$B35</f>
        <v>161.1267</v>
      </c>
      <c r="BD35" s="3"/>
      <c r="BE35" s="3"/>
      <c r="BF35" s="25">
        <f>AY35</f>
        <v>3.39E-2</v>
      </c>
      <c r="BG35" s="1" t="s">
        <v>194</v>
      </c>
      <c r="BH35" s="45"/>
      <c r="BI35" s="45">
        <v>4595</v>
      </c>
      <c r="BJ35" s="3">
        <f>BI35*$B35</f>
        <v>155.7705</v>
      </c>
      <c r="BK35" s="3"/>
      <c r="BL35" s="3"/>
      <c r="BM35" s="25">
        <f>BF35</f>
        <v>3.39E-2</v>
      </c>
      <c r="BN35" s="1" t="s">
        <v>194</v>
      </c>
      <c r="BO35" s="45"/>
      <c r="BP35" s="45">
        <v>4696</v>
      </c>
      <c r="BQ35" s="3">
        <f>BP35*$B35</f>
        <v>159.1944</v>
      </c>
      <c r="BR35" s="3"/>
      <c r="BS35" s="3"/>
      <c r="BT35" s="25">
        <f>BM35</f>
        <v>3.39E-2</v>
      </c>
      <c r="BU35" s="1" t="s">
        <v>194</v>
      </c>
      <c r="BV35" s="45"/>
      <c r="BW35" s="45">
        <v>4701</v>
      </c>
      <c r="BX35" s="3">
        <f>BW35*$B35</f>
        <v>159.3639</v>
      </c>
      <c r="BY35" s="3"/>
      <c r="BZ35" s="3"/>
      <c r="CA35" s="25">
        <f>BT35</f>
        <v>3.39E-2</v>
      </c>
      <c r="CB35" s="1" t="s">
        <v>194</v>
      </c>
      <c r="CC35" s="45"/>
      <c r="CD35" s="45">
        <v>5259</v>
      </c>
      <c r="CE35" s="3">
        <f>CD35*$B35</f>
        <v>178.2801</v>
      </c>
      <c r="CF35" s="3"/>
      <c r="CH35" s="25">
        <f>CA35</f>
        <v>3.39E-2</v>
      </c>
      <c r="CI35" s="1" t="s">
        <v>194</v>
      </c>
      <c r="CJ35" s="5"/>
      <c r="CK35" s="5">
        <f>E35+L35+S35+Z35+AG35+AN35+AU35+BB35+BI35+BP35+BW35+CD35</f>
        <v>37975</v>
      </c>
      <c r="CL35" s="3">
        <f>CK35*CH35</f>
        <v>1287.3525</v>
      </c>
      <c r="CM35" s="29"/>
      <c r="CN35" s="3"/>
    </row>
    <row r="36" spans="1:92" x14ac:dyDescent="0.2">
      <c r="B36" s="25"/>
      <c r="D36" s="43"/>
      <c r="E36" s="43"/>
      <c r="F36" s="3"/>
      <c r="G36" s="3"/>
      <c r="H36" s="3"/>
      <c r="I36" s="25"/>
      <c r="K36" s="43"/>
      <c r="L36" s="43"/>
      <c r="M36" s="3"/>
      <c r="N36" s="3"/>
      <c r="O36" s="3"/>
      <c r="P36" s="27"/>
      <c r="R36" s="45"/>
      <c r="S36" s="47"/>
      <c r="T36" s="3"/>
      <c r="U36" s="3"/>
      <c r="V36" s="3"/>
      <c r="W36" s="25"/>
      <c r="Y36" s="45"/>
      <c r="Z36" s="45"/>
      <c r="AA36" s="3"/>
      <c r="AB36" s="3"/>
      <c r="AC36" s="3"/>
      <c r="AD36" s="25"/>
      <c r="AF36" s="45"/>
      <c r="AG36" s="45"/>
      <c r="AH36" s="3"/>
      <c r="AI36" s="3"/>
      <c r="AJ36" s="3"/>
      <c r="AK36" s="25"/>
      <c r="AM36" s="45"/>
      <c r="AN36" s="45"/>
      <c r="AO36" s="3"/>
      <c r="AP36" s="3"/>
      <c r="AQ36" s="3"/>
      <c r="AR36" s="25"/>
      <c r="AT36" s="45"/>
      <c r="AU36" s="45"/>
      <c r="AV36" s="3"/>
      <c r="AW36" s="3"/>
      <c r="AX36" s="3"/>
      <c r="AY36" s="28"/>
      <c r="BA36" s="45"/>
      <c r="BB36" s="45"/>
      <c r="BC36" s="3"/>
      <c r="BD36" s="3"/>
      <c r="BE36" s="3"/>
      <c r="BF36" s="25"/>
      <c r="BH36" s="45"/>
      <c r="BI36" s="45"/>
      <c r="BJ36" s="3"/>
      <c r="BK36" s="3"/>
      <c r="BL36" s="3"/>
      <c r="BM36" s="25"/>
      <c r="BO36" s="45"/>
      <c r="BP36" s="45"/>
      <c r="BQ36" s="3"/>
      <c r="BR36" s="3"/>
      <c r="BS36" s="3"/>
      <c r="BT36" s="25"/>
      <c r="BV36" s="45"/>
      <c r="BW36" s="45"/>
      <c r="BX36" s="3"/>
      <c r="BY36" s="3"/>
      <c r="BZ36" s="3"/>
      <c r="CA36" s="25"/>
      <c r="CC36" s="45"/>
      <c r="CD36" s="45"/>
      <c r="CE36" s="3"/>
      <c r="CF36" s="3"/>
      <c r="CH36" s="28"/>
      <c r="CJ36" s="5"/>
      <c r="CK36" s="5"/>
      <c r="CL36" s="5"/>
      <c r="CM36" s="29"/>
    </row>
    <row r="37" spans="1:92" hidden="1" x14ac:dyDescent="0.2">
      <c r="A37" s="1" t="s">
        <v>17</v>
      </c>
      <c r="B37" s="25">
        <f>'2004'!CA35</f>
        <v>0</v>
      </c>
      <c r="C37" s="1" t="s">
        <v>8</v>
      </c>
      <c r="D37" s="37"/>
      <c r="E37" s="43"/>
      <c r="F37" s="26">
        <f>D37*B37</f>
        <v>0</v>
      </c>
      <c r="I37" s="25">
        <f>B37</f>
        <v>0</v>
      </c>
      <c r="J37" s="1" t="s">
        <v>8</v>
      </c>
      <c r="K37" s="37"/>
      <c r="L37" s="43"/>
      <c r="M37" s="26">
        <f>K37*I37</f>
        <v>0</v>
      </c>
      <c r="P37" s="27">
        <f>I37</f>
        <v>0</v>
      </c>
      <c r="Q37" s="1" t="s">
        <v>8</v>
      </c>
      <c r="R37" s="38"/>
      <c r="S37" s="45"/>
      <c r="T37" s="26">
        <f>R37*P37</f>
        <v>0</v>
      </c>
      <c r="W37" s="25">
        <f t="shared" ref="W37:W44" si="35">P37</f>
        <v>0</v>
      </c>
      <c r="X37" s="1" t="s">
        <v>8</v>
      </c>
      <c r="Y37" s="38"/>
      <c r="Z37" s="45"/>
      <c r="AA37" s="26">
        <f>Y37*W37</f>
        <v>0</v>
      </c>
      <c r="AD37" s="25">
        <f t="shared" ref="AD37:AD46" si="36">W37</f>
        <v>0</v>
      </c>
      <c r="AE37" s="1" t="s">
        <v>8</v>
      </c>
      <c r="AF37" s="38"/>
      <c r="AG37" s="45"/>
      <c r="AH37" s="26">
        <f>AF37*AD37</f>
        <v>0</v>
      </c>
      <c r="AK37" s="25">
        <f t="shared" ref="AK37:AK46" si="37">AD37</f>
        <v>0</v>
      </c>
      <c r="AL37" s="1" t="s">
        <v>8</v>
      </c>
      <c r="AM37" s="38"/>
      <c r="AN37" s="45"/>
      <c r="AO37" s="26">
        <f>AM37*AK37</f>
        <v>0</v>
      </c>
      <c r="AR37" s="25">
        <f t="shared" ref="AR37:AR46" si="38">AK37</f>
        <v>0</v>
      </c>
      <c r="AS37" s="1" t="s">
        <v>8</v>
      </c>
      <c r="AT37" s="38"/>
      <c r="AU37" s="45"/>
      <c r="AV37" s="26">
        <f>AT37*AR37</f>
        <v>0</v>
      </c>
      <c r="AY37" s="28">
        <f t="shared" ref="AY37:AY46" si="39">AR37</f>
        <v>0</v>
      </c>
      <c r="AZ37" s="1" t="s">
        <v>8</v>
      </c>
      <c r="BA37" s="38"/>
      <c r="BB37" s="45"/>
      <c r="BC37" s="26">
        <f>BA37*AY37</f>
        <v>0</v>
      </c>
      <c r="BF37" s="25">
        <f t="shared" ref="BF37:BF46" si="40">AY37</f>
        <v>0</v>
      </c>
      <c r="BG37" s="1" t="s">
        <v>8</v>
      </c>
      <c r="BH37" s="38"/>
      <c r="BI37" s="45"/>
      <c r="BJ37" s="26">
        <f>BH37*BF37</f>
        <v>0</v>
      </c>
      <c r="BM37" s="25">
        <f t="shared" ref="BM37:BM46" si="41">BF37</f>
        <v>0</v>
      </c>
      <c r="BN37" s="1" t="s">
        <v>8</v>
      </c>
      <c r="BO37" s="38"/>
      <c r="BP37" s="45"/>
      <c r="BQ37" s="26">
        <f>BO37*BM37</f>
        <v>0</v>
      </c>
      <c r="BT37" s="25">
        <f t="shared" ref="BT37:BT46" si="42">BM37</f>
        <v>0</v>
      </c>
      <c r="BU37" s="1" t="s">
        <v>8</v>
      </c>
      <c r="BV37" s="38"/>
      <c r="BW37" s="45"/>
      <c r="BX37" s="26">
        <f>BV37*BT37</f>
        <v>0</v>
      </c>
      <c r="CA37" s="25">
        <f t="shared" ref="CA37:CA46" si="43">BT37</f>
        <v>0</v>
      </c>
      <c r="CB37" s="1" t="s">
        <v>8</v>
      </c>
      <c r="CC37" s="38"/>
      <c r="CD37" s="45"/>
      <c r="CE37" s="26">
        <f>CC37*CA37</f>
        <v>0</v>
      </c>
      <c r="CH37" s="28">
        <f t="shared" ref="CH37:CH46" si="44">CA37</f>
        <v>0</v>
      </c>
      <c r="CI37" s="1" t="s">
        <v>8</v>
      </c>
      <c r="CJ37" s="5">
        <f>D37+K37+R37+Y37+AF37+AM37+AT37+BA37+BH37+BO37+BV37+CC37</f>
        <v>0</v>
      </c>
      <c r="CK37" s="5"/>
      <c r="CL37" s="5">
        <f>F37+M37+T37+AA37+AH37+AO37+AV37+BC37+BJ37+BQ37</f>
        <v>0</v>
      </c>
      <c r="CM37" s="13"/>
    </row>
    <row r="38" spans="1:92" hidden="1" x14ac:dyDescent="0.2">
      <c r="A38" s="1" t="s">
        <v>18</v>
      </c>
      <c r="B38" s="25">
        <f>'2004'!CA36</f>
        <v>0</v>
      </c>
      <c r="C38" s="1" t="s">
        <v>16</v>
      </c>
      <c r="D38" s="37"/>
      <c r="E38" s="43"/>
      <c r="F38" s="3">
        <f>E38*B38</f>
        <v>0</v>
      </c>
      <c r="G38" s="3">
        <f>F37+F38</f>
        <v>0</v>
      </c>
      <c r="H38" s="3"/>
      <c r="I38" s="25">
        <f>B38</f>
        <v>0</v>
      </c>
      <c r="J38" s="1" t="s">
        <v>16</v>
      </c>
      <c r="K38" s="37"/>
      <c r="L38" s="43"/>
      <c r="M38" s="3">
        <f>L38*I38</f>
        <v>0</v>
      </c>
      <c r="N38" s="3">
        <f>M37+M38</f>
        <v>0</v>
      </c>
      <c r="O38" s="3"/>
      <c r="P38" s="27">
        <f>I38</f>
        <v>0</v>
      </c>
      <c r="Q38" s="1" t="s">
        <v>16</v>
      </c>
      <c r="R38" s="38"/>
      <c r="S38" s="45"/>
      <c r="T38" s="3">
        <f>S38*P38</f>
        <v>0</v>
      </c>
      <c r="U38" s="3">
        <f>T37+T38</f>
        <v>0</v>
      </c>
      <c r="V38" s="3"/>
      <c r="W38" s="25">
        <f t="shared" si="35"/>
        <v>0</v>
      </c>
      <c r="X38" s="1" t="s">
        <v>16</v>
      </c>
      <c r="Y38" s="38"/>
      <c r="Z38" s="57"/>
      <c r="AA38" s="3">
        <f>Z38*W38</f>
        <v>0</v>
      </c>
      <c r="AB38" s="3">
        <f>AA37+AA38</f>
        <v>0</v>
      </c>
      <c r="AC38" s="3"/>
      <c r="AD38" s="25">
        <f t="shared" si="36"/>
        <v>0</v>
      </c>
      <c r="AE38" s="1" t="s">
        <v>16</v>
      </c>
      <c r="AF38" s="38"/>
      <c r="AG38" s="45"/>
      <c r="AH38" s="3">
        <f>AG38*AD38</f>
        <v>0</v>
      </c>
      <c r="AI38" s="3">
        <f>AH37+AH38</f>
        <v>0</v>
      </c>
      <c r="AJ38" s="3"/>
      <c r="AK38" s="25">
        <f t="shared" si="37"/>
        <v>0</v>
      </c>
      <c r="AL38" s="1" t="s">
        <v>16</v>
      </c>
      <c r="AM38" s="38"/>
      <c r="AN38" s="57"/>
      <c r="AO38" s="3">
        <f>AN38*AK38</f>
        <v>0</v>
      </c>
      <c r="AP38" s="3">
        <f>AO37+AO38</f>
        <v>0</v>
      </c>
      <c r="AQ38" s="3"/>
      <c r="AR38" s="25">
        <f t="shared" si="38"/>
        <v>0</v>
      </c>
      <c r="AS38" s="1" t="s">
        <v>16</v>
      </c>
      <c r="AT38" s="38"/>
      <c r="AU38" s="57"/>
      <c r="AV38" s="3">
        <f>AU38*AR38</f>
        <v>0</v>
      </c>
      <c r="AW38" s="3">
        <f>AV37+AV38</f>
        <v>0</v>
      </c>
      <c r="AX38" s="3"/>
      <c r="AY38" s="28">
        <f t="shared" si="39"/>
        <v>0</v>
      </c>
      <c r="AZ38" s="1" t="s">
        <v>16</v>
      </c>
      <c r="BA38" s="38"/>
      <c r="BB38" s="57"/>
      <c r="BC38" s="3">
        <f>BB38*AY38</f>
        <v>0</v>
      </c>
      <c r="BD38" s="3">
        <f>BC37+BC38</f>
        <v>0</v>
      </c>
      <c r="BE38" s="3"/>
      <c r="BF38" s="25">
        <f t="shared" si="40"/>
        <v>0</v>
      </c>
      <c r="BG38" s="1" t="s">
        <v>16</v>
      </c>
      <c r="BH38" s="38"/>
      <c r="BI38" s="45"/>
      <c r="BJ38" s="3">
        <f>BI38*BF38</f>
        <v>0</v>
      </c>
      <c r="BK38" s="3">
        <f>BJ37+BJ38</f>
        <v>0</v>
      </c>
      <c r="BL38" s="3"/>
      <c r="BM38" s="25">
        <f t="shared" si="41"/>
        <v>0</v>
      </c>
      <c r="BN38" s="1" t="s">
        <v>16</v>
      </c>
      <c r="BO38" s="38"/>
      <c r="BP38" s="45"/>
      <c r="BQ38" s="3">
        <f>BP38*BM38</f>
        <v>0</v>
      </c>
      <c r="BR38" s="3">
        <f>BQ37+BQ38</f>
        <v>0</v>
      </c>
      <c r="BS38" s="3"/>
      <c r="BT38" s="25">
        <f t="shared" si="42"/>
        <v>0</v>
      </c>
      <c r="BU38" s="1" t="s">
        <v>16</v>
      </c>
      <c r="BV38" s="38"/>
      <c r="BW38" s="45"/>
      <c r="BX38" s="3">
        <f>BW38*BT38</f>
        <v>0</v>
      </c>
      <c r="BY38" s="3">
        <f>BX37+BX38</f>
        <v>0</v>
      </c>
      <c r="BZ38" s="3"/>
      <c r="CA38" s="25">
        <f t="shared" si="43"/>
        <v>0</v>
      </c>
      <c r="CB38" s="1" t="s">
        <v>16</v>
      </c>
      <c r="CC38" s="38"/>
      <c r="CD38" s="45"/>
      <c r="CE38" s="3">
        <f>CD38*CA38</f>
        <v>0</v>
      </c>
      <c r="CF38" s="3">
        <f>CE37+CE38</f>
        <v>0</v>
      </c>
      <c r="CH38" s="28">
        <f t="shared" si="44"/>
        <v>0</v>
      </c>
      <c r="CI38" s="1" t="s">
        <v>16</v>
      </c>
      <c r="CJ38" s="5"/>
      <c r="CK38" s="5">
        <f>E38+L38+S38+Z38+AG38+AN38+AU38+BB38+BI38+BP38+BW38+CD38</f>
        <v>0</v>
      </c>
      <c r="CL38" s="5">
        <f>F38+M38+T38+AA38+AH38+AO38+AV38+BC38+BJ38+BQ38</f>
        <v>0</v>
      </c>
      <c r="CM38" s="29">
        <f>CL37+CL38</f>
        <v>0</v>
      </c>
    </row>
    <row r="39" spans="1:92" x14ac:dyDescent="0.2">
      <c r="A39" s="1" t="s">
        <v>162</v>
      </c>
      <c r="B39" s="25">
        <f>'2002 PILS Rate'!D20</f>
        <v>9.4200000000000006E-2</v>
      </c>
      <c r="C39" s="1" t="s">
        <v>8</v>
      </c>
      <c r="D39" s="37"/>
      <c r="E39" s="43"/>
      <c r="F39" s="26">
        <f>D39*B39</f>
        <v>0</v>
      </c>
      <c r="G39" s="3"/>
      <c r="H39" s="3"/>
      <c r="I39" s="25">
        <f>B39</f>
        <v>9.4200000000000006E-2</v>
      </c>
      <c r="J39" s="1" t="s">
        <v>8</v>
      </c>
      <c r="K39" s="37"/>
      <c r="L39" s="43"/>
      <c r="M39" s="26">
        <f>K39*I39</f>
        <v>0</v>
      </c>
      <c r="N39" s="3"/>
      <c r="O39" s="3"/>
      <c r="P39" s="25">
        <f>I39</f>
        <v>9.4200000000000006E-2</v>
      </c>
      <c r="Q39" s="1" t="s">
        <v>8</v>
      </c>
      <c r="R39" s="38"/>
      <c r="S39" s="45"/>
      <c r="T39" s="26">
        <f>R39*P39</f>
        <v>0</v>
      </c>
      <c r="U39" s="3"/>
      <c r="V39" s="3"/>
      <c r="W39" s="25">
        <f t="shared" si="35"/>
        <v>9.4200000000000006E-2</v>
      </c>
      <c r="X39" s="1" t="s">
        <v>8</v>
      </c>
      <c r="Y39" s="38"/>
      <c r="Z39" s="57"/>
      <c r="AA39" s="3"/>
      <c r="AB39" s="3"/>
      <c r="AC39" s="3"/>
      <c r="AD39" s="25">
        <f t="shared" si="36"/>
        <v>9.4200000000000006E-2</v>
      </c>
      <c r="AE39" s="1" t="s">
        <v>8</v>
      </c>
      <c r="AF39" s="38"/>
      <c r="AG39" s="45"/>
      <c r="AH39" s="26">
        <f>AF39*AD39</f>
        <v>0</v>
      </c>
      <c r="AI39" s="3"/>
      <c r="AJ39" s="3"/>
      <c r="AK39" s="25">
        <f t="shared" si="37"/>
        <v>9.4200000000000006E-2</v>
      </c>
      <c r="AL39" s="1" t="s">
        <v>8</v>
      </c>
      <c r="AM39" s="38"/>
      <c r="AN39" s="57"/>
      <c r="AO39" s="26">
        <f>AM39*AK39</f>
        <v>0</v>
      </c>
      <c r="AP39" s="3"/>
      <c r="AQ39" s="3"/>
      <c r="AR39" s="25">
        <f t="shared" si="38"/>
        <v>9.4200000000000006E-2</v>
      </c>
      <c r="AS39" s="1" t="s">
        <v>8</v>
      </c>
      <c r="AT39" s="38"/>
      <c r="AU39" s="57"/>
      <c r="AV39" s="26">
        <f>AT39*AR39</f>
        <v>0</v>
      </c>
      <c r="AW39" s="3"/>
      <c r="AX39" s="3"/>
      <c r="AY39" s="25">
        <f t="shared" si="39"/>
        <v>9.4200000000000006E-2</v>
      </c>
      <c r="AZ39" s="1" t="s">
        <v>8</v>
      </c>
      <c r="BA39" s="38"/>
      <c r="BB39" s="57"/>
      <c r="BC39" s="26">
        <f>BA39*AY39</f>
        <v>0</v>
      </c>
      <c r="BD39" s="3"/>
      <c r="BE39" s="3"/>
      <c r="BF39" s="25">
        <f t="shared" si="40"/>
        <v>9.4200000000000006E-2</v>
      </c>
      <c r="BG39" s="1" t="s">
        <v>8</v>
      </c>
      <c r="BH39" s="38"/>
      <c r="BI39" s="45"/>
      <c r="BJ39" s="26">
        <f>BH39*BF39</f>
        <v>0</v>
      </c>
      <c r="BK39" s="3"/>
      <c r="BL39" s="3"/>
      <c r="BM39" s="25">
        <f t="shared" si="41"/>
        <v>9.4200000000000006E-2</v>
      </c>
      <c r="BN39" s="1" t="s">
        <v>8</v>
      </c>
      <c r="BO39" s="38"/>
      <c r="BP39" s="45"/>
      <c r="BQ39" s="26">
        <f>BO39*BM39</f>
        <v>0</v>
      </c>
      <c r="BR39" s="3"/>
      <c r="BS39" s="3"/>
      <c r="BT39" s="25">
        <f t="shared" si="42"/>
        <v>9.4200000000000006E-2</v>
      </c>
      <c r="BU39" s="1" t="s">
        <v>8</v>
      </c>
      <c r="BV39" s="38"/>
      <c r="BW39" s="45"/>
      <c r="BX39" s="26">
        <f>BV39*BT39</f>
        <v>0</v>
      </c>
      <c r="BY39" s="3"/>
      <c r="BZ39" s="3"/>
      <c r="CA39" s="25">
        <f t="shared" si="43"/>
        <v>9.4200000000000006E-2</v>
      </c>
      <c r="CB39" s="1" t="s">
        <v>8</v>
      </c>
      <c r="CC39" s="38"/>
      <c r="CD39" s="45"/>
      <c r="CE39" s="26">
        <f>CC39*CA39</f>
        <v>0</v>
      </c>
      <c r="CF39" s="3"/>
      <c r="CH39" s="25">
        <f t="shared" si="44"/>
        <v>9.4200000000000006E-2</v>
      </c>
      <c r="CI39" s="1" t="s">
        <v>8</v>
      </c>
      <c r="CJ39" s="5"/>
      <c r="CK39" s="5"/>
      <c r="CL39" s="26">
        <f>CJ39*CH39</f>
        <v>0</v>
      </c>
      <c r="CM39" s="29"/>
    </row>
    <row r="40" spans="1:92" x14ac:dyDescent="0.2">
      <c r="A40" s="1" t="s">
        <v>163</v>
      </c>
      <c r="B40" s="25">
        <f>'2002 PILS Rate'!D21</f>
        <v>0.14086499999999999</v>
      </c>
      <c r="C40" s="1" t="s">
        <v>16</v>
      </c>
      <c r="D40" s="43"/>
      <c r="E40" s="43"/>
      <c r="F40" s="3">
        <f>E40*B40</f>
        <v>0</v>
      </c>
      <c r="G40" s="3"/>
      <c r="H40" s="3"/>
      <c r="I40" s="25">
        <f t="shared" ref="I40:I46" si="45">B40</f>
        <v>0.14086499999999999</v>
      </c>
      <c r="J40" s="1" t="s">
        <v>16</v>
      </c>
      <c r="K40" s="43"/>
      <c r="L40" s="43"/>
      <c r="M40" s="3">
        <f>L40*I40</f>
        <v>0</v>
      </c>
      <c r="N40" s="3"/>
      <c r="O40" s="3"/>
      <c r="P40" s="25">
        <f t="shared" ref="P40:P46" si="46">I40</f>
        <v>0.14086499999999999</v>
      </c>
      <c r="Q40" s="1" t="s">
        <v>16</v>
      </c>
      <c r="R40" s="45"/>
      <c r="S40" s="45"/>
      <c r="T40" s="3">
        <f>S40*P40</f>
        <v>0</v>
      </c>
      <c r="U40" s="3"/>
      <c r="V40" s="3"/>
      <c r="W40" s="25">
        <f t="shared" si="35"/>
        <v>0.14086499999999999</v>
      </c>
      <c r="X40" s="1" t="s">
        <v>16</v>
      </c>
      <c r="Y40" s="45"/>
      <c r="Z40" s="57">
        <v>-15</v>
      </c>
      <c r="AA40" s="3">
        <f>Z40*W40</f>
        <v>-2.112975</v>
      </c>
      <c r="AB40" s="3"/>
      <c r="AC40" s="3"/>
      <c r="AD40" s="25">
        <f t="shared" si="36"/>
        <v>0.14086499999999999</v>
      </c>
      <c r="AE40" s="1" t="s">
        <v>16</v>
      </c>
      <c r="AF40" s="45"/>
      <c r="AG40" s="45">
        <v>1</v>
      </c>
      <c r="AH40" s="3">
        <f>AG40*AD40</f>
        <v>0.14086499999999999</v>
      </c>
      <c r="AI40" s="3"/>
      <c r="AJ40" s="3"/>
      <c r="AK40" s="25">
        <f t="shared" si="37"/>
        <v>0.14086499999999999</v>
      </c>
      <c r="AL40" s="1" t="s">
        <v>16</v>
      </c>
      <c r="AM40" s="45"/>
      <c r="AN40" s="57"/>
      <c r="AO40" s="3">
        <f>AN40*AK40</f>
        <v>0</v>
      </c>
      <c r="AP40" s="3"/>
      <c r="AQ40" s="3"/>
      <c r="AR40" s="25">
        <f t="shared" si="38"/>
        <v>0.14086499999999999</v>
      </c>
      <c r="AS40" s="1" t="s">
        <v>16</v>
      </c>
      <c r="AT40" s="45"/>
      <c r="AU40" s="57"/>
      <c r="AV40" s="3">
        <f>AU40*AR40</f>
        <v>0</v>
      </c>
      <c r="AW40" s="3"/>
      <c r="AX40" s="3"/>
      <c r="AY40" s="25">
        <f t="shared" si="39"/>
        <v>0.14086499999999999</v>
      </c>
      <c r="AZ40" s="1" t="s">
        <v>16</v>
      </c>
      <c r="BA40" s="45"/>
      <c r="BB40" s="57"/>
      <c r="BC40" s="3">
        <f>BB40*AY40</f>
        <v>0</v>
      </c>
      <c r="BD40" s="3"/>
      <c r="BE40" s="3"/>
      <c r="BF40" s="25">
        <f t="shared" si="40"/>
        <v>0.14086499999999999</v>
      </c>
      <c r="BG40" s="1" t="s">
        <v>16</v>
      </c>
      <c r="BH40" s="45"/>
      <c r="BI40" s="45">
        <v>9</v>
      </c>
      <c r="BJ40" s="3">
        <f>BI40*BF40</f>
        <v>1.2677849999999999</v>
      </c>
      <c r="BK40" s="3"/>
      <c r="BL40" s="3"/>
      <c r="BM40" s="25">
        <f t="shared" si="41"/>
        <v>0.14086499999999999</v>
      </c>
      <c r="BN40" s="1" t="s">
        <v>16</v>
      </c>
      <c r="BO40" s="45"/>
      <c r="BP40" s="45">
        <v>2</v>
      </c>
      <c r="BQ40" s="3">
        <f>BP40*BM40</f>
        <v>0.28172999999999998</v>
      </c>
      <c r="BR40" s="3"/>
      <c r="BS40" s="3"/>
      <c r="BT40" s="25">
        <f t="shared" si="42"/>
        <v>0.14086499999999999</v>
      </c>
      <c r="BU40" s="1" t="s">
        <v>16</v>
      </c>
      <c r="BV40" s="45"/>
      <c r="BW40" s="45"/>
      <c r="BX40" s="3">
        <f>BW40*BT40</f>
        <v>0</v>
      </c>
      <c r="BY40" s="3"/>
      <c r="BZ40" s="3"/>
      <c r="CA40" s="25">
        <f t="shared" si="43"/>
        <v>0.14086499999999999</v>
      </c>
      <c r="CB40" s="1" t="s">
        <v>16</v>
      </c>
      <c r="CC40" s="45"/>
      <c r="CD40" s="45"/>
      <c r="CE40" s="3">
        <f>CD40*CA40</f>
        <v>0</v>
      </c>
      <c r="CF40" s="3"/>
      <c r="CH40" s="25">
        <f t="shared" si="44"/>
        <v>0.14086499999999999</v>
      </c>
      <c r="CI40" s="1" t="s">
        <v>16</v>
      </c>
      <c r="CJ40" s="5"/>
      <c r="CK40" s="5">
        <f>E40+L40+S40+Z40+AG40+AN40+AU40+BB40+BI40+BP40+BW40+CD40</f>
        <v>-3</v>
      </c>
      <c r="CL40" s="3">
        <f>CK40*CH40</f>
        <v>-0.42259499999999994</v>
      </c>
      <c r="CM40" s="29"/>
      <c r="CN40" s="3"/>
    </row>
    <row r="41" spans="1:92" x14ac:dyDescent="0.2">
      <c r="A41" s="1" t="s">
        <v>164</v>
      </c>
      <c r="B41" s="25">
        <f>'2004'!B39</f>
        <v>9.4200000000000006E-2</v>
      </c>
      <c r="C41" s="1" t="s">
        <v>9</v>
      </c>
      <c r="D41" s="37"/>
      <c r="E41" s="43"/>
      <c r="F41" s="26">
        <f>D41*B41</f>
        <v>0</v>
      </c>
      <c r="G41" s="3"/>
      <c r="H41" s="3"/>
      <c r="I41" s="25">
        <f t="shared" si="45"/>
        <v>9.4200000000000006E-2</v>
      </c>
      <c r="J41" s="1" t="s">
        <v>9</v>
      </c>
      <c r="K41" s="37"/>
      <c r="L41" s="43"/>
      <c r="M41" s="26">
        <f>K41*I41</f>
        <v>0</v>
      </c>
      <c r="N41" s="3"/>
      <c r="O41" s="3"/>
      <c r="P41" s="25">
        <f t="shared" si="46"/>
        <v>9.4200000000000006E-2</v>
      </c>
      <c r="Q41" s="1" t="s">
        <v>9</v>
      </c>
      <c r="R41" s="38"/>
      <c r="S41" s="45"/>
      <c r="T41" s="26">
        <f>R41*P41</f>
        <v>0</v>
      </c>
      <c r="U41" s="3"/>
      <c r="V41" s="3"/>
      <c r="W41" s="25">
        <f t="shared" si="35"/>
        <v>9.4200000000000006E-2</v>
      </c>
      <c r="X41" s="1" t="s">
        <v>9</v>
      </c>
      <c r="Y41" s="38"/>
      <c r="Z41" s="57"/>
      <c r="AA41" s="3"/>
      <c r="AB41" s="3"/>
      <c r="AC41" s="3"/>
      <c r="AD41" s="25">
        <f t="shared" si="36"/>
        <v>9.4200000000000006E-2</v>
      </c>
      <c r="AE41" s="1" t="s">
        <v>9</v>
      </c>
      <c r="AF41" s="38"/>
      <c r="AG41" s="45"/>
      <c r="AH41" s="26">
        <f>AF41*AD41</f>
        <v>0</v>
      </c>
      <c r="AI41" s="3"/>
      <c r="AJ41" s="3"/>
      <c r="AK41" s="25">
        <f t="shared" si="37"/>
        <v>9.4200000000000006E-2</v>
      </c>
      <c r="AL41" s="1" t="s">
        <v>9</v>
      </c>
      <c r="AM41" s="38"/>
      <c r="AN41" s="57"/>
      <c r="AO41" s="26">
        <f>AM41*AK41</f>
        <v>0</v>
      </c>
      <c r="AP41" s="3"/>
      <c r="AQ41" s="3"/>
      <c r="AR41" s="25">
        <f t="shared" si="38"/>
        <v>9.4200000000000006E-2</v>
      </c>
      <c r="AS41" s="1" t="s">
        <v>9</v>
      </c>
      <c r="AT41" s="38"/>
      <c r="AU41" s="57"/>
      <c r="AV41" s="26">
        <f>AT41*AR41</f>
        <v>0</v>
      </c>
      <c r="AW41" s="3"/>
      <c r="AX41" s="3"/>
      <c r="AY41" s="25">
        <f t="shared" si="39"/>
        <v>9.4200000000000006E-2</v>
      </c>
      <c r="AZ41" s="1" t="s">
        <v>9</v>
      </c>
      <c r="BA41" s="38"/>
      <c r="BB41" s="57"/>
      <c r="BC41" s="26">
        <f>BA41*AY41</f>
        <v>0</v>
      </c>
      <c r="BD41" s="3"/>
      <c r="BE41" s="3"/>
      <c r="BF41" s="25">
        <f t="shared" si="40"/>
        <v>9.4200000000000006E-2</v>
      </c>
      <c r="BG41" s="1" t="s">
        <v>9</v>
      </c>
      <c r="BH41" s="38"/>
      <c r="BI41" s="45"/>
      <c r="BJ41" s="26">
        <f>BH41*BF41</f>
        <v>0</v>
      </c>
      <c r="BK41" s="3"/>
      <c r="BL41" s="3"/>
      <c r="BM41" s="25">
        <f t="shared" si="41"/>
        <v>9.4200000000000006E-2</v>
      </c>
      <c r="BN41" s="1" t="s">
        <v>9</v>
      </c>
      <c r="BO41" s="38"/>
      <c r="BP41" s="45"/>
      <c r="BQ41" s="26">
        <f>BO41*BM41</f>
        <v>0</v>
      </c>
      <c r="BR41" s="3"/>
      <c r="BS41" s="3"/>
      <c r="BT41" s="25">
        <f t="shared" si="42"/>
        <v>9.4200000000000006E-2</v>
      </c>
      <c r="BU41" s="1" t="s">
        <v>9</v>
      </c>
      <c r="BV41" s="38"/>
      <c r="BW41" s="45"/>
      <c r="BX41" s="26">
        <f>BV41*BT41</f>
        <v>0</v>
      </c>
      <c r="BY41" s="3"/>
      <c r="BZ41" s="3"/>
      <c r="CA41" s="25">
        <f t="shared" si="43"/>
        <v>9.4200000000000006E-2</v>
      </c>
      <c r="CB41" s="1" t="s">
        <v>9</v>
      </c>
      <c r="CC41" s="38"/>
      <c r="CD41" s="45"/>
      <c r="CE41" s="26">
        <f>CC41*CA41</f>
        <v>0</v>
      </c>
      <c r="CF41" s="3"/>
      <c r="CH41" s="25">
        <f t="shared" si="44"/>
        <v>9.4200000000000006E-2</v>
      </c>
      <c r="CI41" s="1" t="s">
        <v>9</v>
      </c>
      <c r="CJ41" s="5"/>
      <c r="CK41" s="5"/>
      <c r="CL41" s="26">
        <f>CJ41*CH41</f>
        <v>0</v>
      </c>
      <c r="CM41" s="29"/>
    </row>
    <row r="42" spans="1:92" x14ac:dyDescent="0.2">
      <c r="A42" s="1" t="s">
        <v>165</v>
      </c>
      <c r="B42" s="25">
        <f>'2004'!B40</f>
        <v>0.14086499999999999</v>
      </c>
      <c r="C42" s="1" t="s">
        <v>16</v>
      </c>
      <c r="D42" s="43"/>
      <c r="E42" s="43"/>
      <c r="F42" s="3">
        <f>E42*B42</f>
        <v>0</v>
      </c>
      <c r="G42" s="3"/>
      <c r="H42" s="3"/>
      <c r="I42" s="25">
        <f t="shared" si="45"/>
        <v>0.14086499999999999</v>
      </c>
      <c r="J42" s="1" t="s">
        <v>16</v>
      </c>
      <c r="K42" s="43"/>
      <c r="L42" s="43"/>
      <c r="M42" s="3">
        <f>L42*I42</f>
        <v>0</v>
      </c>
      <c r="N42" s="3"/>
      <c r="O42" s="3"/>
      <c r="P42" s="25">
        <f t="shared" si="46"/>
        <v>0.14086499999999999</v>
      </c>
      <c r="Q42" s="1" t="s">
        <v>16</v>
      </c>
      <c r="R42" s="45"/>
      <c r="S42" s="45"/>
      <c r="T42" s="3">
        <f>S42*P42</f>
        <v>0</v>
      </c>
      <c r="U42" s="3"/>
      <c r="V42" s="3"/>
      <c r="W42" s="25">
        <f t="shared" si="35"/>
        <v>0.14086499999999999</v>
      </c>
      <c r="X42" s="1" t="s">
        <v>16</v>
      </c>
      <c r="Y42" s="45"/>
      <c r="Z42" s="57">
        <v>-21</v>
      </c>
      <c r="AA42" s="3">
        <f>Z42*W42</f>
        <v>-2.9581649999999997</v>
      </c>
      <c r="AB42" s="3"/>
      <c r="AC42" s="3"/>
      <c r="AD42" s="25">
        <f t="shared" si="36"/>
        <v>0.14086499999999999</v>
      </c>
      <c r="AE42" s="1" t="s">
        <v>16</v>
      </c>
      <c r="AF42" s="45"/>
      <c r="AG42" s="45"/>
      <c r="AH42" s="3">
        <f>AG42*AD42</f>
        <v>0</v>
      </c>
      <c r="AI42" s="3"/>
      <c r="AJ42" s="3"/>
      <c r="AK42" s="25">
        <f t="shared" si="37"/>
        <v>0.14086499999999999</v>
      </c>
      <c r="AL42" s="1" t="s">
        <v>16</v>
      </c>
      <c r="AM42" s="45"/>
      <c r="AN42" s="57"/>
      <c r="AO42" s="3">
        <f>AN42*AK42</f>
        <v>0</v>
      </c>
      <c r="AP42" s="3"/>
      <c r="AQ42" s="3"/>
      <c r="AR42" s="25">
        <f t="shared" si="38"/>
        <v>0.14086499999999999</v>
      </c>
      <c r="AS42" s="1" t="s">
        <v>16</v>
      </c>
      <c r="AT42" s="45"/>
      <c r="AU42" s="57"/>
      <c r="AV42" s="3">
        <f>AU42*AR42</f>
        <v>0</v>
      </c>
      <c r="AW42" s="3"/>
      <c r="AX42" s="3"/>
      <c r="AY42" s="25">
        <f t="shared" si="39"/>
        <v>0.14086499999999999</v>
      </c>
      <c r="AZ42" s="1" t="s">
        <v>16</v>
      </c>
      <c r="BA42" s="45"/>
      <c r="BB42" s="57"/>
      <c r="BC42" s="3">
        <f>BB42*AY42</f>
        <v>0</v>
      </c>
      <c r="BD42" s="3"/>
      <c r="BE42" s="3"/>
      <c r="BF42" s="25">
        <f t="shared" si="40"/>
        <v>0.14086499999999999</v>
      </c>
      <c r="BG42" s="1" t="s">
        <v>16</v>
      </c>
      <c r="BH42" s="45"/>
      <c r="BI42" s="45"/>
      <c r="BJ42" s="3">
        <f>BI42*BF42</f>
        <v>0</v>
      </c>
      <c r="BK42" s="3"/>
      <c r="BL42" s="3"/>
      <c r="BM42" s="25">
        <f t="shared" si="41"/>
        <v>0.14086499999999999</v>
      </c>
      <c r="BN42" s="1" t="s">
        <v>16</v>
      </c>
      <c r="BO42" s="45"/>
      <c r="BP42" s="45"/>
      <c r="BQ42" s="3">
        <f>BP42*BM42</f>
        <v>0</v>
      </c>
      <c r="BR42" s="3"/>
      <c r="BS42" s="3"/>
      <c r="BT42" s="25">
        <f t="shared" si="42"/>
        <v>0.14086499999999999</v>
      </c>
      <c r="BU42" s="1" t="s">
        <v>16</v>
      </c>
      <c r="BV42" s="45"/>
      <c r="BW42" s="45">
        <v>12</v>
      </c>
      <c r="BX42" s="3">
        <f>BW42*BT42</f>
        <v>1.6903799999999998</v>
      </c>
      <c r="BY42" s="3"/>
      <c r="BZ42" s="3"/>
      <c r="CA42" s="25">
        <f t="shared" si="43"/>
        <v>0.14086499999999999</v>
      </c>
      <c r="CB42" s="1" t="s">
        <v>16</v>
      </c>
      <c r="CC42" s="45"/>
      <c r="CD42" s="45">
        <v>1</v>
      </c>
      <c r="CE42" s="3">
        <f>CD42*CA42</f>
        <v>0.14086499999999999</v>
      </c>
      <c r="CF42" s="3"/>
      <c r="CH42" s="25">
        <f t="shared" si="44"/>
        <v>0.14086499999999999</v>
      </c>
      <c r="CI42" s="1" t="s">
        <v>16</v>
      </c>
      <c r="CJ42" s="5"/>
      <c r="CK42" s="5">
        <f>E42+L42+S42+Z42+AG42+AN42+AU42+BB42+BI42+BP42+BW42+CD42</f>
        <v>-8</v>
      </c>
      <c r="CL42" s="3">
        <f>CK42*CH42</f>
        <v>-1.1269199999999999</v>
      </c>
      <c r="CM42" s="29"/>
      <c r="CN42" s="3"/>
    </row>
    <row r="43" spans="1:92" x14ac:dyDescent="0.2">
      <c r="A43" s="1" t="s">
        <v>166</v>
      </c>
      <c r="B43" s="25">
        <f>'2004'!CA41</f>
        <v>0</v>
      </c>
      <c r="C43" s="1" t="s">
        <v>8</v>
      </c>
      <c r="D43" s="37">
        <v>2</v>
      </c>
      <c r="E43" s="43"/>
      <c r="F43" s="26">
        <f>D43*B43</f>
        <v>0</v>
      </c>
      <c r="H43" s="3"/>
      <c r="I43" s="25">
        <f t="shared" si="45"/>
        <v>0</v>
      </c>
      <c r="J43" s="1" t="s">
        <v>8</v>
      </c>
      <c r="K43" s="37">
        <v>2</v>
      </c>
      <c r="L43" s="43"/>
      <c r="M43" s="26">
        <f>K43*I43</f>
        <v>0</v>
      </c>
      <c r="O43" s="3"/>
      <c r="P43" s="25">
        <f t="shared" si="46"/>
        <v>0</v>
      </c>
      <c r="Q43" s="1" t="s">
        <v>8</v>
      </c>
      <c r="R43" s="38">
        <v>2</v>
      </c>
      <c r="S43" s="45"/>
      <c r="T43" s="26">
        <f>R43*P43</f>
        <v>0</v>
      </c>
      <c r="V43" s="3"/>
      <c r="W43" s="25">
        <f t="shared" si="35"/>
        <v>0</v>
      </c>
      <c r="X43" s="1" t="s">
        <v>8</v>
      </c>
      <c r="Y43" s="38"/>
      <c r="Z43" s="57"/>
      <c r="AA43" s="26">
        <f>Y43*W43</f>
        <v>0</v>
      </c>
      <c r="AC43" s="3"/>
      <c r="AD43" s="25">
        <f t="shared" si="36"/>
        <v>0</v>
      </c>
      <c r="AE43" s="1" t="s">
        <v>8</v>
      </c>
      <c r="AF43" s="38"/>
      <c r="AG43" s="45"/>
      <c r="AH43" s="26">
        <f>AF43*AD43</f>
        <v>0</v>
      </c>
      <c r="AJ43" s="3"/>
      <c r="AK43" s="25">
        <f t="shared" si="37"/>
        <v>0</v>
      </c>
      <c r="AL43" s="1" t="s">
        <v>8</v>
      </c>
      <c r="AM43" s="38"/>
      <c r="AN43" s="57"/>
      <c r="AO43" s="26">
        <f>AM43*AK43</f>
        <v>0</v>
      </c>
      <c r="AQ43" s="3"/>
      <c r="AR43" s="25">
        <f t="shared" si="38"/>
        <v>0</v>
      </c>
      <c r="AS43" s="1" t="s">
        <v>8</v>
      </c>
      <c r="AT43" s="38"/>
      <c r="AU43" s="57"/>
      <c r="AV43" s="26">
        <f>AT43*AR43</f>
        <v>0</v>
      </c>
      <c r="AX43" s="3"/>
      <c r="AY43" s="25">
        <f t="shared" si="39"/>
        <v>0</v>
      </c>
      <c r="AZ43" s="1" t="s">
        <v>8</v>
      </c>
      <c r="BA43" s="38"/>
      <c r="BB43" s="57"/>
      <c r="BC43" s="26">
        <f>BA43*AY43</f>
        <v>0</v>
      </c>
      <c r="BE43" s="3"/>
      <c r="BF43" s="25">
        <f t="shared" si="40"/>
        <v>0</v>
      </c>
      <c r="BG43" s="1" t="s">
        <v>8</v>
      </c>
      <c r="BH43" s="38"/>
      <c r="BI43" s="45"/>
      <c r="BJ43" s="26">
        <f>BH43*BF43</f>
        <v>0</v>
      </c>
      <c r="BL43" s="3"/>
      <c r="BM43" s="25">
        <f t="shared" si="41"/>
        <v>0</v>
      </c>
      <c r="BN43" s="1" t="s">
        <v>8</v>
      </c>
      <c r="BO43" s="38"/>
      <c r="BP43" s="45"/>
      <c r="BQ43" s="26">
        <f>BO43*BM43</f>
        <v>0</v>
      </c>
      <c r="BS43" s="3"/>
      <c r="BT43" s="25">
        <f t="shared" si="42"/>
        <v>0</v>
      </c>
      <c r="BU43" s="1" t="s">
        <v>8</v>
      </c>
      <c r="BV43" s="38"/>
      <c r="BW43" s="45"/>
      <c r="BX43" s="26">
        <f>BV43*BT43</f>
        <v>0</v>
      </c>
      <c r="BZ43" s="3"/>
      <c r="CA43" s="25">
        <f t="shared" si="43"/>
        <v>0</v>
      </c>
      <c r="CB43" s="1" t="s">
        <v>8</v>
      </c>
      <c r="CC43" s="38"/>
      <c r="CD43" s="45"/>
      <c r="CE43" s="26">
        <f>CC43*CA43</f>
        <v>0</v>
      </c>
      <c r="CH43" s="25">
        <f t="shared" si="44"/>
        <v>0</v>
      </c>
      <c r="CI43" s="1" t="s">
        <v>8</v>
      </c>
      <c r="CJ43" s="5">
        <f>SUM(D43+K43+R43+Y43+AF43+AM43+AT43+BA43+BH43+BO43+BV43+CC43)</f>
        <v>6</v>
      </c>
      <c r="CK43" s="5"/>
      <c r="CL43" s="26">
        <f>CJ43*CH43</f>
        <v>0</v>
      </c>
      <c r="CM43" s="13"/>
    </row>
    <row r="44" spans="1:92" x14ac:dyDescent="0.2">
      <c r="A44" s="1" t="s">
        <v>167</v>
      </c>
      <c r="B44" s="25">
        <f>'2004'!CA42</f>
        <v>0.317</v>
      </c>
      <c r="C44" s="1" t="s">
        <v>16</v>
      </c>
      <c r="D44" s="43"/>
      <c r="E44" s="43"/>
      <c r="F44" s="3">
        <f>E44*B44</f>
        <v>0</v>
      </c>
      <c r="G44" s="3">
        <f>F43+F44</f>
        <v>0</v>
      </c>
      <c r="H44" s="3"/>
      <c r="I44" s="25">
        <f t="shared" si="45"/>
        <v>0.317</v>
      </c>
      <c r="J44" s="1" t="s">
        <v>16</v>
      </c>
      <c r="K44" s="43"/>
      <c r="L44" s="43"/>
      <c r="M44" s="3">
        <f>L44*I44</f>
        <v>0</v>
      </c>
      <c r="N44" s="3">
        <f>M43+M44</f>
        <v>0</v>
      </c>
      <c r="O44" s="3"/>
      <c r="P44" s="25">
        <f t="shared" si="46"/>
        <v>0.317</v>
      </c>
      <c r="Q44" s="1" t="s">
        <v>16</v>
      </c>
      <c r="R44" s="45"/>
      <c r="S44" s="45"/>
      <c r="T44" s="3">
        <f>S44*P44</f>
        <v>0</v>
      </c>
      <c r="U44" s="3">
        <f>T43+T44</f>
        <v>0</v>
      </c>
      <c r="V44" s="3"/>
      <c r="W44" s="25">
        <f t="shared" si="35"/>
        <v>0.317</v>
      </c>
      <c r="X44" s="1" t="s">
        <v>16</v>
      </c>
      <c r="Y44" s="45"/>
      <c r="Z44" s="57"/>
      <c r="AA44" s="3">
        <f>Z44*W44</f>
        <v>0</v>
      </c>
      <c r="AB44" s="3">
        <f>AA43+AA44</f>
        <v>0</v>
      </c>
      <c r="AC44" s="3"/>
      <c r="AD44" s="25">
        <f t="shared" si="36"/>
        <v>0.317</v>
      </c>
      <c r="AE44" s="1" t="s">
        <v>16</v>
      </c>
      <c r="AF44" s="45"/>
      <c r="AG44" s="45"/>
      <c r="AH44" s="3">
        <f>AG44*AD44</f>
        <v>0</v>
      </c>
      <c r="AI44" s="3">
        <f>AH43+AH44</f>
        <v>0</v>
      </c>
      <c r="AJ44" s="3"/>
      <c r="AK44" s="25">
        <f t="shared" si="37"/>
        <v>0.317</v>
      </c>
      <c r="AL44" s="1" t="s">
        <v>16</v>
      </c>
      <c r="AM44" s="45"/>
      <c r="AN44" s="57"/>
      <c r="AO44" s="3">
        <f>AN44*AK44</f>
        <v>0</v>
      </c>
      <c r="AP44" s="3">
        <f>AO43+AO44</f>
        <v>0</v>
      </c>
      <c r="AQ44" s="3"/>
      <c r="AR44" s="25">
        <f t="shared" si="38"/>
        <v>0.317</v>
      </c>
      <c r="AS44" s="1" t="s">
        <v>16</v>
      </c>
      <c r="AT44" s="45"/>
      <c r="AU44" s="57"/>
      <c r="AV44" s="3">
        <f>AU44*AR44</f>
        <v>0</v>
      </c>
      <c r="AW44" s="3">
        <f>AV43+AV44</f>
        <v>0</v>
      </c>
      <c r="AX44" s="3"/>
      <c r="AY44" s="25">
        <f t="shared" si="39"/>
        <v>0.317</v>
      </c>
      <c r="AZ44" s="1" t="s">
        <v>16</v>
      </c>
      <c r="BA44" s="45"/>
      <c r="BB44" s="57"/>
      <c r="BC44" s="3">
        <f>BB44*AY44</f>
        <v>0</v>
      </c>
      <c r="BD44" s="3">
        <f>BC43+BC44</f>
        <v>0</v>
      </c>
      <c r="BE44" s="3"/>
      <c r="BF44" s="25">
        <f t="shared" si="40"/>
        <v>0.317</v>
      </c>
      <c r="BG44" s="1" t="s">
        <v>16</v>
      </c>
      <c r="BH44" s="45"/>
      <c r="BI44" s="45"/>
      <c r="BJ44" s="3">
        <f>BI44*BF44</f>
        <v>0</v>
      </c>
      <c r="BK44" s="3">
        <f>BJ43+BJ44</f>
        <v>0</v>
      </c>
      <c r="BL44" s="3"/>
      <c r="BM44" s="25">
        <f t="shared" si="41"/>
        <v>0.317</v>
      </c>
      <c r="BN44" s="1" t="s">
        <v>16</v>
      </c>
      <c r="BO44" s="45"/>
      <c r="BP44" s="45"/>
      <c r="BQ44" s="3">
        <f>BP44*BM44</f>
        <v>0</v>
      </c>
      <c r="BR44" s="3">
        <f>BQ43+BQ44</f>
        <v>0</v>
      </c>
      <c r="BS44" s="3"/>
      <c r="BT44" s="25">
        <f t="shared" si="42"/>
        <v>0.317</v>
      </c>
      <c r="BU44" s="1" t="s">
        <v>16</v>
      </c>
      <c r="BV44" s="45"/>
      <c r="BW44" s="45">
        <v>1</v>
      </c>
      <c r="BX44" s="3">
        <f>BW44*BT44</f>
        <v>0.317</v>
      </c>
      <c r="BY44" s="3">
        <f>BX43+BX44</f>
        <v>0.317</v>
      </c>
      <c r="BZ44" s="3"/>
      <c r="CA44" s="25">
        <f t="shared" si="43"/>
        <v>0.317</v>
      </c>
      <c r="CB44" s="1" t="s">
        <v>16</v>
      </c>
      <c r="CC44" s="45"/>
      <c r="CD44" s="45"/>
      <c r="CE44" s="3">
        <f>CD44*CA44</f>
        <v>0</v>
      </c>
      <c r="CF44" s="3">
        <f>CE43+CE44</f>
        <v>0</v>
      </c>
      <c r="CH44" s="25">
        <f t="shared" si="44"/>
        <v>0.317</v>
      </c>
      <c r="CI44" s="1" t="s">
        <v>16</v>
      </c>
      <c r="CJ44" s="5"/>
      <c r="CK44" s="5">
        <f>E44+L44+S44+Z44+AG44+AN44+AU44+BB44+BI44+BP44+BW44+CD44</f>
        <v>1</v>
      </c>
      <c r="CL44" s="3">
        <f>CK44*CH44</f>
        <v>0.317</v>
      </c>
      <c r="CM44" s="29">
        <f>CL43+CL44</f>
        <v>0.317</v>
      </c>
      <c r="CN44" s="3"/>
    </row>
    <row r="45" spans="1:92" x14ac:dyDescent="0.2">
      <c r="A45" s="1" t="s">
        <v>168</v>
      </c>
      <c r="B45" s="25">
        <v>0</v>
      </c>
      <c r="C45" s="1" t="s">
        <v>9</v>
      </c>
      <c r="D45" s="37"/>
      <c r="E45" s="43"/>
      <c r="F45" s="26">
        <f>D45*B45</f>
        <v>0</v>
      </c>
      <c r="G45" s="3"/>
      <c r="H45" s="3"/>
      <c r="I45" s="25">
        <f t="shared" si="45"/>
        <v>0</v>
      </c>
      <c r="J45" s="1" t="s">
        <v>9</v>
      </c>
      <c r="K45" s="37"/>
      <c r="L45" s="43"/>
      <c r="M45" s="26">
        <f>K45*I45</f>
        <v>0</v>
      </c>
      <c r="N45" s="3"/>
      <c r="O45" s="3"/>
      <c r="P45" s="25">
        <f t="shared" si="46"/>
        <v>0</v>
      </c>
      <c r="Q45" s="1" t="s">
        <v>9</v>
      </c>
      <c r="R45" s="38"/>
      <c r="S45" s="45"/>
      <c r="T45" s="26">
        <f>R45*P45</f>
        <v>0</v>
      </c>
      <c r="U45" s="3"/>
      <c r="V45" s="3"/>
      <c r="W45" s="25">
        <v>0</v>
      </c>
      <c r="X45" s="1" t="s">
        <v>9</v>
      </c>
      <c r="Y45" s="38">
        <v>2</v>
      </c>
      <c r="Z45" s="57"/>
      <c r="AA45" s="26">
        <f>Y45*W45</f>
        <v>0</v>
      </c>
      <c r="AB45" s="3"/>
      <c r="AC45" s="3"/>
      <c r="AD45" s="25">
        <f t="shared" si="36"/>
        <v>0</v>
      </c>
      <c r="AE45" s="1" t="s">
        <v>10</v>
      </c>
      <c r="AF45" s="38">
        <v>2</v>
      </c>
      <c r="AG45" s="45"/>
      <c r="AH45" s="26">
        <f>AF45*AD45</f>
        <v>0</v>
      </c>
      <c r="AI45" s="3"/>
      <c r="AJ45" s="3"/>
      <c r="AK45" s="25">
        <f t="shared" si="37"/>
        <v>0</v>
      </c>
      <c r="AL45" s="1" t="s">
        <v>10</v>
      </c>
      <c r="AM45" s="38">
        <v>2</v>
      </c>
      <c r="AN45" s="57"/>
      <c r="AO45" s="26">
        <f>AM45*AK45</f>
        <v>0</v>
      </c>
      <c r="AP45" s="3"/>
      <c r="AQ45" s="3"/>
      <c r="AR45" s="25">
        <f t="shared" si="38"/>
        <v>0</v>
      </c>
      <c r="AS45" s="1" t="s">
        <v>10</v>
      </c>
      <c r="AT45" s="38">
        <v>2</v>
      </c>
      <c r="AU45" s="57"/>
      <c r="AV45" s="26">
        <f>AT45*AR45</f>
        <v>0</v>
      </c>
      <c r="AW45" s="3"/>
      <c r="AX45" s="3"/>
      <c r="AY45" s="28">
        <f t="shared" si="39"/>
        <v>0</v>
      </c>
      <c r="AZ45" s="1" t="s">
        <v>10</v>
      </c>
      <c r="BA45" s="38">
        <v>2</v>
      </c>
      <c r="BB45" s="57"/>
      <c r="BC45" s="26">
        <f>BA45*AY45</f>
        <v>0</v>
      </c>
      <c r="BD45" s="3"/>
      <c r="BE45" s="3"/>
      <c r="BF45" s="25">
        <f t="shared" si="40"/>
        <v>0</v>
      </c>
      <c r="BG45" s="1" t="s">
        <v>10</v>
      </c>
      <c r="BH45" s="38">
        <v>2</v>
      </c>
      <c r="BI45" s="45"/>
      <c r="BJ45" s="26">
        <f>BH45*BF45</f>
        <v>0</v>
      </c>
      <c r="BK45" s="3"/>
      <c r="BL45" s="3"/>
      <c r="BM45" s="25">
        <f t="shared" si="41"/>
        <v>0</v>
      </c>
      <c r="BN45" s="1" t="s">
        <v>10</v>
      </c>
      <c r="BO45" s="38">
        <v>2</v>
      </c>
      <c r="BP45" s="45"/>
      <c r="BQ45" s="26">
        <f>BO45*BM45</f>
        <v>0</v>
      </c>
      <c r="BR45" s="3"/>
      <c r="BS45" s="3"/>
      <c r="BT45" s="25">
        <f t="shared" si="42"/>
        <v>0</v>
      </c>
      <c r="BU45" s="1" t="s">
        <v>10</v>
      </c>
      <c r="BV45" s="38">
        <v>2</v>
      </c>
      <c r="BW45" s="45"/>
      <c r="BX45" s="26">
        <f>BV45*BT45</f>
        <v>0</v>
      </c>
      <c r="BY45" s="3"/>
      <c r="BZ45" s="3"/>
      <c r="CA45" s="25">
        <f t="shared" si="43"/>
        <v>0</v>
      </c>
      <c r="CB45" s="1" t="s">
        <v>10</v>
      </c>
      <c r="CC45" s="38">
        <v>2</v>
      </c>
      <c r="CD45" s="45"/>
      <c r="CE45" s="26">
        <f>CC45*CA45</f>
        <v>0</v>
      </c>
      <c r="CF45" s="3"/>
      <c r="CH45" s="28">
        <f t="shared" si="44"/>
        <v>0</v>
      </c>
      <c r="CI45" s="1" t="s">
        <v>10</v>
      </c>
      <c r="CJ45" s="5"/>
      <c r="CK45" s="5"/>
      <c r="CL45" s="26">
        <f>CJ45*CH45</f>
        <v>0</v>
      </c>
      <c r="CM45" s="29"/>
    </row>
    <row r="46" spans="1:92" x14ac:dyDescent="0.2">
      <c r="A46" s="1" t="s">
        <v>169</v>
      </c>
      <c r="B46" s="25">
        <v>0</v>
      </c>
      <c r="C46" s="1" t="s">
        <v>16</v>
      </c>
      <c r="D46" s="43"/>
      <c r="E46" s="43"/>
      <c r="F46" s="3">
        <f>E46*B46</f>
        <v>0</v>
      </c>
      <c r="G46" s="3">
        <f>F45+F46</f>
        <v>0</v>
      </c>
      <c r="H46" s="3"/>
      <c r="I46" s="25">
        <f t="shared" si="45"/>
        <v>0</v>
      </c>
      <c r="J46" s="1" t="s">
        <v>16</v>
      </c>
      <c r="K46" s="43"/>
      <c r="L46" s="43"/>
      <c r="M46" s="3">
        <f>L46*I46</f>
        <v>0</v>
      </c>
      <c r="N46" s="3">
        <f>M45+M46</f>
        <v>0</v>
      </c>
      <c r="O46" s="3"/>
      <c r="P46" s="25">
        <f t="shared" si="46"/>
        <v>0</v>
      </c>
      <c r="Q46" s="1" t="s">
        <v>16</v>
      </c>
      <c r="R46" s="45"/>
      <c r="S46" s="45"/>
      <c r="T46" s="3">
        <f>S46*P46</f>
        <v>0</v>
      </c>
      <c r="U46" s="3">
        <f>T45+T46</f>
        <v>0</v>
      </c>
      <c r="V46" s="3"/>
      <c r="W46" s="25">
        <v>0</v>
      </c>
      <c r="X46" s="1" t="s">
        <v>16</v>
      </c>
      <c r="Y46" s="45"/>
      <c r="Z46" s="57"/>
      <c r="AA46" s="3">
        <f>Z46*W46</f>
        <v>0</v>
      </c>
      <c r="AB46" s="3">
        <f>AA45+AA46</f>
        <v>0</v>
      </c>
      <c r="AC46" s="3"/>
      <c r="AD46" s="25">
        <f t="shared" si="36"/>
        <v>0</v>
      </c>
      <c r="AE46" s="1" t="s">
        <v>16</v>
      </c>
      <c r="AF46" s="45"/>
      <c r="AG46" s="45">
        <v>31</v>
      </c>
      <c r="AH46" s="3">
        <f>AG46*AD46</f>
        <v>0</v>
      </c>
      <c r="AI46" s="3">
        <f>AH45+AH46</f>
        <v>0</v>
      </c>
      <c r="AJ46" s="3"/>
      <c r="AK46" s="25">
        <f t="shared" si="37"/>
        <v>0</v>
      </c>
      <c r="AL46" s="1" t="s">
        <v>16</v>
      </c>
      <c r="AM46" s="45"/>
      <c r="AN46" s="57">
        <v>39</v>
      </c>
      <c r="AO46" s="3">
        <f>AN46*AK46</f>
        <v>0</v>
      </c>
      <c r="AP46" s="3">
        <f>AO45+AO46</f>
        <v>0</v>
      </c>
      <c r="AQ46" s="3"/>
      <c r="AR46" s="25">
        <f t="shared" si="38"/>
        <v>0</v>
      </c>
      <c r="AS46" s="1" t="s">
        <v>16</v>
      </c>
      <c r="AT46" s="45"/>
      <c r="AU46" s="57">
        <v>38</v>
      </c>
      <c r="AV46" s="3">
        <f>AU46*AR46</f>
        <v>0</v>
      </c>
      <c r="AW46" s="3">
        <f>AV45+AV46</f>
        <v>0</v>
      </c>
      <c r="AX46" s="3"/>
      <c r="AY46" s="28">
        <f t="shared" si="39"/>
        <v>0</v>
      </c>
      <c r="AZ46" s="1" t="s">
        <v>16</v>
      </c>
      <c r="BA46" s="45"/>
      <c r="BB46" s="57">
        <v>33</v>
      </c>
      <c r="BC46" s="3">
        <f>BB46*AY46</f>
        <v>0</v>
      </c>
      <c r="BD46" s="3">
        <f>BC45+BC46</f>
        <v>0</v>
      </c>
      <c r="BE46" s="3"/>
      <c r="BF46" s="25">
        <f t="shared" si="40"/>
        <v>0</v>
      </c>
      <c r="BG46" s="1" t="s">
        <v>16</v>
      </c>
      <c r="BH46" s="45"/>
      <c r="BI46" s="45">
        <v>37</v>
      </c>
      <c r="BJ46" s="3">
        <f>BI46*BF46</f>
        <v>0</v>
      </c>
      <c r="BK46" s="3">
        <f>BJ45+BJ46</f>
        <v>0</v>
      </c>
      <c r="BL46" s="3"/>
      <c r="BM46" s="25">
        <f t="shared" si="41"/>
        <v>0</v>
      </c>
      <c r="BN46" s="1" t="s">
        <v>16</v>
      </c>
      <c r="BO46" s="45"/>
      <c r="BP46" s="45">
        <v>35</v>
      </c>
      <c r="BQ46" s="3">
        <f>BP46*BM46</f>
        <v>0</v>
      </c>
      <c r="BR46" s="3">
        <f>BQ45+BQ46</f>
        <v>0</v>
      </c>
      <c r="BS46" s="3"/>
      <c r="BT46" s="25">
        <f t="shared" si="42"/>
        <v>0</v>
      </c>
      <c r="BU46" s="1" t="s">
        <v>16</v>
      </c>
      <c r="BV46" s="45"/>
      <c r="BW46" s="45">
        <v>6</v>
      </c>
      <c r="BX46" s="3">
        <f>BW46*BT46</f>
        <v>0</v>
      </c>
      <c r="BY46" s="3">
        <f>BX45+BX46</f>
        <v>0</v>
      </c>
      <c r="BZ46" s="3"/>
      <c r="CA46" s="25">
        <f t="shared" si="43"/>
        <v>0</v>
      </c>
      <c r="CB46" s="1" t="s">
        <v>16</v>
      </c>
      <c r="CC46" s="45"/>
      <c r="CD46" s="45">
        <v>6</v>
      </c>
      <c r="CE46" s="3">
        <f>CD46*CA46</f>
        <v>0</v>
      </c>
      <c r="CF46" s="3">
        <f>CE45+CE46</f>
        <v>0</v>
      </c>
      <c r="CH46" s="28">
        <f t="shared" si="44"/>
        <v>0</v>
      </c>
      <c r="CI46" s="1" t="s">
        <v>16</v>
      </c>
      <c r="CJ46" s="5"/>
      <c r="CK46" s="5">
        <f>E46+L46+S46+Z46+AG46+AN46+AU46+BB46+BI46+BP46+BW46+CD46</f>
        <v>225</v>
      </c>
      <c r="CL46" s="3">
        <f>CK46*CH46</f>
        <v>0</v>
      </c>
      <c r="CM46" s="29">
        <f>CL45+CL46</f>
        <v>0</v>
      </c>
      <c r="CN46" s="3"/>
    </row>
    <row r="47" spans="1:92" x14ac:dyDescent="0.2">
      <c r="B47" s="25"/>
      <c r="D47" s="43"/>
      <c r="E47" s="43"/>
      <c r="F47" s="3"/>
      <c r="G47" s="3"/>
      <c r="H47" s="3"/>
      <c r="I47" s="25"/>
      <c r="K47" s="43"/>
      <c r="L47" s="43"/>
      <c r="M47" s="3"/>
      <c r="N47" s="3"/>
      <c r="O47" s="3"/>
      <c r="P47" s="27"/>
      <c r="R47" s="45"/>
      <c r="S47" s="45"/>
      <c r="T47" s="3"/>
      <c r="U47" s="3"/>
      <c r="V47" s="3"/>
      <c r="W47" s="25"/>
      <c r="Y47" s="45"/>
      <c r="Z47" s="57"/>
      <c r="AA47" s="3"/>
      <c r="AB47" s="3"/>
      <c r="AC47" s="3"/>
      <c r="AD47" s="25"/>
      <c r="AF47" s="45"/>
      <c r="AG47" s="45"/>
      <c r="AH47" s="3"/>
      <c r="AI47" s="3"/>
      <c r="AJ47" s="3"/>
      <c r="AK47" s="25"/>
      <c r="AM47" s="45"/>
      <c r="AN47" s="57"/>
      <c r="AO47" s="3"/>
      <c r="AP47" s="3"/>
      <c r="AQ47" s="3"/>
      <c r="AR47" s="25"/>
      <c r="AT47" s="45"/>
      <c r="AU47" s="57"/>
      <c r="AV47" s="3"/>
      <c r="AW47" s="3"/>
      <c r="AX47" s="3"/>
      <c r="AY47" s="28"/>
      <c r="BA47" s="45"/>
      <c r="BB47" s="57"/>
      <c r="BC47" s="3"/>
      <c r="BD47" s="3"/>
      <c r="BE47" s="3"/>
      <c r="BF47" s="25"/>
      <c r="BH47" s="45"/>
      <c r="BI47" s="45"/>
      <c r="BJ47" s="3"/>
      <c r="BK47" s="3"/>
      <c r="BL47" s="3"/>
      <c r="BM47" s="25"/>
      <c r="BO47" s="45"/>
      <c r="BP47" s="45"/>
      <c r="BQ47" s="3"/>
      <c r="BR47" s="3"/>
      <c r="BS47" s="3"/>
      <c r="BT47" s="25"/>
      <c r="BV47" s="45"/>
      <c r="BW47" s="45"/>
      <c r="BX47" s="3"/>
      <c r="BY47" s="3"/>
      <c r="BZ47" s="3"/>
      <c r="CA47" s="25"/>
      <c r="CC47" s="45"/>
      <c r="CD47" s="45"/>
      <c r="CE47" s="3"/>
      <c r="CF47" s="3"/>
      <c r="CH47" s="28"/>
      <c r="CJ47" s="5"/>
      <c r="CK47" s="5"/>
      <c r="CL47" s="5"/>
      <c r="CM47" s="29"/>
    </row>
    <row r="48" spans="1:92" x14ac:dyDescent="0.2">
      <c r="A48" s="1" t="s">
        <v>170</v>
      </c>
      <c r="B48" s="25">
        <f>'2004'!CA46</f>
        <v>3.85E-2</v>
      </c>
      <c r="C48" s="1" t="s">
        <v>8</v>
      </c>
      <c r="D48" s="37">
        <v>6</v>
      </c>
      <c r="E48" s="43"/>
      <c r="F48" s="26">
        <f>D48*B48</f>
        <v>0.23099999999999998</v>
      </c>
      <c r="I48" s="25">
        <f>B48</f>
        <v>3.85E-2</v>
      </c>
      <c r="J48" s="1" t="s">
        <v>8</v>
      </c>
      <c r="K48" s="37">
        <v>6</v>
      </c>
      <c r="L48" s="43"/>
      <c r="M48" s="26">
        <f>K48*I48</f>
        <v>0.23099999999999998</v>
      </c>
      <c r="P48" s="27">
        <f>I48</f>
        <v>3.85E-2</v>
      </c>
      <c r="Q48" s="1" t="s">
        <v>8</v>
      </c>
      <c r="R48" s="37">
        <v>6</v>
      </c>
      <c r="S48" s="45"/>
      <c r="T48" s="26">
        <f>R48*P48</f>
        <v>0.23099999999999998</v>
      </c>
      <c r="W48" s="25">
        <f>'2004'!CA46</f>
        <v>3.85E-2</v>
      </c>
      <c r="X48" s="1" t="s">
        <v>8</v>
      </c>
      <c r="Y48" s="37"/>
      <c r="Z48" s="45"/>
      <c r="AA48" s="26">
        <f>Y48*W48</f>
        <v>0</v>
      </c>
      <c r="AD48" s="25">
        <f>W48</f>
        <v>3.85E-2</v>
      </c>
      <c r="AE48" s="1" t="s">
        <v>8</v>
      </c>
      <c r="AF48" s="37"/>
      <c r="AG48" s="45"/>
      <c r="AH48" s="26">
        <f>AF48*AD48</f>
        <v>0</v>
      </c>
      <c r="AK48" s="25">
        <f>AD48</f>
        <v>3.85E-2</v>
      </c>
      <c r="AL48" s="1" t="s">
        <v>8</v>
      </c>
      <c r="AM48" s="37"/>
      <c r="AN48" s="45"/>
      <c r="AO48" s="26">
        <f>AM48*AK48</f>
        <v>0</v>
      </c>
      <c r="AR48" s="25">
        <f>AK48</f>
        <v>3.85E-2</v>
      </c>
      <c r="AS48" s="1" t="s">
        <v>8</v>
      </c>
      <c r="AT48" s="37"/>
      <c r="AU48" s="45"/>
      <c r="AV48" s="26">
        <f>AT48*AR48</f>
        <v>0</v>
      </c>
      <c r="AY48" s="28">
        <f>AR48</f>
        <v>3.85E-2</v>
      </c>
      <c r="AZ48" s="1" t="s">
        <v>8</v>
      </c>
      <c r="BA48" s="37"/>
      <c r="BB48" s="45"/>
      <c r="BC48" s="26">
        <f>BA48*AY48</f>
        <v>0</v>
      </c>
      <c r="BF48" s="25">
        <f>AY48</f>
        <v>3.85E-2</v>
      </c>
      <c r="BG48" s="1" t="s">
        <v>8</v>
      </c>
      <c r="BH48" s="37"/>
      <c r="BI48" s="45"/>
      <c r="BJ48" s="26">
        <f>BH48*BF48</f>
        <v>0</v>
      </c>
      <c r="BM48" s="25">
        <f>BF48</f>
        <v>3.85E-2</v>
      </c>
      <c r="BN48" s="1" t="s">
        <v>8</v>
      </c>
      <c r="BO48" s="37"/>
      <c r="BP48" s="45"/>
      <c r="BQ48" s="26">
        <f>BO48*BM48</f>
        <v>0</v>
      </c>
      <c r="BT48" s="25">
        <f>BM48</f>
        <v>3.85E-2</v>
      </c>
      <c r="BU48" s="1" t="s">
        <v>8</v>
      </c>
      <c r="BV48" s="37"/>
      <c r="BW48" s="45"/>
      <c r="BX48" s="26">
        <f>BV48*BT48</f>
        <v>0</v>
      </c>
      <c r="CA48" s="25">
        <f>BT48</f>
        <v>3.85E-2</v>
      </c>
      <c r="CB48" s="1" t="s">
        <v>8</v>
      </c>
      <c r="CC48" s="37"/>
      <c r="CD48" s="45"/>
      <c r="CE48" s="26">
        <f>CC48*CA48</f>
        <v>0</v>
      </c>
      <c r="CH48" s="28">
        <f>CA48</f>
        <v>3.85E-2</v>
      </c>
      <c r="CI48" s="1" t="s">
        <v>8</v>
      </c>
      <c r="CJ48" s="5">
        <f>SUM(D48+K48+R48+Y48+AF48+AM48+AT48+BA48+BH48+BO48+BV48+CC48)</f>
        <v>18</v>
      </c>
      <c r="CK48" s="5"/>
      <c r="CL48" s="26">
        <f>CJ48*CH48</f>
        <v>0.69299999999999995</v>
      </c>
      <c r="CM48" s="13"/>
    </row>
    <row r="49" spans="1:93" x14ac:dyDescent="0.2">
      <c r="A49" s="1" t="s">
        <v>171</v>
      </c>
      <c r="B49" s="25">
        <f>'2004'!CA47</f>
        <v>0.116171</v>
      </c>
      <c r="C49" s="1" t="s">
        <v>16</v>
      </c>
      <c r="D49" s="44"/>
      <c r="E49" s="43">
        <v>527</v>
      </c>
      <c r="F49" s="3">
        <f>E49*B49</f>
        <v>61.222116999999997</v>
      </c>
      <c r="G49" s="3">
        <f>F48+F49</f>
        <v>61.453116999999999</v>
      </c>
      <c r="H49" s="3"/>
      <c r="I49" s="25">
        <f>B49</f>
        <v>0.116171</v>
      </c>
      <c r="J49" s="1" t="s">
        <v>16</v>
      </c>
      <c r="K49" s="44"/>
      <c r="L49" s="43">
        <v>528</v>
      </c>
      <c r="M49" s="3">
        <f>L49*I49</f>
        <v>61.338287999999999</v>
      </c>
      <c r="N49" s="3">
        <f>M48+M49</f>
        <v>61.569288</v>
      </c>
      <c r="O49" s="3"/>
      <c r="P49" s="27">
        <f>I49</f>
        <v>0.116171</v>
      </c>
      <c r="Q49" s="1" t="s">
        <v>16</v>
      </c>
      <c r="R49" s="46"/>
      <c r="S49" s="45">
        <v>527</v>
      </c>
      <c r="T49" s="3">
        <f>S49*P49</f>
        <v>61.222116999999997</v>
      </c>
      <c r="U49" s="3">
        <f>T48+T49</f>
        <v>61.453116999999999</v>
      </c>
      <c r="V49" s="3"/>
      <c r="W49" s="25">
        <f>'2004'!CA47</f>
        <v>0.116171</v>
      </c>
      <c r="X49" s="1" t="s">
        <v>16</v>
      </c>
      <c r="Y49" s="46"/>
      <c r="Z49" s="45">
        <v>527</v>
      </c>
      <c r="AA49" s="3">
        <f>Z49*W49</f>
        <v>61.222116999999997</v>
      </c>
      <c r="AB49" s="3">
        <f>AA48+AA49</f>
        <v>61.222116999999997</v>
      </c>
      <c r="AC49" s="3"/>
      <c r="AD49" s="25">
        <f>W49</f>
        <v>0.116171</v>
      </c>
      <c r="AE49" s="1" t="s">
        <v>16</v>
      </c>
      <c r="AF49" s="46"/>
      <c r="AG49" s="45">
        <v>451</v>
      </c>
      <c r="AH49" s="3">
        <f>AG49*AD49</f>
        <v>52.393121000000001</v>
      </c>
      <c r="AI49" s="3">
        <f>AH48+AH49</f>
        <v>52.393121000000001</v>
      </c>
      <c r="AJ49" s="3"/>
      <c r="AK49" s="25">
        <f>AD49</f>
        <v>0.116171</v>
      </c>
      <c r="AL49" s="1" t="s">
        <v>16</v>
      </c>
      <c r="AM49" s="46"/>
      <c r="AN49" s="45"/>
      <c r="AO49" s="3">
        <f>AN49*AK49</f>
        <v>0</v>
      </c>
      <c r="AP49" s="3">
        <f>AO48+AO49</f>
        <v>0</v>
      </c>
      <c r="AQ49" s="3"/>
      <c r="AR49" s="25">
        <f>AK49</f>
        <v>0.116171</v>
      </c>
      <c r="AS49" s="1" t="s">
        <v>16</v>
      </c>
      <c r="AT49" s="46"/>
      <c r="AU49" s="45"/>
      <c r="AV49" s="3">
        <f>AU49*AR49</f>
        <v>0</v>
      </c>
      <c r="AW49" s="3">
        <f>AV48+AV49</f>
        <v>0</v>
      </c>
      <c r="AX49" s="3"/>
      <c r="AY49" s="28">
        <f>AR49</f>
        <v>0.116171</v>
      </c>
      <c r="AZ49" s="1" t="s">
        <v>16</v>
      </c>
      <c r="BA49" s="46"/>
      <c r="BB49" s="45"/>
      <c r="BC49" s="3">
        <f>BB49*AY49</f>
        <v>0</v>
      </c>
      <c r="BD49" s="3">
        <f>BC48+BC49</f>
        <v>0</v>
      </c>
      <c r="BE49" s="3"/>
      <c r="BF49" s="25">
        <f>AY49</f>
        <v>0.116171</v>
      </c>
      <c r="BG49" s="1" t="s">
        <v>16</v>
      </c>
      <c r="BH49" s="46"/>
      <c r="BI49" s="45"/>
      <c r="BJ49" s="3">
        <f>BI49*BF49</f>
        <v>0</v>
      </c>
      <c r="BK49" s="3">
        <f>BJ48+BJ49</f>
        <v>0</v>
      </c>
      <c r="BL49" s="3"/>
      <c r="BM49" s="25">
        <f>BF49</f>
        <v>0.116171</v>
      </c>
      <c r="BN49" s="1" t="s">
        <v>16</v>
      </c>
      <c r="BO49" s="46"/>
      <c r="BP49" s="45"/>
      <c r="BQ49" s="3">
        <f>BP49*BM49</f>
        <v>0</v>
      </c>
      <c r="BR49" s="3">
        <f>BQ48+BQ49</f>
        <v>0</v>
      </c>
      <c r="BS49" s="3"/>
      <c r="BT49" s="25">
        <f>BM49</f>
        <v>0.116171</v>
      </c>
      <c r="BU49" s="1" t="s">
        <v>16</v>
      </c>
      <c r="BV49" s="46"/>
      <c r="BW49" s="45"/>
      <c r="BX49" s="3">
        <f>BW49*BT49</f>
        <v>0</v>
      </c>
      <c r="BY49" s="3">
        <f>BX48+BX49</f>
        <v>0</v>
      </c>
      <c r="BZ49" s="3"/>
      <c r="CA49" s="25">
        <f>BT49</f>
        <v>0.116171</v>
      </c>
      <c r="CB49" s="1" t="s">
        <v>16</v>
      </c>
      <c r="CC49" s="46"/>
      <c r="CD49" s="45"/>
      <c r="CE49" s="3">
        <f>CD49*CA49</f>
        <v>0</v>
      </c>
      <c r="CF49" s="3">
        <f>CE48+CE49</f>
        <v>0</v>
      </c>
      <c r="CH49" s="28">
        <f>CA49</f>
        <v>0.116171</v>
      </c>
      <c r="CI49" s="1" t="s">
        <v>16</v>
      </c>
      <c r="CK49" s="5">
        <f>E49+L49+S49+Z49+AG49+AN49+AU49+BB49+BI49+BP49+BW49+CD49</f>
        <v>2560</v>
      </c>
      <c r="CL49" s="3">
        <f>CK49*CH49</f>
        <v>297.39776000000001</v>
      </c>
      <c r="CM49" s="29">
        <f>CL48+CL49</f>
        <v>298.09075999999999</v>
      </c>
      <c r="CN49" s="3"/>
    </row>
    <row r="50" spans="1:93" x14ac:dyDescent="0.2">
      <c r="A50" s="1" t="s">
        <v>172</v>
      </c>
      <c r="B50" s="25">
        <v>0</v>
      </c>
      <c r="C50" s="1" t="s">
        <v>9</v>
      </c>
      <c r="D50" s="53"/>
      <c r="E50" s="43"/>
      <c r="F50" s="26">
        <f>D50*B50</f>
        <v>0</v>
      </c>
      <c r="G50" s="3"/>
      <c r="H50" s="3"/>
      <c r="I50" s="25">
        <f>B50</f>
        <v>0</v>
      </c>
      <c r="J50" s="1" t="s">
        <v>8</v>
      </c>
      <c r="K50" s="53"/>
      <c r="L50" s="43"/>
      <c r="M50" s="26">
        <f>K50*I50</f>
        <v>0</v>
      </c>
      <c r="N50" s="3"/>
      <c r="O50" s="3"/>
      <c r="P50" s="27">
        <f>I50</f>
        <v>0</v>
      </c>
      <c r="Q50" s="1" t="s">
        <v>10</v>
      </c>
      <c r="R50" s="54"/>
      <c r="S50" s="45"/>
      <c r="T50" s="26">
        <f>R50*P50</f>
        <v>0</v>
      </c>
      <c r="U50" s="3"/>
      <c r="V50" s="3"/>
      <c r="W50" s="25">
        <v>0</v>
      </c>
      <c r="X50" s="1" t="s">
        <v>10</v>
      </c>
      <c r="Y50" s="54">
        <v>6</v>
      </c>
      <c r="Z50" s="45"/>
      <c r="AA50" s="26">
        <f>Y50*W50</f>
        <v>0</v>
      </c>
      <c r="AB50" s="3"/>
      <c r="AC50" s="3"/>
      <c r="AD50" s="25">
        <f>W50</f>
        <v>0</v>
      </c>
      <c r="AE50" s="1" t="s">
        <v>10</v>
      </c>
      <c r="AF50" s="55">
        <v>6</v>
      </c>
      <c r="AG50" s="45"/>
      <c r="AH50" s="26">
        <f>AF50*AD50</f>
        <v>0</v>
      </c>
      <c r="AI50" s="3"/>
      <c r="AJ50" s="3"/>
      <c r="AK50" s="25">
        <f>AD50</f>
        <v>0</v>
      </c>
      <c r="AL50" s="1" t="s">
        <v>10</v>
      </c>
      <c r="AM50" s="55">
        <v>6</v>
      </c>
      <c r="AN50" s="45"/>
      <c r="AO50" s="26">
        <f>AM50*AK50</f>
        <v>0</v>
      </c>
      <c r="AP50" s="3"/>
      <c r="AQ50" s="3"/>
      <c r="AR50" s="25">
        <f>AK50</f>
        <v>0</v>
      </c>
      <c r="AS50" s="1" t="s">
        <v>10</v>
      </c>
      <c r="AT50" s="54">
        <v>6</v>
      </c>
      <c r="AU50" s="45"/>
      <c r="AV50" s="26">
        <f>AT50*AR50</f>
        <v>0</v>
      </c>
      <c r="AW50" s="3"/>
      <c r="AX50" s="3"/>
      <c r="AY50" s="28">
        <f>AR50</f>
        <v>0</v>
      </c>
      <c r="AZ50" s="1" t="s">
        <v>10</v>
      </c>
      <c r="BA50" s="54">
        <v>6</v>
      </c>
      <c r="BB50" s="45"/>
      <c r="BC50" s="26">
        <f>BA50*AY50</f>
        <v>0</v>
      </c>
      <c r="BD50" s="3"/>
      <c r="BE50" s="3"/>
      <c r="BF50" s="25">
        <f>AY50</f>
        <v>0</v>
      </c>
      <c r="BG50" s="1" t="s">
        <v>8</v>
      </c>
      <c r="BH50" s="54">
        <v>6</v>
      </c>
      <c r="BI50" s="45"/>
      <c r="BJ50" s="26">
        <f>BH50*BF50</f>
        <v>0</v>
      </c>
      <c r="BK50" s="3"/>
      <c r="BL50" s="3"/>
      <c r="BM50" s="25">
        <f>BF50</f>
        <v>0</v>
      </c>
      <c r="BN50" s="1" t="s">
        <v>8</v>
      </c>
      <c r="BO50" s="54">
        <v>6</v>
      </c>
      <c r="BP50" s="45"/>
      <c r="BQ50" s="26">
        <f>BO50*BM50</f>
        <v>0</v>
      </c>
      <c r="BR50" s="3"/>
      <c r="BS50" s="3"/>
      <c r="BT50" s="25">
        <f>BM50</f>
        <v>0</v>
      </c>
      <c r="BU50" s="1" t="s">
        <v>8</v>
      </c>
      <c r="BV50" s="54">
        <v>6</v>
      </c>
      <c r="BW50" s="45"/>
      <c r="BX50" s="26">
        <f>BV50*BT50</f>
        <v>0</v>
      </c>
      <c r="BY50" s="3"/>
      <c r="BZ50" s="3"/>
      <c r="CA50" s="25">
        <f>BT50</f>
        <v>0</v>
      </c>
      <c r="CB50" s="1" t="s">
        <v>8</v>
      </c>
      <c r="CC50" s="54">
        <v>6</v>
      </c>
      <c r="CD50" s="45"/>
      <c r="CE50" s="26">
        <f>CC50*CA50</f>
        <v>0</v>
      </c>
      <c r="CF50" s="3"/>
      <c r="CH50" s="28">
        <f>CA50</f>
        <v>0</v>
      </c>
      <c r="CI50" s="1" t="s">
        <v>8</v>
      </c>
      <c r="CJ50" s="5"/>
      <c r="CK50" s="5"/>
      <c r="CL50" s="26">
        <f>CJ50*CH50</f>
        <v>0</v>
      </c>
      <c r="CM50" s="29"/>
    </row>
    <row r="51" spans="1:93" x14ac:dyDescent="0.2">
      <c r="A51" s="1" t="s">
        <v>173</v>
      </c>
      <c r="B51" s="25">
        <v>0</v>
      </c>
      <c r="C51" s="1" t="s">
        <v>16</v>
      </c>
      <c r="D51" s="44"/>
      <c r="E51" s="43"/>
      <c r="F51" s="3">
        <f>E51*B51</f>
        <v>0</v>
      </c>
      <c r="G51" s="3">
        <f>F50+F51</f>
        <v>0</v>
      </c>
      <c r="H51" s="3"/>
      <c r="I51" s="25">
        <f>B51</f>
        <v>0</v>
      </c>
      <c r="J51" s="1" t="s">
        <v>16</v>
      </c>
      <c r="K51" s="44"/>
      <c r="L51" s="43"/>
      <c r="M51" s="3">
        <f>L51*I51</f>
        <v>0</v>
      </c>
      <c r="N51" s="3">
        <f>M50+M51</f>
        <v>0</v>
      </c>
      <c r="O51" s="3"/>
      <c r="P51" s="27">
        <f>I51</f>
        <v>0</v>
      </c>
      <c r="Q51" s="1" t="s">
        <v>16</v>
      </c>
      <c r="R51" s="46"/>
      <c r="S51" s="45"/>
      <c r="T51" s="3">
        <f>S51*P51</f>
        <v>0</v>
      </c>
      <c r="U51" s="3">
        <f>T50+T51</f>
        <v>0</v>
      </c>
      <c r="V51" s="3"/>
      <c r="W51" s="25">
        <v>0.20469999999999999</v>
      </c>
      <c r="X51" s="1" t="s">
        <v>16</v>
      </c>
      <c r="Y51" s="46"/>
      <c r="Z51" s="45"/>
      <c r="AA51" s="3">
        <f>Z51*W51</f>
        <v>0</v>
      </c>
      <c r="AB51" s="3">
        <f>AA50+AA51</f>
        <v>0</v>
      </c>
      <c r="AC51" s="3"/>
      <c r="AD51" s="25">
        <f>W51</f>
        <v>0.20469999999999999</v>
      </c>
      <c r="AE51" s="1" t="s">
        <v>16</v>
      </c>
      <c r="AF51" s="46"/>
      <c r="AG51" s="48">
        <v>87</v>
      </c>
      <c r="AH51" s="3">
        <f>AG51*AD51</f>
        <v>17.808899999999998</v>
      </c>
      <c r="AI51" s="3">
        <f>AH50+AH51</f>
        <v>17.808899999999998</v>
      </c>
      <c r="AJ51" s="3"/>
      <c r="AK51" s="25">
        <f>AD51</f>
        <v>0.20469999999999999</v>
      </c>
      <c r="AL51" s="1" t="s">
        <v>16</v>
      </c>
      <c r="AM51" s="46"/>
      <c r="AN51" s="48">
        <v>538</v>
      </c>
      <c r="AO51" s="3">
        <f>AN51*AK51</f>
        <v>110.12859999999999</v>
      </c>
      <c r="AP51" s="3">
        <f>AO50+AO51</f>
        <v>110.12859999999999</v>
      </c>
      <c r="AQ51" s="3"/>
      <c r="AR51" s="25">
        <f>AK51</f>
        <v>0.20469999999999999</v>
      </c>
      <c r="AS51" s="1" t="s">
        <v>16</v>
      </c>
      <c r="AT51" s="46"/>
      <c r="AU51" s="45">
        <v>537</v>
      </c>
      <c r="AV51" s="3">
        <f>AU51*AR51</f>
        <v>109.9239</v>
      </c>
      <c r="AW51" s="3">
        <f>AV50+AV51</f>
        <v>109.9239</v>
      </c>
      <c r="AX51" s="3"/>
      <c r="AY51" s="28">
        <f>AR51</f>
        <v>0.20469999999999999</v>
      </c>
      <c r="AZ51" s="1" t="s">
        <v>16</v>
      </c>
      <c r="BA51" s="46"/>
      <c r="BB51" s="45">
        <v>537</v>
      </c>
      <c r="BC51" s="3">
        <f>BB51*AY51</f>
        <v>109.9239</v>
      </c>
      <c r="BD51" s="3">
        <f>BC50+BC51</f>
        <v>109.9239</v>
      </c>
      <c r="BE51" s="3"/>
      <c r="BF51" s="25">
        <f>AY51</f>
        <v>0.20469999999999999</v>
      </c>
      <c r="BG51" s="1" t="s">
        <v>16</v>
      </c>
      <c r="BH51" s="46"/>
      <c r="BI51" s="47">
        <v>537</v>
      </c>
      <c r="BJ51" s="3">
        <f>BI51*BF51</f>
        <v>109.9239</v>
      </c>
      <c r="BK51" s="3">
        <f>BJ50+BJ51</f>
        <v>109.9239</v>
      </c>
      <c r="BL51" s="3"/>
      <c r="BM51" s="25">
        <f>BF51</f>
        <v>0.20469999999999999</v>
      </c>
      <c r="BN51" s="1" t="s">
        <v>16</v>
      </c>
      <c r="BO51" s="46"/>
      <c r="BP51" s="45">
        <v>536</v>
      </c>
      <c r="BQ51" s="3">
        <f>BP51*BM51</f>
        <v>109.7192</v>
      </c>
      <c r="BR51" s="3">
        <f>BQ50+BQ51</f>
        <v>109.7192</v>
      </c>
      <c r="BS51" s="3"/>
      <c r="BT51" s="25">
        <f>BM51</f>
        <v>0.20469999999999999</v>
      </c>
      <c r="BU51" s="1" t="s">
        <v>16</v>
      </c>
      <c r="BV51" s="46"/>
      <c r="BW51" s="45">
        <v>536</v>
      </c>
      <c r="BX51" s="3">
        <f>BW51*BT51</f>
        <v>109.7192</v>
      </c>
      <c r="BY51" s="3">
        <f>BX50+BX51</f>
        <v>109.7192</v>
      </c>
      <c r="BZ51" s="3"/>
      <c r="CA51" s="25">
        <f>BT51</f>
        <v>0.20469999999999999</v>
      </c>
      <c r="CB51" s="1" t="s">
        <v>16</v>
      </c>
      <c r="CC51" s="46"/>
      <c r="CD51" s="45">
        <v>536</v>
      </c>
      <c r="CE51" s="3">
        <f>CD51*CA51</f>
        <v>109.7192</v>
      </c>
      <c r="CF51" s="3">
        <f>CE50+CE51</f>
        <v>109.7192</v>
      </c>
      <c r="CH51" s="28">
        <f>CA51</f>
        <v>0.20469999999999999</v>
      </c>
      <c r="CI51" s="1" t="s">
        <v>16</v>
      </c>
      <c r="CK51" s="5">
        <f>E51+L51+S51+Z51+AG51+AN51+AU51+BB51+BI51+BP51+BW51+CD51</f>
        <v>3844</v>
      </c>
      <c r="CL51" s="3">
        <f>CK51*CH51</f>
        <v>786.86680000000001</v>
      </c>
      <c r="CM51" s="29">
        <f>CL50+CL51</f>
        <v>786.86680000000001</v>
      </c>
      <c r="CN51" s="3"/>
    </row>
    <row r="52" spans="1:93" ht="15" x14ac:dyDescent="0.25">
      <c r="B52" s="18"/>
      <c r="D52" s="30"/>
      <c r="E52" s="4"/>
      <c r="F52" s="31">
        <f>SUM(F8:F51)</f>
        <v>26733.036063</v>
      </c>
      <c r="G52" s="31"/>
      <c r="H52" s="32"/>
      <c r="I52" s="18"/>
      <c r="K52" s="30"/>
      <c r="L52" s="4"/>
      <c r="M52" s="31">
        <f>SUM(M8:M51)</f>
        <v>39452.045471999998</v>
      </c>
      <c r="N52" s="31">
        <f>SUM(N8:N51)</f>
        <v>38893.968650000003</v>
      </c>
      <c r="O52" s="6"/>
      <c r="P52" s="27"/>
      <c r="S52" s="5"/>
      <c r="T52" s="31">
        <f>SUM(T8:T51)</f>
        <v>36426.602678999996</v>
      </c>
      <c r="U52" s="31">
        <f>SUM(U8:U51)</f>
        <v>36148.494805000002</v>
      </c>
      <c r="V52" s="6"/>
      <c r="W52" s="18"/>
      <c r="Z52" s="5"/>
      <c r="AA52" s="31">
        <f>SUM(AA8:AA51)</f>
        <v>30147.245423</v>
      </c>
      <c r="AB52" s="31">
        <f>SUM(AB8:AB51)</f>
        <v>31298.790287</v>
      </c>
      <c r="AC52" s="6"/>
      <c r="AD52" s="18"/>
      <c r="AG52" s="5"/>
      <c r="AH52" s="31">
        <f>SUM(AH8:AH51)</f>
        <v>32597.338636000004</v>
      </c>
      <c r="AI52" s="31">
        <f>SUM(AI8:AI51)</f>
        <v>32455.413105000003</v>
      </c>
      <c r="AJ52" s="6"/>
      <c r="AK52" s="18"/>
      <c r="AN52" s="5"/>
      <c r="AO52" s="31">
        <f>SUM(AO8:AO51)</f>
        <v>27430.719728999997</v>
      </c>
      <c r="AP52" s="31">
        <f>SUM(AP8:AP51)</f>
        <v>27249.474993</v>
      </c>
      <c r="AQ52" s="6"/>
      <c r="AR52" s="18"/>
      <c r="AU52" s="5"/>
      <c r="AV52" s="31">
        <f>SUM(AV8:AV51)</f>
        <v>26347.591085000004</v>
      </c>
      <c r="AW52" s="31">
        <f>SUM(AW8:AW51)</f>
        <v>26186.439853000003</v>
      </c>
      <c r="AX52" s="6"/>
      <c r="BB52" s="5"/>
      <c r="BC52" s="31">
        <f>SUM(BC8:BC51)</f>
        <v>27477.938939</v>
      </c>
      <c r="BD52" s="31">
        <f>SUM(BD8:BD51)</f>
        <v>27340.760974999997</v>
      </c>
      <c r="BE52" s="6"/>
      <c r="BF52" s="18"/>
      <c r="BI52" s="5"/>
      <c r="BJ52" s="31">
        <f>SUM(BJ8:BJ51)</f>
        <v>42818.797616999989</v>
      </c>
      <c r="BK52" s="31">
        <f>SUM(BK8:BK51)</f>
        <v>42412.361591999994</v>
      </c>
      <c r="BL52" s="6"/>
      <c r="BM52" s="18"/>
      <c r="BP52" s="5"/>
      <c r="BQ52" s="31">
        <f>SUM(BQ8:BQ51)</f>
        <v>28644.141920999999</v>
      </c>
      <c r="BR52" s="31">
        <f>SUM(BR8:BR51)</f>
        <v>28702.350309000001</v>
      </c>
      <c r="BS52" s="6"/>
      <c r="BT52" s="18"/>
      <c r="BW52" s="5"/>
      <c r="BX52" s="31">
        <f>SUM(BX8:BX51)</f>
        <v>31618.967483999993</v>
      </c>
      <c r="BY52" s="31">
        <f>SUM(BY8:BY51)</f>
        <v>30915.456667999995</v>
      </c>
      <c r="BZ52" s="6"/>
      <c r="CA52" s="18"/>
      <c r="CD52" s="5"/>
      <c r="CE52" s="31">
        <f>SUM(CE8:CE51)</f>
        <v>27524.039024000002</v>
      </c>
      <c r="CF52" s="31">
        <f>SUM(CF8:CF51)</f>
        <v>27164.163281000001</v>
      </c>
      <c r="CK52" s="5"/>
      <c r="CL52" s="33">
        <f>SUM(CL9:CL51)</f>
        <v>377218.464072</v>
      </c>
      <c r="CM52" s="33">
        <f>SUM(CM11:CM51)</f>
        <v>374902.71768900001</v>
      </c>
      <c r="CN52" s="9"/>
      <c r="CO52" s="8"/>
    </row>
    <row r="53" spans="1:93" x14ac:dyDescent="0.2">
      <c r="D53" s="30"/>
      <c r="E53" s="4"/>
      <c r="F53" s="1"/>
      <c r="K53" s="30"/>
      <c r="L53" s="4"/>
      <c r="M53" s="1"/>
      <c r="S53" s="5"/>
      <c r="T53" s="1"/>
      <c r="Z53" s="5"/>
      <c r="AA53" s="1"/>
      <c r="AG53" s="5"/>
      <c r="AH53" s="1"/>
      <c r="AN53" s="5"/>
      <c r="AO53" s="1"/>
      <c r="AU53" s="5"/>
      <c r="AV53" s="1"/>
      <c r="BB53" s="5"/>
      <c r="BC53" s="1"/>
      <c r="BI53" s="5"/>
      <c r="BJ53" s="1"/>
      <c r="BP53" s="5"/>
      <c r="BQ53" s="1"/>
      <c r="CK53" s="5"/>
      <c r="CN53" s="3"/>
    </row>
    <row r="54" spans="1:93" x14ac:dyDescent="0.2">
      <c r="CK54" s="1" t="s">
        <v>190</v>
      </c>
      <c r="CL54" s="42">
        <f>CE52+BX52+BQ52+BJ52+BC52+AV52+AO52+AH52+AA52+T52+M52+F52-CL52</f>
        <v>0</v>
      </c>
      <c r="CN54" s="34"/>
    </row>
    <row r="55" spans="1:93" x14ac:dyDescent="0.2">
      <c r="CE55" s="8"/>
    </row>
    <row r="58" spans="1:93" x14ac:dyDescent="0.2">
      <c r="A58" s="11"/>
    </row>
    <row r="59" spans="1:93" x14ac:dyDescent="0.2">
      <c r="A59" s="10"/>
    </row>
    <row r="60" spans="1:93" x14ac:dyDescent="0.2">
      <c r="A60" s="10"/>
    </row>
    <row r="61" spans="1:93" x14ac:dyDescent="0.2">
      <c r="A61" s="10"/>
    </row>
    <row r="62" spans="1:93" x14ac:dyDescent="0.2">
      <c r="A62" s="12"/>
    </row>
    <row r="63" spans="1:93" x14ac:dyDescent="0.2">
      <c r="A63" s="11"/>
    </row>
    <row r="64" spans="1:93" x14ac:dyDescent="0.2">
      <c r="A64" s="11"/>
    </row>
    <row r="65" spans="1:69" x14ac:dyDescent="0.2">
      <c r="A65" s="13"/>
    </row>
    <row r="66" spans="1:69" x14ac:dyDescent="0.2">
      <c r="A66" s="14"/>
    </row>
    <row r="67" spans="1:69" x14ac:dyDescent="0.2">
      <c r="A67" s="13"/>
    </row>
    <row r="68" spans="1:69" x14ac:dyDescent="0.2">
      <c r="A68" s="14"/>
    </row>
    <row r="69" spans="1:69" s="8" customFormat="1" x14ac:dyDescent="0.2">
      <c r="A69" s="13"/>
      <c r="F69" s="7"/>
      <c r="M69" s="7"/>
      <c r="T69" s="7"/>
      <c r="AA69" s="7"/>
      <c r="AH69" s="7"/>
      <c r="AO69" s="7"/>
      <c r="AV69" s="7"/>
      <c r="BC69" s="7"/>
      <c r="BJ69" s="7"/>
      <c r="BQ69" s="7"/>
    </row>
    <row r="70" spans="1:69" x14ac:dyDescent="0.2">
      <c r="A70" s="14"/>
    </row>
    <row r="71" spans="1:69" x14ac:dyDescent="0.2">
      <c r="A71" s="11"/>
    </row>
    <row r="72" spans="1:69" x14ac:dyDescent="0.2">
      <c r="A72" s="14"/>
    </row>
    <row r="73" spans="1:69" x14ac:dyDescent="0.2">
      <c r="A73" s="11"/>
    </row>
    <row r="74" spans="1:69" x14ac:dyDescent="0.2">
      <c r="A74" s="11"/>
    </row>
    <row r="75" spans="1:69" x14ac:dyDescent="0.2">
      <c r="A75" s="15"/>
    </row>
    <row r="76" spans="1:69" x14ac:dyDescent="0.2">
      <c r="A76" s="14"/>
    </row>
    <row r="77" spans="1:69" x14ac:dyDescent="0.2">
      <c r="A77" s="15"/>
    </row>
    <row r="78" spans="1:69" x14ac:dyDescent="0.2">
      <c r="A78" s="14"/>
    </row>
  </sheetData>
  <mergeCells count="12">
    <mergeCell ref="BA5:BD5"/>
    <mergeCell ref="BH5:BK5"/>
    <mergeCell ref="BO5:BR5"/>
    <mergeCell ref="BV5:BY5"/>
    <mergeCell ref="CC5:CF5"/>
    <mergeCell ref="CH5:CM5"/>
    <mergeCell ref="D5:G5"/>
    <mergeCell ref="R5:U5"/>
    <mergeCell ref="Y5:AB5"/>
    <mergeCell ref="AF5:AI5"/>
    <mergeCell ref="AM5:AP5"/>
    <mergeCell ref="AT5:AW5"/>
  </mergeCells>
  <printOptions horizontalCentered="1"/>
  <pageMargins left="0.28999999999999998" right="0.35" top="0.56000000000000005" bottom="0.33" header="0.32" footer="0.24"/>
  <pageSetup paperSize="5" scale="80" orientation="landscape" horizontalDpi="4294967293" verticalDpi="300" r:id="rId1"/>
  <headerFooter alignWithMargins="0">
    <oddFooter>&amp;R&amp;P</oddFooter>
  </headerFooter>
  <colBreaks count="6" manualBreakCount="6">
    <brk id="14" max="1048575" man="1"/>
    <brk id="28" max="1048575" man="1"/>
    <brk id="42" max="1048575" man="1"/>
    <brk id="56" max="1048575" man="1"/>
    <brk id="70" max="1048575" man="1"/>
    <brk id="8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9"/>
  <sheetViews>
    <sheetView zoomScale="80" zoomScaleNormal="80" workbookViewId="0">
      <pane xSplit="1" ySplit="7" topLeftCell="BZ31" activePane="bottomRight" state="frozen"/>
      <selection sqref="A1:IV65536"/>
      <selection pane="topRight" sqref="A1:IV65536"/>
      <selection pane="bottomLeft" sqref="A1:IV65536"/>
      <selection pane="bottomRight" activeCell="AJ29" sqref="AJ29"/>
    </sheetView>
  </sheetViews>
  <sheetFormatPr defaultRowHeight="12.75" x14ac:dyDescent="0.2"/>
  <cols>
    <col min="1" max="1" width="46" style="1" bestFit="1" customWidth="1"/>
    <col min="2" max="3" width="13.85546875" style="1" bestFit="1" customWidth="1"/>
    <col min="4" max="4" width="14.28515625" style="1" customWidth="1"/>
    <col min="5" max="5" width="15" style="1" customWidth="1"/>
    <col min="6" max="6" width="13.85546875" style="5" customWidth="1"/>
    <col min="7" max="7" width="13.85546875" style="1" customWidth="1"/>
    <col min="8" max="8" width="15" style="1" customWidth="1"/>
    <col min="9" max="9" width="11.42578125" style="1" customWidth="1"/>
    <col min="10" max="10" width="9.85546875" style="1" customWidth="1"/>
    <col min="11" max="11" width="11.7109375" style="1" customWidth="1"/>
    <col min="12" max="12" width="13.28515625" style="1" customWidth="1"/>
    <col min="13" max="13" width="11.5703125" style="5" customWidth="1"/>
    <col min="14" max="14" width="11.28515625" style="1" customWidth="1"/>
    <col min="15" max="15" width="13.7109375" style="1" customWidth="1"/>
    <col min="16" max="16" width="13.85546875" style="1" customWidth="1"/>
    <col min="17" max="17" width="9.85546875" style="1" customWidth="1"/>
    <col min="18" max="18" width="11.7109375" style="1" customWidth="1"/>
    <col min="19" max="19" width="13.28515625" style="1" customWidth="1"/>
    <col min="20" max="20" width="11.5703125" style="5" customWidth="1"/>
    <col min="21" max="21" width="11.28515625" style="1" customWidth="1"/>
    <col min="22" max="22" width="15.5703125" style="1" customWidth="1"/>
    <col min="23" max="23" width="11.42578125" style="1" customWidth="1"/>
    <col min="24" max="24" width="9.85546875" style="1" customWidth="1"/>
    <col min="25" max="25" width="11.7109375" style="1" customWidth="1"/>
    <col min="26" max="26" width="14" style="1" customWidth="1"/>
    <col min="27" max="27" width="11.5703125" style="5" customWidth="1"/>
    <col min="28" max="28" width="11.28515625" style="1" customWidth="1"/>
    <col min="29" max="29" width="14.85546875" style="1" customWidth="1"/>
    <col min="30" max="30" width="11.42578125" style="1" customWidth="1"/>
    <col min="31" max="31" width="9.85546875" style="1" customWidth="1"/>
    <col min="32" max="32" width="11.7109375" style="1" customWidth="1"/>
    <col min="33" max="33" width="13.28515625" style="1" customWidth="1"/>
    <col min="34" max="34" width="11.5703125" style="5" customWidth="1"/>
    <col min="35" max="35" width="11.28515625" style="1" customWidth="1"/>
    <col min="36" max="36" width="18.140625" style="1" customWidth="1"/>
    <col min="37" max="37" width="11.42578125" style="1" customWidth="1"/>
    <col min="38" max="38" width="9.85546875" style="1" customWidth="1"/>
    <col min="39" max="39" width="11.7109375" style="1" customWidth="1"/>
    <col min="40" max="40" width="13.28515625" style="1" customWidth="1"/>
    <col min="41" max="41" width="11.5703125" style="5" customWidth="1"/>
    <col min="42" max="42" width="11.28515625" style="1" customWidth="1"/>
    <col min="43" max="43" width="14.85546875" style="1" customWidth="1"/>
    <col min="44" max="44" width="11.42578125" style="1" customWidth="1"/>
    <col min="45" max="45" width="9.85546875" style="1" customWidth="1"/>
    <col min="46" max="46" width="11.7109375" style="1" customWidth="1"/>
    <col min="47" max="47" width="13.28515625" style="1" customWidth="1"/>
    <col min="48" max="48" width="11.5703125" style="5" customWidth="1"/>
    <col min="49" max="49" width="11.28515625" style="1" customWidth="1"/>
    <col min="50" max="50" width="14.85546875" style="1" customWidth="1"/>
    <col min="51" max="51" width="11.42578125" style="1" customWidth="1"/>
    <col min="52" max="52" width="9.85546875" style="1" customWidth="1"/>
    <col min="53" max="53" width="11.7109375" style="1" customWidth="1"/>
    <col min="54" max="54" width="14" style="1" customWidth="1"/>
    <col min="55" max="55" width="11.5703125" style="5" customWidth="1"/>
    <col min="56" max="56" width="11.28515625" style="1" customWidth="1"/>
    <col min="57" max="57" width="15.7109375" style="1" customWidth="1"/>
    <col min="58" max="58" width="11.42578125" style="1" customWidth="1"/>
    <col min="59" max="59" width="9.85546875" style="1" customWidth="1"/>
    <col min="60" max="60" width="11.7109375" style="1" customWidth="1"/>
    <col min="61" max="61" width="13.140625" style="1" customWidth="1"/>
    <col min="62" max="62" width="11.5703125" style="5" customWidth="1"/>
    <col min="63" max="63" width="11.28515625" style="1" customWidth="1"/>
    <col min="64" max="64" width="16.5703125" style="1" customWidth="1"/>
    <col min="65" max="65" width="11.42578125" style="1" customWidth="1"/>
    <col min="66" max="66" width="9.85546875" style="1" customWidth="1"/>
    <col min="67" max="67" width="11.7109375" style="1" customWidth="1"/>
    <col min="68" max="68" width="13.28515625" style="1" customWidth="1"/>
    <col min="69" max="69" width="11.28515625" style="5" customWidth="1"/>
    <col min="70" max="70" width="11.28515625" style="1" customWidth="1"/>
    <col min="71" max="71" width="13.5703125" style="1" customWidth="1"/>
    <col min="72" max="72" width="11.42578125" style="1" customWidth="1"/>
    <col min="73" max="73" width="9.5703125" style="1" customWidth="1"/>
    <col min="74" max="74" width="9.85546875" style="1" customWidth="1"/>
    <col min="75" max="75" width="11.7109375" style="1" customWidth="1"/>
    <col min="76" max="76" width="13.28515625" style="1" customWidth="1"/>
    <col min="77" max="78" width="11" style="1" customWidth="1"/>
    <col min="79" max="79" width="11.42578125" style="1" customWidth="1"/>
    <col min="80" max="80" width="9.140625" style="1" customWidth="1"/>
    <col min="81" max="81" width="9.7109375" style="1" customWidth="1"/>
    <col min="82" max="82" width="11.7109375" style="1" customWidth="1"/>
    <col min="83" max="83" width="12.85546875" style="1" customWidth="1"/>
    <col min="84" max="84" width="11.28515625" style="1" customWidth="1"/>
    <col min="85" max="85" width="9.28515625" style="1" customWidth="1"/>
    <col min="86" max="86" width="11.42578125" style="1" bestFit="1" customWidth="1"/>
    <col min="87" max="87" width="9.140625" style="1"/>
    <col min="88" max="88" width="13.7109375" style="1" bestFit="1" customWidth="1"/>
    <col min="89" max="89" width="15.28515625" style="1" bestFit="1" customWidth="1"/>
    <col min="90" max="90" width="12.28515625" style="1" bestFit="1" customWidth="1"/>
    <col min="91" max="92" width="13.85546875" style="1" bestFit="1" customWidth="1"/>
    <col min="93" max="16384" width="9.140625" style="1"/>
  </cols>
  <sheetData>
    <row r="1" spans="1:92" x14ac:dyDescent="0.2">
      <c r="A1" s="2" t="s">
        <v>98</v>
      </c>
      <c r="D1" s="1" t="s">
        <v>20</v>
      </c>
    </row>
    <row r="2" spans="1:92" x14ac:dyDescent="0.2">
      <c r="A2" s="2" t="s">
        <v>0</v>
      </c>
    </row>
    <row r="3" spans="1:92" x14ac:dyDescent="0.2">
      <c r="A3" s="2" t="s">
        <v>85</v>
      </c>
    </row>
    <row r="4" spans="1:92" x14ac:dyDescent="0.2">
      <c r="A4" s="13"/>
    </row>
    <row r="5" spans="1:92" s="13" customFormat="1" x14ac:dyDescent="0.2">
      <c r="A5" s="16"/>
      <c r="B5" s="2"/>
      <c r="C5" s="2"/>
      <c r="D5" s="66" t="s">
        <v>86</v>
      </c>
      <c r="E5" s="66"/>
      <c r="F5" s="66"/>
      <c r="G5" s="66"/>
      <c r="I5" s="2"/>
      <c r="J5" s="2"/>
      <c r="K5" s="2" t="s">
        <v>87</v>
      </c>
      <c r="L5" s="2"/>
      <c r="M5" s="2"/>
      <c r="N5" s="2"/>
      <c r="O5" s="2"/>
      <c r="P5" s="2"/>
      <c r="Q5" s="2"/>
      <c r="R5" s="66" t="s">
        <v>88</v>
      </c>
      <c r="S5" s="66"/>
      <c r="T5" s="66"/>
      <c r="U5" s="66"/>
      <c r="V5" s="2"/>
      <c r="W5" s="2"/>
      <c r="X5" s="2"/>
      <c r="Y5" s="66" t="s">
        <v>89</v>
      </c>
      <c r="Z5" s="66"/>
      <c r="AA5" s="66"/>
      <c r="AB5" s="66"/>
      <c r="AC5" s="2"/>
      <c r="AD5" s="2"/>
      <c r="AE5" s="2"/>
      <c r="AF5" s="66" t="s">
        <v>90</v>
      </c>
      <c r="AG5" s="66"/>
      <c r="AH5" s="66"/>
      <c r="AI5" s="66"/>
      <c r="AJ5" s="2"/>
      <c r="AK5" s="2"/>
      <c r="AL5" s="2"/>
      <c r="AM5" s="66" t="s">
        <v>91</v>
      </c>
      <c r="AN5" s="66"/>
      <c r="AO5" s="66"/>
      <c r="AP5" s="66"/>
      <c r="AQ5" s="2"/>
      <c r="AR5" s="2"/>
      <c r="AS5" s="2"/>
      <c r="AT5" s="66" t="s">
        <v>92</v>
      </c>
      <c r="AU5" s="66"/>
      <c r="AV5" s="66"/>
      <c r="AW5" s="66"/>
      <c r="AX5" s="2"/>
      <c r="AY5" s="2"/>
      <c r="AZ5" s="2"/>
      <c r="BA5" s="66" t="s">
        <v>93</v>
      </c>
      <c r="BB5" s="66"/>
      <c r="BC5" s="66"/>
      <c r="BD5" s="66"/>
      <c r="BE5" s="2"/>
      <c r="BF5" s="2"/>
      <c r="BG5" s="2"/>
      <c r="BH5" s="66" t="s">
        <v>94</v>
      </c>
      <c r="BI5" s="66"/>
      <c r="BJ5" s="66"/>
      <c r="BK5" s="66"/>
      <c r="BL5" s="2"/>
      <c r="BM5" s="2"/>
      <c r="BN5" s="2"/>
      <c r="BO5" s="66" t="s">
        <v>95</v>
      </c>
      <c r="BP5" s="66"/>
      <c r="BQ5" s="66"/>
      <c r="BR5" s="66"/>
      <c r="BS5" s="2"/>
      <c r="BT5" s="2"/>
      <c r="BU5" s="2"/>
      <c r="BV5" s="66" t="s">
        <v>96</v>
      </c>
      <c r="BW5" s="66"/>
      <c r="BX5" s="66"/>
      <c r="BY5" s="66"/>
      <c r="BZ5" s="2"/>
      <c r="CA5" s="2"/>
      <c r="CB5" s="2"/>
      <c r="CC5" s="66" t="s">
        <v>97</v>
      </c>
      <c r="CD5" s="66"/>
      <c r="CE5" s="66"/>
      <c r="CF5" s="66"/>
      <c r="CH5" s="66" t="s">
        <v>1</v>
      </c>
      <c r="CI5" s="66"/>
      <c r="CJ5" s="66"/>
      <c r="CK5" s="66"/>
      <c r="CL5" s="66"/>
      <c r="CM5" s="66"/>
    </row>
    <row r="6" spans="1:92" x14ac:dyDescent="0.2">
      <c r="A6" s="17"/>
      <c r="B6" s="1" t="s">
        <v>2</v>
      </c>
      <c r="E6" s="5"/>
      <c r="F6" s="1"/>
      <c r="H6" s="18"/>
      <c r="I6" s="1" t="s">
        <v>2</v>
      </c>
      <c r="L6" s="5"/>
      <c r="M6" s="1"/>
      <c r="P6" s="1" t="s">
        <v>2</v>
      </c>
      <c r="S6" s="5"/>
      <c r="T6" s="1"/>
      <c r="W6" s="1" t="s">
        <v>2</v>
      </c>
      <c r="Z6" s="5"/>
      <c r="AA6" s="1"/>
      <c r="AD6" s="1" t="s">
        <v>2</v>
      </c>
      <c r="AE6" s="1" t="s">
        <v>2</v>
      </c>
      <c r="AG6" s="5"/>
      <c r="AH6" s="1"/>
      <c r="AN6" s="5"/>
      <c r="AO6" s="1"/>
      <c r="AU6" s="5"/>
      <c r="AV6" s="1"/>
      <c r="BB6" s="5"/>
      <c r="BC6" s="1"/>
      <c r="BI6" s="5"/>
      <c r="BJ6" s="1"/>
      <c r="BP6" s="5"/>
      <c r="BQ6" s="1"/>
      <c r="BW6" s="5"/>
      <c r="CD6" s="5"/>
      <c r="CH6" s="19"/>
      <c r="CI6" s="19"/>
      <c r="CJ6" s="20" t="s">
        <v>3</v>
      </c>
      <c r="CK6" s="21" t="s">
        <v>3</v>
      </c>
      <c r="CL6" s="19"/>
      <c r="CM6" s="19"/>
    </row>
    <row r="7" spans="1:92" s="13" customFormat="1" x14ac:dyDescent="0.2">
      <c r="A7" s="2" t="s">
        <v>84</v>
      </c>
      <c r="B7" s="2" t="s">
        <v>4</v>
      </c>
      <c r="D7" s="13" t="s">
        <v>5</v>
      </c>
      <c r="E7" s="22" t="s">
        <v>6</v>
      </c>
      <c r="F7" s="2" t="s">
        <v>7</v>
      </c>
      <c r="G7" s="2" t="s">
        <v>3</v>
      </c>
      <c r="H7" s="2"/>
      <c r="I7" s="2" t="s">
        <v>4</v>
      </c>
      <c r="K7" s="13" t="s">
        <v>5</v>
      </c>
      <c r="L7" s="22" t="s">
        <v>6</v>
      </c>
      <c r="M7" s="2" t="s">
        <v>7</v>
      </c>
      <c r="N7" s="2" t="s">
        <v>3</v>
      </c>
      <c r="O7" s="2"/>
      <c r="P7" s="2" t="s">
        <v>4</v>
      </c>
      <c r="R7" s="13" t="s">
        <v>5</v>
      </c>
      <c r="S7" s="22" t="s">
        <v>6</v>
      </c>
      <c r="T7" s="2" t="s">
        <v>7</v>
      </c>
      <c r="U7" s="2" t="s">
        <v>3</v>
      </c>
      <c r="V7" s="2"/>
      <c r="W7" s="2" t="s">
        <v>4</v>
      </c>
      <c r="Y7" s="13" t="s">
        <v>5</v>
      </c>
      <c r="Z7" s="22" t="s">
        <v>6</v>
      </c>
      <c r="AA7" s="2" t="s">
        <v>7</v>
      </c>
      <c r="AB7" s="2" t="s">
        <v>3</v>
      </c>
      <c r="AC7" s="2"/>
      <c r="AD7" s="2" t="s">
        <v>4</v>
      </c>
      <c r="AF7" s="13" t="s">
        <v>5</v>
      </c>
      <c r="AG7" s="22" t="s">
        <v>6</v>
      </c>
      <c r="AH7" s="2" t="s">
        <v>7</v>
      </c>
      <c r="AI7" s="2" t="s">
        <v>3</v>
      </c>
      <c r="AJ7" s="2"/>
      <c r="AK7" s="2" t="s">
        <v>4</v>
      </c>
      <c r="AM7" s="13" t="s">
        <v>5</v>
      </c>
      <c r="AN7" s="22" t="s">
        <v>6</v>
      </c>
      <c r="AO7" s="2" t="s">
        <v>7</v>
      </c>
      <c r="AP7" s="2" t="s">
        <v>3</v>
      </c>
      <c r="AQ7" s="2"/>
      <c r="AR7" s="2" t="s">
        <v>4</v>
      </c>
      <c r="AT7" s="13" t="s">
        <v>5</v>
      </c>
      <c r="AU7" s="22" t="s">
        <v>6</v>
      </c>
      <c r="AV7" s="2" t="s">
        <v>7</v>
      </c>
      <c r="AW7" s="2" t="s">
        <v>3</v>
      </c>
      <c r="AX7" s="2"/>
      <c r="AY7" s="2" t="s">
        <v>4</v>
      </c>
      <c r="BA7" s="13" t="s">
        <v>5</v>
      </c>
      <c r="BB7" s="22" t="s">
        <v>6</v>
      </c>
      <c r="BC7" s="2" t="s">
        <v>7</v>
      </c>
      <c r="BD7" s="2" t="s">
        <v>3</v>
      </c>
      <c r="BE7" s="2"/>
      <c r="BF7" s="2" t="s">
        <v>4</v>
      </c>
      <c r="BH7" s="13" t="s">
        <v>5</v>
      </c>
      <c r="BI7" s="22" t="s">
        <v>6</v>
      </c>
      <c r="BJ7" s="2" t="s">
        <v>7</v>
      </c>
      <c r="BK7" s="2" t="s">
        <v>3</v>
      </c>
      <c r="BL7" s="2"/>
      <c r="BM7" s="2" t="s">
        <v>4</v>
      </c>
      <c r="BO7" s="13" t="s">
        <v>5</v>
      </c>
      <c r="BP7" s="22" t="s">
        <v>6</v>
      </c>
      <c r="BQ7" s="2" t="s">
        <v>7</v>
      </c>
      <c r="BR7" s="2" t="s">
        <v>3</v>
      </c>
      <c r="BS7" s="2"/>
      <c r="BT7" s="2" t="s">
        <v>4</v>
      </c>
      <c r="BV7" s="13" t="s">
        <v>5</v>
      </c>
      <c r="BW7" s="22" t="s">
        <v>6</v>
      </c>
      <c r="BX7" s="2" t="s">
        <v>7</v>
      </c>
      <c r="BY7" s="2" t="s">
        <v>3</v>
      </c>
      <c r="BZ7" s="2"/>
      <c r="CA7" s="2" t="s">
        <v>4</v>
      </c>
      <c r="CC7" s="13" t="s">
        <v>5</v>
      </c>
      <c r="CD7" s="22" t="s">
        <v>6</v>
      </c>
      <c r="CE7" s="2" t="s">
        <v>7</v>
      </c>
      <c r="CF7" s="2" t="s">
        <v>3</v>
      </c>
      <c r="CH7" s="20" t="s">
        <v>4</v>
      </c>
      <c r="CI7" s="19"/>
      <c r="CJ7" s="19" t="s">
        <v>5</v>
      </c>
      <c r="CK7" s="23" t="s">
        <v>6</v>
      </c>
      <c r="CL7" s="20" t="s">
        <v>7</v>
      </c>
      <c r="CM7" s="20" t="s">
        <v>3</v>
      </c>
    </row>
    <row r="8" spans="1:92" x14ac:dyDescent="0.2">
      <c r="E8" s="5"/>
      <c r="F8" s="1"/>
      <c r="H8" s="24"/>
      <c r="L8" s="5"/>
      <c r="M8" s="1"/>
      <c r="S8" s="5"/>
      <c r="T8" s="1"/>
      <c r="Z8" s="5"/>
      <c r="AA8" s="1"/>
      <c r="AG8" s="5"/>
      <c r="AH8" s="1"/>
      <c r="AN8" s="5"/>
      <c r="AO8" s="1"/>
      <c r="AU8" s="5"/>
      <c r="AV8" s="1"/>
      <c r="BB8" s="5"/>
      <c r="BC8" s="1"/>
      <c r="BI8" s="5"/>
      <c r="BJ8" s="1"/>
      <c r="BP8" s="5"/>
      <c r="BQ8" s="1"/>
      <c r="BW8" s="5"/>
      <c r="CD8" s="5"/>
      <c r="CK8" s="5"/>
      <c r="CM8" s="13"/>
    </row>
    <row r="9" spans="1:92" x14ac:dyDescent="0.2">
      <c r="A9" s="1" t="s">
        <v>178</v>
      </c>
      <c r="B9" s="25">
        <f>'2005'!CA9</f>
        <v>1.9205000000000001</v>
      </c>
      <c r="C9" s="1" t="s">
        <v>9</v>
      </c>
      <c r="D9" s="54"/>
      <c r="E9" s="45"/>
      <c r="F9" s="26">
        <f>D9*B9</f>
        <v>0</v>
      </c>
      <c r="H9" s="24"/>
      <c r="I9" s="25">
        <f t="shared" ref="I9:I14" si="0">B9</f>
        <v>1.9205000000000001</v>
      </c>
      <c r="J9" s="1" t="s">
        <v>10</v>
      </c>
      <c r="K9" s="54"/>
      <c r="L9" s="45"/>
      <c r="M9" s="26">
        <f>K9*I9</f>
        <v>0</v>
      </c>
      <c r="P9" s="25">
        <f t="shared" ref="P9:P14" si="1">I9</f>
        <v>1.9205000000000001</v>
      </c>
      <c r="Q9" s="1" t="s">
        <v>10</v>
      </c>
      <c r="R9" s="54"/>
      <c r="S9" s="45"/>
      <c r="T9" s="26">
        <f>R9*P9</f>
        <v>0</v>
      </c>
      <c r="W9" s="25">
        <f t="shared" ref="W9:W14" si="2">P9</f>
        <v>1.9205000000000001</v>
      </c>
      <c r="X9" s="1" t="s">
        <v>10</v>
      </c>
      <c r="Y9" s="54"/>
      <c r="Z9" s="45"/>
      <c r="AA9" s="26">
        <f>Y9*W9</f>
        <v>0</v>
      </c>
      <c r="AD9" s="25">
        <f t="shared" ref="AD9:AD14" si="3">W9</f>
        <v>1.9205000000000001</v>
      </c>
      <c r="AE9" s="1" t="s">
        <v>10</v>
      </c>
      <c r="AF9" s="54"/>
      <c r="AG9" s="45"/>
      <c r="AH9" s="26">
        <f>AF9*AD9</f>
        <v>0</v>
      </c>
      <c r="AK9" s="25">
        <f t="shared" ref="AK9:AK14" si="4">AD9</f>
        <v>1.9205000000000001</v>
      </c>
      <c r="AL9" s="1" t="s">
        <v>10</v>
      </c>
      <c r="AM9" s="54"/>
      <c r="AN9" s="45"/>
      <c r="AO9" s="26">
        <f>AM9*AK9</f>
        <v>0</v>
      </c>
      <c r="AR9" s="25">
        <f t="shared" ref="AR9:AR14" si="5">AK9</f>
        <v>1.9205000000000001</v>
      </c>
      <c r="AS9" s="1" t="s">
        <v>10</v>
      </c>
      <c r="AT9" s="54"/>
      <c r="AU9" s="45"/>
      <c r="AV9" s="26">
        <f>AT9*AR9</f>
        <v>0</v>
      </c>
      <c r="AY9" s="25">
        <f t="shared" ref="AY9:AY14" si="6">AR9</f>
        <v>1.9205000000000001</v>
      </c>
      <c r="AZ9" s="1" t="s">
        <v>10</v>
      </c>
      <c r="BA9" s="54"/>
      <c r="BB9" s="45"/>
      <c r="BC9" s="26">
        <f>BA9*AY9</f>
        <v>0</v>
      </c>
      <c r="BF9" s="25">
        <f t="shared" ref="BF9:BF14" si="7">AY9</f>
        <v>1.9205000000000001</v>
      </c>
      <c r="BG9" s="1" t="s">
        <v>10</v>
      </c>
      <c r="BH9" s="54"/>
      <c r="BI9" s="45"/>
      <c r="BJ9" s="26">
        <f>BH9*BF9</f>
        <v>0</v>
      </c>
      <c r="BM9" s="25">
        <f t="shared" ref="BM9:BM14" si="8">BF9</f>
        <v>1.9205000000000001</v>
      </c>
      <c r="BN9" s="1" t="s">
        <v>10</v>
      </c>
      <c r="BO9" s="54"/>
      <c r="BP9" s="45"/>
      <c r="BQ9" s="26">
        <f>BO9*BM9</f>
        <v>0</v>
      </c>
      <c r="BT9" s="25">
        <f t="shared" ref="BT9:BT14" si="9">BM9</f>
        <v>1.9205000000000001</v>
      </c>
      <c r="BU9" s="1" t="s">
        <v>10</v>
      </c>
      <c r="BV9" s="54"/>
      <c r="BW9" s="45"/>
      <c r="BX9" s="26">
        <f>BV9*BT9</f>
        <v>0</v>
      </c>
      <c r="CA9" s="25">
        <f t="shared" ref="CA9:CA14" si="10">BT9</f>
        <v>1.9205000000000001</v>
      </c>
      <c r="CB9" s="1" t="s">
        <v>10</v>
      </c>
      <c r="CC9" s="54"/>
      <c r="CD9" s="45"/>
      <c r="CE9" s="26">
        <f>CC9*CA9</f>
        <v>0</v>
      </c>
      <c r="CH9" s="25">
        <f t="shared" ref="CH9:CH14" si="11">CA9</f>
        <v>1.9205000000000001</v>
      </c>
      <c r="CI9" s="1" t="s">
        <v>10</v>
      </c>
      <c r="CJ9" s="5">
        <f>SUM(D9+K9+R9+Y9+AF9+AM9+AT9+BA9+BH9+BO9+BV9+CC9)</f>
        <v>0</v>
      </c>
      <c r="CK9" s="5"/>
      <c r="CL9" s="26">
        <f>CJ9*CH9</f>
        <v>0</v>
      </c>
    </row>
    <row r="10" spans="1:92" x14ac:dyDescent="0.2">
      <c r="A10" s="1" t="s">
        <v>179</v>
      </c>
      <c r="B10" s="25">
        <f>'2005'!CA10</f>
        <v>1.024E-3</v>
      </c>
      <c r="C10" s="1" t="s">
        <v>12</v>
      </c>
      <c r="E10" s="45"/>
      <c r="F10" s="3">
        <f>E10*B10</f>
        <v>0</v>
      </c>
      <c r="G10" s="3">
        <f>F9+F10</f>
        <v>0</v>
      </c>
      <c r="H10" s="24"/>
      <c r="I10" s="25">
        <f t="shared" si="0"/>
        <v>1.024E-3</v>
      </c>
      <c r="J10" s="1" t="s">
        <v>12</v>
      </c>
      <c r="L10" s="45"/>
      <c r="M10" s="3">
        <f>L10*I10</f>
        <v>0</v>
      </c>
      <c r="N10" s="3">
        <f>M9+M10</f>
        <v>0</v>
      </c>
      <c r="P10" s="25">
        <f t="shared" si="1"/>
        <v>1.024E-3</v>
      </c>
      <c r="Q10" s="1" t="s">
        <v>12</v>
      </c>
      <c r="S10" s="45">
        <v>-336</v>
      </c>
      <c r="T10" s="3">
        <f>S10*P10</f>
        <v>-0.34406399999999998</v>
      </c>
      <c r="U10" s="3">
        <f>T9+T10</f>
        <v>-0.34406399999999998</v>
      </c>
      <c r="W10" s="25">
        <f t="shared" si="2"/>
        <v>1.024E-3</v>
      </c>
      <c r="X10" s="1" t="s">
        <v>12</v>
      </c>
      <c r="Z10" s="45"/>
      <c r="AA10" s="3">
        <f>Z10*W10</f>
        <v>0</v>
      </c>
      <c r="AB10" s="3">
        <f>AA9+AA10</f>
        <v>0</v>
      </c>
      <c r="AD10" s="25">
        <f t="shared" si="3"/>
        <v>1.024E-3</v>
      </c>
      <c r="AE10" s="1" t="s">
        <v>12</v>
      </c>
      <c r="AG10" s="45"/>
      <c r="AH10" s="3">
        <f>AG10*AD10</f>
        <v>0</v>
      </c>
      <c r="AI10" s="3">
        <f>AH9+AH10</f>
        <v>0</v>
      </c>
      <c r="AK10" s="25">
        <f t="shared" si="4"/>
        <v>1.024E-3</v>
      </c>
      <c r="AL10" s="1" t="s">
        <v>12</v>
      </c>
      <c r="AN10" s="45">
        <v>-1593</v>
      </c>
      <c r="AO10" s="3">
        <f>AN10*AK10</f>
        <v>-1.631232</v>
      </c>
      <c r="AP10" s="3">
        <f>AO9+AO10</f>
        <v>-1.631232</v>
      </c>
      <c r="AR10" s="25">
        <f t="shared" si="5"/>
        <v>1.024E-3</v>
      </c>
      <c r="AS10" s="1" t="s">
        <v>12</v>
      </c>
      <c r="AU10" s="45"/>
      <c r="AV10" s="3">
        <f>AU10*AR10</f>
        <v>0</v>
      </c>
      <c r="AW10" s="3">
        <f>AV9+AV10</f>
        <v>0</v>
      </c>
      <c r="AY10" s="25">
        <f t="shared" si="6"/>
        <v>1.024E-3</v>
      </c>
      <c r="AZ10" s="1" t="s">
        <v>12</v>
      </c>
      <c r="BB10" s="45">
        <v>72</v>
      </c>
      <c r="BC10" s="3">
        <f>BB10*AY10</f>
        <v>7.3728000000000002E-2</v>
      </c>
      <c r="BD10" s="3">
        <f>BC9+BC10</f>
        <v>7.3728000000000002E-2</v>
      </c>
      <c r="BF10" s="25">
        <f t="shared" si="7"/>
        <v>1.024E-3</v>
      </c>
      <c r="BG10" s="1" t="s">
        <v>12</v>
      </c>
      <c r="BI10" s="45"/>
      <c r="BJ10" s="3">
        <f>BI10*BF10</f>
        <v>0</v>
      </c>
      <c r="BK10" s="3">
        <f>BJ9+BJ10</f>
        <v>0</v>
      </c>
      <c r="BM10" s="25">
        <f t="shared" si="8"/>
        <v>1.024E-3</v>
      </c>
      <c r="BN10" s="1" t="s">
        <v>12</v>
      </c>
      <c r="BP10" s="45"/>
      <c r="BQ10" s="3">
        <f>BP10*BM10</f>
        <v>0</v>
      </c>
      <c r="BR10" s="3">
        <f>BQ9+BQ10</f>
        <v>0</v>
      </c>
      <c r="BT10" s="25">
        <f t="shared" si="9"/>
        <v>1.024E-3</v>
      </c>
      <c r="BU10" s="1" t="s">
        <v>12</v>
      </c>
      <c r="BW10" s="45"/>
      <c r="BX10" s="3">
        <f>BW10*BT10</f>
        <v>0</v>
      </c>
      <c r="BY10" s="3">
        <f>BX9+BX10</f>
        <v>0</v>
      </c>
      <c r="CA10" s="25">
        <f t="shared" si="10"/>
        <v>1.024E-3</v>
      </c>
      <c r="CB10" s="1" t="s">
        <v>12</v>
      </c>
      <c r="CD10" s="45"/>
      <c r="CE10" s="3">
        <f>CD10*CA10</f>
        <v>0</v>
      </c>
      <c r="CF10" s="3">
        <f>CE9+CE10</f>
        <v>0</v>
      </c>
      <c r="CH10" s="25">
        <f t="shared" si="11"/>
        <v>1.024E-3</v>
      </c>
      <c r="CI10" s="1" t="s">
        <v>12</v>
      </c>
      <c r="CK10" s="5">
        <f>E10+L10+S10+Z10+AG10+AN10+AU10+BB10+BI10+BP10+BW10+CD10</f>
        <v>-1857</v>
      </c>
      <c r="CL10" s="3">
        <f>CK10*CH10</f>
        <v>-1.9015679999999999</v>
      </c>
      <c r="CM10" s="3">
        <f>CL9+CL10</f>
        <v>-1.9015679999999999</v>
      </c>
      <c r="CN10" s="3"/>
    </row>
    <row r="11" spans="1:92" x14ac:dyDescent="0.2">
      <c r="A11" s="1" t="s">
        <v>180</v>
      </c>
      <c r="B11" s="25">
        <f>'2005'!CA11</f>
        <v>0</v>
      </c>
      <c r="C11" s="1" t="s">
        <v>9</v>
      </c>
      <c r="D11" s="51"/>
      <c r="E11" s="43"/>
      <c r="F11" s="26">
        <f>D11*B11</f>
        <v>0</v>
      </c>
      <c r="I11" s="25">
        <f t="shared" si="0"/>
        <v>0</v>
      </c>
      <c r="J11" s="1" t="s">
        <v>10</v>
      </c>
      <c r="K11" s="51"/>
      <c r="L11" s="43"/>
      <c r="M11" s="26">
        <f>K11*I11</f>
        <v>0</v>
      </c>
      <c r="P11" s="25">
        <f t="shared" si="1"/>
        <v>0</v>
      </c>
      <c r="Q11" s="1" t="s">
        <v>10</v>
      </c>
      <c r="R11" s="51"/>
      <c r="S11" s="45"/>
      <c r="T11" s="26">
        <f>R11*P11</f>
        <v>0</v>
      </c>
      <c r="W11" s="25">
        <f t="shared" si="2"/>
        <v>0</v>
      </c>
      <c r="X11" s="1" t="s">
        <v>10</v>
      </c>
      <c r="Y11" s="51"/>
      <c r="Z11" s="45"/>
      <c r="AA11" s="26">
        <f>Y11*W11</f>
        <v>0</v>
      </c>
      <c r="AD11" s="25">
        <f t="shared" si="3"/>
        <v>0</v>
      </c>
      <c r="AE11" s="1" t="s">
        <v>10</v>
      </c>
      <c r="AF11" s="51"/>
      <c r="AG11" s="45"/>
      <c r="AH11" s="26">
        <f>AF11*AD11</f>
        <v>0</v>
      </c>
      <c r="AK11" s="25">
        <f t="shared" si="4"/>
        <v>0</v>
      </c>
      <c r="AL11" s="1" t="s">
        <v>10</v>
      </c>
      <c r="AM11" s="51"/>
      <c r="AN11" s="45"/>
      <c r="AO11" s="26">
        <f>AM11*AK11</f>
        <v>0</v>
      </c>
      <c r="AR11" s="25">
        <f t="shared" si="5"/>
        <v>0</v>
      </c>
      <c r="AS11" s="1" t="s">
        <v>10</v>
      </c>
      <c r="AT11" s="51"/>
      <c r="AU11" s="45"/>
      <c r="AV11" s="26">
        <f>AT11*AR11</f>
        <v>0</v>
      </c>
      <c r="AY11" s="25">
        <f t="shared" si="6"/>
        <v>0</v>
      </c>
      <c r="AZ11" s="1" t="s">
        <v>10</v>
      </c>
      <c r="BA11" s="51"/>
      <c r="BB11" s="45"/>
      <c r="BC11" s="26">
        <f>BA11*AY11</f>
        <v>0</v>
      </c>
      <c r="BF11" s="25">
        <f t="shared" si="7"/>
        <v>0</v>
      </c>
      <c r="BG11" s="1" t="s">
        <v>10</v>
      </c>
      <c r="BH11" s="51"/>
      <c r="BI11" s="45"/>
      <c r="BJ11" s="26">
        <f>BH11*BF11</f>
        <v>0</v>
      </c>
      <c r="BM11" s="25">
        <f t="shared" si="8"/>
        <v>0</v>
      </c>
      <c r="BN11" s="1" t="s">
        <v>10</v>
      </c>
      <c r="BO11" s="51"/>
      <c r="BP11" s="45"/>
      <c r="BQ11" s="26">
        <f>BO11*BM11</f>
        <v>0</v>
      </c>
      <c r="BT11" s="25">
        <f t="shared" si="9"/>
        <v>0</v>
      </c>
      <c r="BU11" s="1" t="s">
        <v>10</v>
      </c>
      <c r="BV11" s="51"/>
      <c r="BW11" s="45"/>
      <c r="BX11" s="26">
        <f>BV11*BT11</f>
        <v>0</v>
      </c>
      <c r="CA11" s="25">
        <f t="shared" si="10"/>
        <v>0</v>
      </c>
      <c r="CB11" s="1" t="s">
        <v>10</v>
      </c>
      <c r="CC11" s="51"/>
      <c r="CD11" s="45"/>
      <c r="CE11" s="26">
        <f>CC11*CA11</f>
        <v>0</v>
      </c>
      <c r="CH11" s="25">
        <f t="shared" si="11"/>
        <v>0</v>
      </c>
      <c r="CI11" s="1" t="s">
        <v>10</v>
      </c>
      <c r="CJ11" s="5">
        <f>SUM(D11+K11+R11+Y11+AF11+AM11+AT11+BA11+BH11+BO11+BV11+CC11)</f>
        <v>0</v>
      </c>
      <c r="CK11" s="5"/>
      <c r="CL11" s="26">
        <f>CJ11*CH11</f>
        <v>0</v>
      </c>
      <c r="CM11" s="13"/>
    </row>
    <row r="12" spans="1:92" x14ac:dyDescent="0.2">
      <c r="A12" s="1" t="s">
        <v>181</v>
      </c>
      <c r="B12" s="25">
        <f>'2005'!CA12</f>
        <v>3.0000000000000001E-3</v>
      </c>
      <c r="C12" s="1" t="s">
        <v>12</v>
      </c>
      <c r="D12" s="43"/>
      <c r="E12" s="58"/>
      <c r="F12" s="3">
        <f>E12*B12</f>
        <v>0</v>
      </c>
      <c r="G12" s="3">
        <f>F11+F12</f>
        <v>0</v>
      </c>
      <c r="H12" s="3"/>
      <c r="I12" s="25">
        <f t="shared" si="0"/>
        <v>3.0000000000000001E-3</v>
      </c>
      <c r="J12" s="1" t="s">
        <v>12</v>
      </c>
      <c r="K12" s="43"/>
      <c r="L12" s="56"/>
      <c r="M12" s="3">
        <f>L12*I12</f>
        <v>0</v>
      </c>
      <c r="N12" s="3">
        <f>M11+M12</f>
        <v>0</v>
      </c>
      <c r="O12" s="3"/>
      <c r="P12" s="25">
        <f t="shared" si="1"/>
        <v>3.0000000000000001E-3</v>
      </c>
      <c r="Q12" s="1" t="s">
        <v>12</v>
      </c>
      <c r="R12" s="45"/>
      <c r="S12" s="56">
        <v>-427</v>
      </c>
      <c r="T12" s="3">
        <f>S12*P12</f>
        <v>-1.2809999999999999</v>
      </c>
      <c r="U12" s="3">
        <f>T11+T12</f>
        <v>-1.2809999999999999</v>
      </c>
      <c r="V12" s="3"/>
      <c r="W12" s="25">
        <f t="shared" si="2"/>
        <v>3.0000000000000001E-3</v>
      </c>
      <c r="X12" s="1" t="s">
        <v>12</v>
      </c>
      <c r="Y12" s="45"/>
      <c r="Z12" s="56"/>
      <c r="AA12" s="3">
        <f>Z12*W12</f>
        <v>0</v>
      </c>
      <c r="AB12" s="3">
        <f>AA11+AA12</f>
        <v>0</v>
      </c>
      <c r="AC12" s="3"/>
      <c r="AD12" s="25">
        <f t="shared" si="3"/>
        <v>3.0000000000000001E-3</v>
      </c>
      <c r="AE12" s="1" t="s">
        <v>12</v>
      </c>
      <c r="AF12" s="45"/>
      <c r="AG12" s="56"/>
      <c r="AH12" s="3">
        <f>AG12*AD12</f>
        <v>0</v>
      </c>
      <c r="AI12" s="3">
        <f>AH11+AH12</f>
        <v>0</v>
      </c>
      <c r="AJ12" s="3"/>
      <c r="AK12" s="25">
        <f t="shared" si="4"/>
        <v>3.0000000000000001E-3</v>
      </c>
      <c r="AL12" s="1" t="s">
        <v>12</v>
      </c>
      <c r="AM12" s="45"/>
      <c r="AN12" s="45">
        <v>-245</v>
      </c>
      <c r="AO12" s="3">
        <f>AN12*AK12</f>
        <v>-0.73499999999999999</v>
      </c>
      <c r="AP12" s="3">
        <f>AO11+AO12</f>
        <v>-0.73499999999999999</v>
      </c>
      <c r="AQ12" s="3"/>
      <c r="AR12" s="25">
        <f t="shared" si="5"/>
        <v>3.0000000000000001E-3</v>
      </c>
      <c r="AS12" s="1" t="s">
        <v>12</v>
      </c>
      <c r="AT12" s="45"/>
      <c r="AU12" s="56"/>
      <c r="AV12" s="3">
        <f>AU12*AR12</f>
        <v>0</v>
      </c>
      <c r="AW12" s="3">
        <f>AV11+AV12</f>
        <v>0</v>
      </c>
      <c r="AX12" s="3"/>
      <c r="AY12" s="25">
        <f t="shared" si="6"/>
        <v>3.0000000000000001E-3</v>
      </c>
      <c r="AZ12" s="1" t="s">
        <v>12</v>
      </c>
      <c r="BA12" s="45"/>
      <c r="BB12" s="45">
        <v>312</v>
      </c>
      <c r="BC12" s="3">
        <f>BB12*AY12</f>
        <v>0.93600000000000005</v>
      </c>
      <c r="BD12" s="3">
        <f>BC11+BC12</f>
        <v>0.93600000000000005</v>
      </c>
      <c r="BE12" s="3"/>
      <c r="BF12" s="25">
        <f t="shared" si="7"/>
        <v>3.0000000000000001E-3</v>
      </c>
      <c r="BG12" s="1" t="s">
        <v>12</v>
      </c>
      <c r="BH12" s="45"/>
      <c r="BI12" s="56"/>
      <c r="BJ12" s="3">
        <f>BI12*BF12</f>
        <v>0</v>
      </c>
      <c r="BK12" s="3">
        <f>BJ11+BJ12</f>
        <v>0</v>
      </c>
      <c r="BL12" s="3"/>
      <c r="BM12" s="25">
        <f t="shared" si="8"/>
        <v>3.0000000000000001E-3</v>
      </c>
      <c r="BN12" s="1" t="s">
        <v>12</v>
      </c>
      <c r="BO12" s="45"/>
      <c r="BP12" s="56"/>
      <c r="BQ12" s="3">
        <f>BP12*BM12</f>
        <v>0</v>
      </c>
      <c r="BR12" s="3">
        <f>BQ11+BQ12</f>
        <v>0</v>
      </c>
      <c r="BS12" s="3"/>
      <c r="BT12" s="25">
        <f t="shared" si="9"/>
        <v>3.0000000000000001E-3</v>
      </c>
      <c r="BU12" s="1" t="s">
        <v>12</v>
      </c>
      <c r="BV12" s="45"/>
      <c r="BW12" s="56"/>
      <c r="BX12" s="3">
        <f>BW12*BT12</f>
        <v>0</v>
      </c>
      <c r="BY12" s="3">
        <f>BX11+BX12</f>
        <v>0</v>
      </c>
      <c r="BZ12" s="3"/>
      <c r="CA12" s="25">
        <f t="shared" si="10"/>
        <v>3.0000000000000001E-3</v>
      </c>
      <c r="CB12" s="1" t="s">
        <v>12</v>
      </c>
      <c r="CC12" s="45"/>
      <c r="CD12" s="56"/>
      <c r="CE12" s="3">
        <f>CD12*CA12</f>
        <v>0</v>
      </c>
      <c r="CF12" s="3">
        <f>CE11+CE12</f>
        <v>0</v>
      </c>
      <c r="CH12" s="25">
        <f t="shared" si="11"/>
        <v>3.0000000000000001E-3</v>
      </c>
      <c r="CI12" s="1" t="s">
        <v>12</v>
      </c>
      <c r="CJ12" s="5"/>
      <c r="CK12" s="5">
        <f>E12+L12+S12+Z12+AG12+AN12+AU12+BB12+BI12+BP12+BW12+CD12</f>
        <v>-360</v>
      </c>
      <c r="CL12" s="3">
        <f>CK12*CH12</f>
        <v>-1.08</v>
      </c>
      <c r="CM12" s="29">
        <f>CL11+CL12</f>
        <v>-1.08</v>
      </c>
      <c r="CN12" s="3"/>
    </row>
    <row r="13" spans="1:92" x14ac:dyDescent="0.2">
      <c r="A13" s="1" t="s">
        <v>143</v>
      </c>
      <c r="B13" s="25">
        <f>'2005'!CA13</f>
        <v>0</v>
      </c>
      <c r="C13" s="1" t="s">
        <v>9</v>
      </c>
      <c r="D13" s="37">
        <v>9476</v>
      </c>
      <c r="E13" s="43"/>
      <c r="F13" s="26">
        <f>D13*B13</f>
        <v>0</v>
      </c>
      <c r="G13" s="3"/>
      <c r="H13" s="3"/>
      <c r="I13" s="25">
        <f t="shared" si="0"/>
        <v>0</v>
      </c>
      <c r="J13" s="1" t="s">
        <v>10</v>
      </c>
      <c r="K13" s="37">
        <v>9477</v>
      </c>
      <c r="L13" s="43"/>
      <c r="M13" s="26">
        <f>K13*I13</f>
        <v>0</v>
      </c>
      <c r="N13" s="3"/>
      <c r="O13" s="3"/>
      <c r="P13" s="25">
        <f t="shared" si="1"/>
        <v>0</v>
      </c>
      <c r="Q13" s="1" t="s">
        <v>10</v>
      </c>
      <c r="R13" s="38">
        <v>9493</v>
      </c>
      <c r="S13" s="45"/>
      <c r="T13" s="3"/>
      <c r="U13" s="3"/>
      <c r="V13" s="3"/>
      <c r="W13" s="25">
        <f t="shared" si="2"/>
        <v>0</v>
      </c>
      <c r="X13" s="1" t="s">
        <v>10</v>
      </c>
      <c r="Y13" s="38">
        <v>9493</v>
      </c>
      <c r="Z13" s="45"/>
      <c r="AA13" s="26">
        <f>Y13*W13</f>
        <v>0</v>
      </c>
      <c r="AB13" s="3"/>
      <c r="AC13" s="3"/>
      <c r="AD13" s="25">
        <f t="shared" si="3"/>
        <v>0</v>
      </c>
      <c r="AE13" s="1" t="s">
        <v>10</v>
      </c>
      <c r="AF13" s="40"/>
      <c r="AG13" s="45"/>
      <c r="AH13" s="26">
        <f>AF13*AD13</f>
        <v>0</v>
      </c>
      <c r="AI13" s="3"/>
      <c r="AJ13" s="3"/>
      <c r="AK13" s="25">
        <f t="shared" si="4"/>
        <v>0</v>
      </c>
      <c r="AL13" s="1" t="s">
        <v>10</v>
      </c>
      <c r="AM13" s="40"/>
      <c r="AN13" s="45"/>
      <c r="AO13" s="26">
        <f>AM13*AK13</f>
        <v>0</v>
      </c>
      <c r="AP13" s="3"/>
      <c r="AQ13" s="3"/>
      <c r="AR13" s="25">
        <f t="shared" si="5"/>
        <v>0</v>
      </c>
      <c r="AS13" s="1" t="s">
        <v>10</v>
      </c>
      <c r="AT13" s="38"/>
      <c r="AU13" s="45"/>
      <c r="AV13" s="26">
        <f>AT13*AR13</f>
        <v>0</v>
      </c>
      <c r="AW13" s="3"/>
      <c r="AX13" s="3"/>
      <c r="AY13" s="28">
        <f t="shared" si="6"/>
        <v>0</v>
      </c>
      <c r="AZ13" s="1" t="s">
        <v>10</v>
      </c>
      <c r="BA13" s="38"/>
      <c r="BB13" s="45"/>
      <c r="BC13" s="26">
        <f>BA13*AY13</f>
        <v>0</v>
      </c>
      <c r="BD13" s="3"/>
      <c r="BE13" s="3"/>
      <c r="BF13" s="25">
        <f t="shared" si="7"/>
        <v>0</v>
      </c>
      <c r="BG13" s="1" t="s">
        <v>10</v>
      </c>
      <c r="BH13" s="38"/>
      <c r="BI13" s="45"/>
      <c r="BJ13" s="26">
        <f>BH13*BF13</f>
        <v>0</v>
      </c>
      <c r="BK13" s="3"/>
      <c r="BL13" s="3"/>
      <c r="BM13" s="25">
        <f t="shared" si="8"/>
        <v>0</v>
      </c>
      <c r="BN13" s="1" t="s">
        <v>10</v>
      </c>
      <c r="BO13" s="38"/>
      <c r="BP13" s="45"/>
      <c r="BQ13" s="26">
        <f>BO13*BM13</f>
        <v>0</v>
      </c>
      <c r="BR13" s="3"/>
      <c r="BS13" s="3"/>
      <c r="BT13" s="25">
        <f t="shared" si="9"/>
        <v>0</v>
      </c>
      <c r="BU13" s="1" t="s">
        <v>10</v>
      </c>
      <c r="BV13" s="38"/>
      <c r="BW13" s="45"/>
      <c r="BX13" s="26">
        <f>BV13*BT13</f>
        <v>0</v>
      </c>
      <c r="BY13" s="3"/>
      <c r="BZ13" s="3"/>
      <c r="CA13" s="25">
        <f t="shared" si="10"/>
        <v>0</v>
      </c>
      <c r="CB13" s="1" t="s">
        <v>10</v>
      </c>
      <c r="CC13" s="38"/>
      <c r="CD13" s="45"/>
      <c r="CE13" s="26">
        <f>CC13*CA13</f>
        <v>0</v>
      </c>
      <c r="CF13" s="3"/>
      <c r="CH13" s="28">
        <f t="shared" si="11"/>
        <v>0</v>
      </c>
      <c r="CI13" s="1" t="s">
        <v>10</v>
      </c>
      <c r="CJ13" s="5">
        <f>SUM(D13+K13+R13+Y13+AF13+AM13+AT13+BA13+BH13+BO13+BV13+CC13)</f>
        <v>37939</v>
      </c>
      <c r="CK13" s="5"/>
      <c r="CL13" s="26">
        <f>CJ13*CH13</f>
        <v>0</v>
      </c>
      <c r="CM13" s="29"/>
    </row>
    <row r="14" spans="1:92" x14ac:dyDescent="0.2">
      <c r="A14" s="1" t="s">
        <v>182</v>
      </c>
      <c r="B14" s="25">
        <f>'2005'!CA14</f>
        <v>2.3E-3</v>
      </c>
      <c r="C14" s="1" t="s">
        <v>12</v>
      </c>
      <c r="D14" s="43"/>
      <c r="E14" s="43">
        <v>5106608</v>
      </c>
      <c r="F14" s="3">
        <f>E14*B14</f>
        <v>11745.198399999999</v>
      </c>
      <c r="G14" s="3">
        <f>F13+F14</f>
        <v>11745.198399999999</v>
      </c>
      <c r="H14" s="3"/>
      <c r="I14" s="25">
        <f t="shared" si="0"/>
        <v>2.3E-3</v>
      </c>
      <c r="J14" s="1" t="s">
        <v>12</v>
      </c>
      <c r="K14" s="43"/>
      <c r="L14" s="43">
        <v>8085811</v>
      </c>
      <c r="M14" s="3">
        <f>L14*I14</f>
        <v>18597.365300000001</v>
      </c>
      <c r="N14" s="3">
        <f>M13+M14</f>
        <v>18597.365300000001</v>
      </c>
      <c r="O14" s="3"/>
      <c r="P14" s="25">
        <f t="shared" si="1"/>
        <v>2.3E-3</v>
      </c>
      <c r="Q14" s="1" t="s">
        <v>12</v>
      </c>
      <c r="R14" s="45"/>
      <c r="S14" s="45">
        <v>5974</v>
      </c>
      <c r="T14" s="3">
        <f>S14*P14</f>
        <v>13.7402</v>
      </c>
      <c r="U14" s="3">
        <f>T13+T14</f>
        <v>13.7402</v>
      </c>
      <c r="V14" s="3"/>
      <c r="W14" s="25">
        <f t="shared" si="2"/>
        <v>2.3E-3</v>
      </c>
      <c r="X14" s="1" t="s">
        <v>12</v>
      </c>
      <c r="Y14" s="45"/>
      <c r="Z14" s="45">
        <v>-2779</v>
      </c>
      <c r="AA14" s="3">
        <f>Z14*W14</f>
        <v>-6.3917000000000002</v>
      </c>
      <c r="AB14" s="3">
        <f>AA13+AA14</f>
        <v>-6.3917000000000002</v>
      </c>
      <c r="AC14" s="3"/>
      <c r="AD14" s="25">
        <f t="shared" si="3"/>
        <v>2.3E-3</v>
      </c>
      <c r="AE14" s="1" t="s">
        <v>12</v>
      </c>
      <c r="AF14" s="45"/>
      <c r="AG14" s="48">
        <v>-2210</v>
      </c>
      <c r="AH14" s="3">
        <f>AG14*AD14</f>
        <v>-5.0830000000000002</v>
      </c>
      <c r="AI14" s="3">
        <f>AH13+AH14</f>
        <v>-5.0830000000000002</v>
      </c>
      <c r="AJ14" s="3"/>
      <c r="AK14" s="25">
        <f t="shared" si="4"/>
        <v>2.3E-3</v>
      </c>
      <c r="AL14" s="1" t="s">
        <v>12</v>
      </c>
      <c r="AM14" s="45"/>
      <c r="AN14" s="48">
        <v>-2004</v>
      </c>
      <c r="AO14" s="3">
        <f>AN14*AK14</f>
        <v>-4.6091999999999995</v>
      </c>
      <c r="AP14" s="3">
        <f>AO13+AO14</f>
        <v>-4.6091999999999995</v>
      </c>
      <c r="AQ14" s="3"/>
      <c r="AR14" s="25">
        <f t="shared" si="5"/>
        <v>2.3E-3</v>
      </c>
      <c r="AS14" s="1" t="s">
        <v>12</v>
      </c>
      <c r="AT14" s="45"/>
      <c r="AU14" s="45">
        <v>-1219</v>
      </c>
      <c r="AV14" s="3">
        <f>AU14*AR14</f>
        <v>-2.8037000000000001</v>
      </c>
      <c r="AW14" s="3">
        <f>AV13+AV14</f>
        <v>-2.8037000000000001</v>
      </c>
      <c r="AX14" s="3"/>
      <c r="AY14" s="28">
        <f t="shared" si="6"/>
        <v>2.3E-3</v>
      </c>
      <c r="AZ14" s="1" t="s">
        <v>12</v>
      </c>
      <c r="BA14" s="45"/>
      <c r="BB14" s="45">
        <v>-257</v>
      </c>
      <c r="BC14" s="3">
        <f>BB14*AY14</f>
        <v>-0.59109999999999996</v>
      </c>
      <c r="BD14" s="3">
        <f>BC13+BC14</f>
        <v>-0.59109999999999996</v>
      </c>
      <c r="BE14" s="3"/>
      <c r="BF14" s="25">
        <f t="shared" si="7"/>
        <v>2.3E-3</v>
      </c>
      <c r="BG14" s="1" t="s">
        <v>12</v>
      </c>
      <c r="BH14" s="45"/>
      <c r="BI14" s="45">
        <v>-1216</v>
      </c>
      <c r="BJ14" s="3">
        <f>BI14*BF14</f>
        <v>-2.7968000000000002</v>
      </c>
      <c r="BK14" s="3">
        <f>BJ13+BJ14</f>
        <v>-2.7968000000000002</v>
      </c>
      <c r="BL14" s="3"/>
      <c r="BM14" s="25">
        <f t="shared" si="8"/>
        <v>2.3E-3</v>
      </c>
      <c r="BN14" s="1" t="s">
        <v>12</v>
      </c>
      <c r="BO14" s="45"/>
      <c r="BP14" s="45">
        <v>-824</v>
      </c>
      <c r="BQ14" s="3">
        <f>BP14*BM14</f>
        <v>-1.8952</v>
      </c>
      <c r="BR14" s="3">
        <f>BQ13+BQ14</f>
        <v>-1.8952</v>
      </c>
      <c r="BS14" s="3"/>
      <c r="BT14" s="25">
        <f t="shared" si="9"/>
        <v>2.3E-3</v>
      </c>
      <c r="BU14" s="1" t="s">
        <v>12</v>
      </c>
      <c r="BV14" s="45"/>
      <c r="BW14" s="45">
        <v>-14</v>
      </c>
      <c r="BX14" s="3">
        <f>BW14*BT14</f>
        <v>-3.2199999999999999E-2</v>
      </c>
      <c r="BY14" s="3">
        <f>BX13+BX14</f>
        <v>-3.2199999999999999E-2</v>
      </c>
      <c r="BZ14" s="3"/>
      <c r="CA14" s="25">
        <f t="shared" si="10"/>
        <v>2.3E-3</v>
      </c>
      <c r="CB14" s="1" t="s">
        <v>12</v>
      </c>
      <c r="CC14" s="45"/>
      <c r="CD14" s="45">
        <v>-2101</v>
      </c>
      <c r="CE14" s="3">
        <f>CD14*CA14</f>
        <v>-4.8323</v>
      </c>
      <c r="CF14" s="3">
        <f>CE13+CE14</f>
        <v>-4.8323</v>
      </c>
      <c r="CH14" s="28">
        <f t="shared" si="11"/>
        <v>2.3E-3</v>
      </c>
      <c r="CI14" s="1" t="s">
        <v>12</v>
      </c>
      <c r="CJ14" s="5"/>
      <c r="CK14" s="5">
        <f>E14+L14+S14+Z14+AG14+AN14+AU14+BB14+BI14+BP14+BW14+CD14</f>
        <v>13185769</v>
      </c>
      <c r="CL14" s="3">
        <f>CK14*CH14</f>
        <v>30327.268700000001</v>
      </c>
      <c r="CM14" s="29">
        <f>CL13+CL14</f>
        <v>30327.268700000001</v>
      </c>
      <c r="CN14" s="3"/>
    </row>
    <row r="15" spans="1:92" x14ac:dyDescent="0.2">
      <c r="B15" s="25"/>
      <c r="D15" s="43"/>
      <c r="E15" s="43"/>
      <c r="F15" s="3"/>
      <c r="G15" s="3"/>
      <c r="H15" s="3"/>
      <c r="I15" s="25"/>
      <c r="K15" s="43"/>
      <c r="L15" s="43"/>
      <c r="M15" s="3"/>
      <c r="N15" s="3"/>
      <c r="O15" s="3"/>
      <c r="P15" s="27"/>
      <c r="R15" s="45"/>
      <c r="S15" s="45"/>
      <c r="T15" s="3"/>
      <c r="U15" s="3"/>
      <c r="V15" s="3"/>
      <c r="W15" s="25"/>
      <c r="Y15" s="45"/>
      <c r="Z15" s="45"/>
      <c r="AA15" s="3"/>
      <c r="AB15" s="3"/>
      <c r="AC15" s="3"/>
      <c r="AD15" s="25"/>
      <c r="AF15" s="45"/>
      <c r="AG15" s="45"/>
      <c r="AH15" s="3"/>
      <c r="AI15" s="3"/>
      <c r="AJ15" s="3"/>
      <c r="AK15" s="25"/>
      <c r="AM15" s="45"/>
      <c r="AN15" s="45"/>
      <c r="AO15" s="3"/>
      <c r="AP15" s="3"/>
      <c r="AQ15" s="3"/>
      <c r="AR15" s="25"/>
      <c r="AT15" s="45"/>
      <c r="AU15" s="45"/>
      <c r="AV15" s="3"/>
      <c r="AW15" s="3"/>
      <c r="AX15" s="3"/>
      <c r="AY15" s="28"/>
      <c r="BA15" s="45"/>
      <c r="BB15" s="45"/>
      <c r="BC15" s="3"/>
      <c r="BD15" s="3"/>
      <c r="BE15" s="3"/>
      <c r="BF15" s="25"/>
      <c r="BH15" s="45"/>
      <c r="BI15" s="45"/>
      <c r="BJ15" s="3"/>
      <c r="BK15" s="3"/>
      <c r="BL15" s="3"/>
      <c r="BM15" s="25"/>
      <c r="BO15" s="45"/>
      <c r="BP15" s="45"/>
      <c r="BQ15" s="3"/>
      <c r="BR15" s="3"/>
      <c r="BS15" s="3"/>
      <c r="BT15" s="25"/>
      <c r="BV15" s="45"/>
      <c r="BW15" s="45"/>
      <c r="BX15" s="3"/>
      <c r="BY15" s="3"/>
      <c r="BZ15" s="3"/>
      <c r="CA15" s="25"/>
      <c r="CC15" s="45"/>
      <c r="CD15" s="45"/>
      <c r="CE15" s="3"/>
      <c r="CF15" s="3"/>
      <c r="CH15" s="28"/>
      <c r="CJ15" s="5"/>
      <c r="CK15" s="5"/>
      <c r="CL15" s="5"/>
      <c r="CM15" s="29"/>
    </row>
    <row r="16" spans="1:92" x14ac:dyDescent="0.2">
      <c r="A16" s="1" t="s">
        <v>183</v>
      </c>
      <c r="B16" s="25">
        <f>'2002 PILS Rate'!D10</f>
        <v>2.4132000000000002</v>
      </c>
      <c r="C16" s="1" t="s">
        <v>8</v>
      </c>
      <c r="D16" s="37"/>
      <c r="E16" s="43"/>
      <c r="F16" s="26">
        <f>D16*B16</f>
        <v>0</v>
      </c>
      <c r="G16" s="3"/>
      <c r="H16" s="3"/>
      <c r="I16" s="25">
        <f>B16</f>
        <v>2.4132000000000002</v>
      </c>
      <c r="J16" s="1" t="s">
        <v>8</v>
      </c>
      <c r="K16" s="37"/>
      <c r="L16" s="43"/>
      <c r="M16" s="26">
        <f>K16*I16</f>
        <v>0</v>
      </c>
      <c r="N16" s="3"/>
      <c r="O16" s="3"/>
      <c r="P16" s="25">
        <f>I16</f>
        <v>2.4132000000000002</v>
      </c>
      <c r="Q16" s="1" t="s">
        <v>8</v>
      </c>
      <c r="R16" s="38"/>
      <c r="S16" s="45"/>
      <c r="T16" s="26">
        <f>R16*P16</f>
        <v>0</v>
      </c>
      <c r="U16" s="3"/>
      <c r="V16" s="3"/>
      <c r="W16" s="25">
        <f t="shared" ref="W16:W23" si="12">P16</f>
        <v>2.4132000000000002</v>
      </c>
      <c r="X16" s="1" t="s">
        <v>8</v>
      </c>
      <c r="Y16" s="38"/>
      <c r="Z16" s="45"/>
      <c r="AA16" s="26">
        <f>Y16*W16</f>
        <v>0</v>
      </c>
      <c r="AB16" s="3"/>
      <c r="AC16" s="3"/>
      <c r="AD16" s="25">
        <f t="shared" ref="AD16:AD23" si="13">W16</f>
        <v>2.4132000000000002</v>
      </c>
      <c r="AE16" s="1" t="s">
        <v>8</v>
      </c>
      <c r="AF16" s="38"/>
      <c r="AG16" s="45"/>
      <c r="AH16" s="26">
        <f>AF16*AD16</f>
        <v>0</v>
      </c>
      <c r="AI16" s="3"/>
      <c r="AJ16" s="3"/>
      <c r="AK16" s="25">
        <f t="shared" ref="AK16:AK23" si="14">AD16</f>
        <v>2.4132000000000002</v>
      </c>
      <c r="AL16" s="1" t="s">
        <v>8</v>
      </c>
      <c r="AM16" s="38"/>
      <c r="AN16" s="45"/>
      <c r="AO16" s="26">
        <f>AM16*AK16</f>
        <v>0</v>
      </c>
      <c r="AP16" s="3"/>
      <c r="AQ16" s="3"/>
      <c r="AR16" s="25">
        <f t="shared" ref="AR16:AR23" si="15">AK16</f>
        <v>2.4132000000000002</v>
      </c>
      <c r="AS16" s="1" t="s">
        <v>8</v>
      </c>
      <c r="AT16" s="38"/>
      <c r="AU16" s="45"/>
      <c r="AV16" s="26">
        <f>AT16*AR16</f>
        <v>0</v>
      </c>
      <c r="AW16" s="3"/>
      <c r="AX16" s="3"/>
      <c r="AY16" s="25">
        <f t="shared" ref="AY16:AY23" si="16">AR16</f>
        <v>2.4132000000000002</v>
      </c>
      <c r="AZ16" s="1" t="s">
        <v>8</v>
      </c>
      <c r="BA16" s="38"/>
      <c r="BB16" s="45"/>
      <c r="BC16" s="26">
        <f>BA16*AY16</f>
        <v>0</v>
      </c>
      <c r="BD16" s="3"/>
      <c r="BE16" s="3"/>
      <c r="BF16" s="25">
        <f t="shared" ref="BF16:BF23" si="17">AY16</f>
        <v>2.4132000000000002</v>
      </c>
      <c r="BG16" s="1" t="s">
        <v>8</v>
      </c>
      <c r="BH16" s="38"/>
      <c r="BI16" s="45"/>
      <c r="BJ16" s="26">
        <f>BH16*BF16</f>
        <v>0</v>
      </c>
      <c r="BK16" s="3"/>
      <c r="BL16" s="3"/>
      <c r="BM16" s="25">
        <f t="shared" ref="BM16:BM23" si="18">BF16</f>
        <v>2.4132000000000002</v>
      </c>
      <c r="BN16" s="1" t="s">
        <v>8</v>
      </c>
      <c r="BO16" s="38"/>
      <c r="BP16" s="45"/>
      <c r="BQ16" s="26">
        <f>BO16*BM16</f>
        <v>0</v>
      </c>
      <c r="BR16" s="3"/>
      <c r="BS16" s="3"/>
      <c r="BT16" s="25">
        <f t="shared" ref="BT16:BT23" si="19">BM16</f>
        <v>2.4132000000000002</v>
      </c>
      <c r="BU16" s="1" t="s">
        <v>8</v>
      </c>
      <c r="BV16" s="38"/>
      <c r="BW16" s="45"/>
      <c r="BX16" s="26">
        <f>BV16*BT16</f>
        <v>0</v>
      </c>
      <c r="BY16" s="3"/>
      <c r="BZ16" s="3"/>
      <c r="CA16" s="25">
        <f t="shared" ref="CA16:CA23" si="20">BT16</f>
        <v>2.4132000000000002</v>
      </c>
      <c r="CB16" s="1" t="s">
        <v>8</v>
      </c>
      <c r="CC16" s="38"/>
      <c r="CD16" s="45"/>
      <c r="CE16" s="26">
        <f>CC16*CA16</f>
        <v>0</v>
      </c>
      <c r="CF16" s="3"/>
      <c r="CH16" s="25">
        <f t="shared" ref="CH16:CH23" si="21">CA16</f>
        <v>2.4132000000000002</v>
      </c>
      <c r="CI16" s="1" t="s">
        <v>8</v>
      </c>
      <c r="CJ16" s="5">
        <f>SUM(D16+K16+R16+Y16+AF16+AM16+AT16+BA16+BH16+BO16+BV16+CC16)</f>
        <v>0</v>
      </c>
      <c r="CK16" s="5"/>
      <c r="CL16" s="26">
        <f>CJ16*CH16</f>
        <v>0</v>
      </c>
      <c r="CM16" s="29"/>
    </row>
    <row r="17" spans="1:92" x14ac:dyDescent="0.2">
      <c r="A17" s="1" t="s">
        <v>121</v>
      </c>
      <c r="B17" s="25">
        <f>'2002 PILS Rate'!D11</f>
        <v>6.1800000000000006E-4</v>
      </c>
      <c r="C17" s="1" t="s">
        <v>12</v>
      </c>
      <c r="D17" s="43"/>
      <c r="E17" s="43">
        <v>67474</v>
      </c>
      <c r="F17" s="3">
        <f>E17*B17</f>
        <v>41.698932000000006</v>
      </c>
      <c r="G17" s="3"/>
      <c r="H17" s="3"/>
      <c r="I17" s="25">
        <f t="shared" ref="I17:I23" si="22">B17</f>
        <v>6.1800000000000006E-4</v>
      </c>
      <c r="J17" s="1" t="s">
        <v>12</v>
      </c>
      <c r="K17" s="43"/>
      <c r="L17" s="43">
        <v>8355</v>
      </c>
      <c r="M17" s="3">
        <f>L17*I17</f>
        <v>5.1633900000000006</v>
      </c>
      <c r="N17" s="3"/>
      <c r="O17" s="3"/>
      <c r="P17" s="25">
        <f t="shared" ref="P17:P23" si="23">I17</f>
        <v>6.1800000000000006E-4</v>
      </c>
      <c r="Q17" s="1" t="s">
        <v>12</v>
      </c>
      <c r="R17" s="45"/>
      <c r="S17" s="45"/>
      <c r="T17" s="3">
        <f>S17*P17</f>
        <v>0</v>
      </c>
      <c r="U17" s="3"/>
      <c r="V17" s="3"/>
      <c r="W17" s="25">
        <f t="shared" si="12"/>
        <v>6.1800000000000006E-4</v>
      </c>
      <c r="X17" s="1" t="s">
        <v>12</v>
      </c>
      <c r="Y17" s="45"/>
      <c r="Z17" s="45"/>
      <c r="AA17" s="3">
        <f>Z17*W17</f>
        <v>0</v>
      </c>
      <c r="AB17" s="3"/>
      <c r="AC17" s="3"/>
      <c r="AD17" s="25">
        <f t="shared" si="13"/>
        <v>6.1800000000000006E-4</v>
      </c>
      <c r="AE17" s="1" t="s">
        <v>12</v>
      </c>
      <c r="AF17" s="45"/>
      <c r="AG17" s="45"/>
      <c r="AH17" s="3">
        <f>AG17*AD17</f>
        <v>0</v>
      </c>
      <c r="AI17" s="3"/>
      <c r="AJ17" s="3"/>
      <c r="AK17" s="25">
        <f t="shared" si="14"/>
        <v>6.1800000000000006E-4</v>
      </c>
      <c r="AL17" s="1" t="s">
        <v>12</v>
      </c>
      <c r="AM17" s="45"/>
      <c r="AN17" s="45"/>
      <c r="AO17" s="3">
        <f>AN17*AK17</f>
        <v>0</v>
      </c>
      <c r="AP17" s="3"/>
      <c r="AQ17" s="3"/>
      <c r="AR17" s="25">
        <f t="shared" si="15"/>
        <v>6.1800000000000006E-4</v>
      </c>
      <c r="AS17" s="1" t="s">
        <v>12</v>
      </c>
      <c r="AT17" s="45"/>
      <c r="AU17" s="45"/>
      <c r="AV17" s="3">
        <f>AU17*AR17</f>
        <v>0</v>
      </c>
      <c r="AW17" s="3"/>
      <c r="AX17" s="3"/>
      <c r="AY17" s="25">
        <f t="shared" si="16"/>
        <v>6.1800000000000006E-4</v>
      </c>
      <c r="AZ17" s="1" t="s">
        <v>12</v>
      </c>
      <c r="BA17" s="45"/>
      <c r="BB17" s="45"/>
      <c r="BC17" s="3">
        <f>BB17*AY17</f>
        <v>0</v>
      </c>
      <c r="BD17" s="3"/>
      <c r="BE17" s="3"/>
      <c r="BF17" s="25">
        <f t="shared" si="17"/>
        <v>6.1800000000000006E-4</v>
      </c>
      <c r="BG17" s="1" t="s">
        <v>12</v>
      </c>
      <c r="BH17" s="45"/>
      <c r="BI17" s="45"/>
      <c r="BJ17" s="3">
        <f>BI17*BF17</f>
        <v>0</v>
      </c>
      <c r="BK17" s="3"/>
      <c r="BL17" s="3"/>
      <c r="BM17" s="25">
        <f t="shared" si="18"/>
        <v>6.1800000000000006E-4</v>
      </c>
      <c r="BN17" s="1" t="s">
        <v>12</v>
      </c>
      <c r="BO17" s="45"/>
      <c r="BP17" s="45"/>
      <c r="BQ17" s="3">
        <f>BP17*BM17</f>
        <v>0</v>
      </c>
      <c r="BR17" s="3"/>
      <c r="BS17" s="3"/>
      <c r="BT17" s="25">
        <f t="shared" si="19"/>
        <v>6.1800000000000006E-4</v>
      </c>
      <c r="BU17" s="1" t="s">
        <v>12</v>
      </c>
      <c r="BV17" s="45"/>
      <c r="BW17" s="45"/>
      <c r="BX17" s="3">
        <f>BW17*BT17</f>
        <v>0</v>
      </c>
      <c r="BY17" s="3"/>
      <c r="BZ17" s="3"/>
      <c r="CA17" s="25">
        <f t="shared" si="20"/>
        <v>6.1800000000000006E-4</v>
      </c>
      <c r="CB17" s="1" t="s">
        <v>12</v>
      </c>
      <c r="CC17" s="45"/>
      <c r="CD17" s="45"/>
      <c r="CE17" s="3">
        <f>CD17*CA17</f>
        <v>0</v>
      </c>
      <c r="CF17" s="3"/>
      <c r="CH17" s="25">
        <f t="shared" si="21"/>
        <v>6.1800000000000006E-4</v>
      </c>
      <c r="CI17" s="1" t="s">
        <v>12</v>
      </c>
      <c r="CJ17" s="5"/>
      <c r="CK17" s="5">
        <f>E17+L17+S17+Z17+AG17+AN17+AU17+BB17+BI17+BP17+BW17+CD17</f>
        <v>75829</v>
      </c>
      <c r="CL17" s="3">
        <f>CK17*CH17</f>
        <v>46.862322000000006</v>
      </c>
      <c r="CM17" s="29"/>
      <c r="CN17" s="3"/>
    </row>
    <row r="18" spans="1:92" x14ac:dyDescent="0.2">
      <c r="A18" s="1" t="s">
        <v>148</v>
      </c>
      <c r="B18" s="25">
        <f>'2005'!B18</f>
        <v>2.4132000000000002</v>
      </c>
      <c r="C18" s="1" t="s">
        <v>9</v>
      </c>
      <c r="D18" s="37"/>
      <c r="E18" s="43"/>
      <c r="F18" s="26">
        <f>D18*B18</f>
        <v>0</v>
      </c>
      <c r="G18" s="3"/>
      <c r="H18" s="3"/>
      <c r="I18" s="25">
        <f t="shared" si="22"/>
        <v>2.4132000000000002</v>
      </c>
      <c r="J18" s="1" t="s">
        <v>8</v>
      </c>
      <c r="K18" s="37"/>
      <c r="L18" s="43"/>
      <c r="M18" s="26">
        <f>K18*I18</f>
        <v>0</v>
      </c>
      <c r="N18" s="3"/>
      <c r="O18" s="3"/>
      <c r="P18" s="25">
        <f t="shared" si="23"/>
        <v>2.4132000000000002</v>
      </c>
      <c r="Q18" s="1" t="s">
        <v>8</v>
      </c>
      <c r="R18" s="38"/>
      <c r="S18" s="45"/>
      <c r="T18" s="26">
        <f>R18*P18</f>
        <v>0</v>
      </c>
      <c r="U18" s="3"/>
      <c r="V18" s="3"/>
      <c r="W18" s="25">
        <f t="shared" si="12"/>
        <v>2.4132000000000002</v>
      </c>
      <c r="X18" s="1" t="s">
        <v>8</v>
      </c>
      <c r="Y18" s="38"/>
      <c r="Z18" s="45"/>
      <c r="AA18" s="26">
        <f>Y18*W18</f>
        <v>0</v>
      </c>
      <c r="AB18" s="3"/>
      <c r="AC18" s="3"/>
      <c r="AD18" s="25">
        <f t="shared" si="13"/>
        <v>2.4132000000000002</v>
      </c>
      <c r="AE18" s="1" t="s">
        <v>8</v>
      </c>
      <c r="AF18" s="38"/>
      <c r="AG18" s="45"/>
      <c r="AH18" s="26">
        <f>AF18*AD18</f>
        <v>0</v>
      </c>
      <c r="AI18" s="3"/>
      <c r="AJ18" s="3"/>
      <c r="AK18" s="25">
        <f t="shared" si="14"/>
        <v>2.4132000000000002</v>
      </c>
      <c r="AL18" s="1" t="s">
        <v>8</v>
      </c>
      <c r="AM18" s="38"/>
      <c r="AN18" s="45"/>
      <c r="AO18" s="26">
        <f>AM18*AK18</f>
        <v>0</v>
      </c>
      <c r="AP18" s="3"/>
      <c r="AQ18" s="3"/>
      <c r="AR18" s="25">
        <f t="shared" si="15"/>
        <v>2.4132000000000002</v>
      </c>
      <c r="AS18" s="1" t="s">
        <v>8</v>
      </c>
      <c r="AT18" s="38"/>
      <c r="AU18" s="45"/>
      <c r="AV18" s="26">
        <f>AT18*AR18</f>
        <v>0</v>
      </c>
      <c r="AW18" s="3"/>
      <c r="AX18" s="3"/>
      <c r="AY18" s="25">
        <f t="shared" si="16"/>
        <v>2.4132000000000002</v>
      </c>
      <c r="AZ18" s="1" t="s">
        <v>8</v>
      </c>
      <c r="BA18" s="38"/>
      <c r="BB18" s="45"/>
      <c r="BC18" s="26">
        <f>BA18*AY18</f>
        <v>0</v>
      </c>
      <c r="BD18" s="3"/>
      <c r="BE18" s="3"/>
      <c r="BF18" s="25">
        <f t="shared" si="17"/>
        <v>2.4132000000000002</v>
      </c>
      <c r="BG18" s="1" t="s">
        <v>8</v>
      </c>
      <c r="BH18" s="38"/>
      <c r="BI18" s="45"/>
      <c r="BJ18" s="26">
        <f>BH18*BF18</f>
        <v>0</v>
      </c>
      <c r="BK18" s="3"/>
      <c r="BL18" s="3"/>
      <c r="BM18" s="25">
        <f t="shared" si="18"/>
        <v>2.4132000000000002</v>
      </c>
      <c r="BN18" s="1" t="s">
        <v>8</v>
      </c>
      <c r="BO18" s="38"/>
      <c r="BP18" s="45"/>
      <c r="BQ18" s="26">
        <f>BO18*BM18</f>
        <v>0</v>
      </c>
      <c r="BR18" s="3"/>
      <c r="BS18" s="3"/>
      <c r="BT18" s="25">
        <f t="shared" si="19"/>
        <v>2.4132000000000002</v>
      </c>
      <c r="BU18" s="1" t="s">
        <v>8</v>
      </c>
      <c r="BV18" s="38"/>
      <c r="BW18" s="45"/>
      <c r="BX18" s="26">
        <f>BV18*BT18</f>
        <v>0</v>
      </c>
      <c r="BY18" s="3"/>
      <c r="BZ18" s="3"/>
      <c r="CA18" s="25">
        <f t="shared" si="20"/>
        <v>2.4132000000000002</v>
      </c>
      <c r="CB18" s="1" t="s">
        <v>8</v>
      </c>
      <c r="CC18" s="38"/>
      <c r="CD18" s="45"/>
      <c r="CE18" s="26">
        <f>CC18*CA18</f>
        <v>0</v>
      </c>
      <c r="CF18" s="3"/>
      <c r="CH18" s="25">
        <f t="shared" si="21"/>
        <v>2.4132000000000002</v>
      </c>
      <c r="CI18" s="1" t="s">
        <v>8</v>
      </c>
      <c r="CJ18" s="5">
        <f>SUM(D18+K18+R18+Y18+AF18+AM18+AT18+BA18+BH18+BO18+BV18+CC18)</f>
        <v>0</v>
      </c>
      <c r="CK18" s="5"/>
      <c r="CL18" s="26">
        <f>CJ18*CH18</f>
        <v>0</v>
      </c>
      <c r="CM18" s="29"/>
    </row>
    <row r="19" spans="1:92" x14ac:dyDescent="0.2">
      <c r="A19" s="1" t="s">
        <v>123</v>
      </c>
      <c r="B19" s="25">
        <f>'2005'!B19</f>
        <v>6.1800000000000006E-4</v>
      </c>
      <c r="C19" s="1" t="s">
        <v>12</v>
      </c>
      <c r="D19" s="43"/>
      <c r="E19" s="43">
        <v>14460</v>
      </c>
      <c r="F19" s="3">
        <f>E19*B19</f>
        <v>8.93628</v>
      </c>
      <c r="G19" s="3"/>
      <c r="H19" s="3"/>
      <c r="I19" s="25">
        <f t="shared" si="22"/>
        <v>6.1800000000000006E-4</v>
      </c>
      <c r="J19" s="1" t="s">
        <v>12</v>
      </c>
      <c r="K19" s="43"/>
      <c r="L19" s="43">
        <v>36125</v>
      </c>
      <c r="M19" s="3">
        <f>L19*I19</f>
        <v>22.32525</v>
      </c>
      <c r="N19" s="3"/>
      <c r="O19" s="3"/>
      <c r="P19" s="25">
        <f t="shared" si="23"/>
        <v>6.1800000000000006E-4</v>
      </c>
      <c r="Q19" s="1" t="s">
        <v>12</v>
      </c>
      <c r="R19" s="45"/>
      <c r="S19" s="45">
        <v>46880</v>
      </c>
      <c r="T19" s="3">
        <f>S19*P19</f>
        <v>28.971840000000004</v>
      </c>
      <c r="U19" s="3"/>
      <c r="V19" s="3"/>
      <c r="W19" s="25">
        <f t="shared" si="12"/>
        <v>6.1800000000000006E-4</v>
      </c>
      <c r="X19" s="1" t="s">
        <v>12</v>
      </c>
      <c r="Y19" s="45"/>
      <c r="Z19" s="45">
        <v>49880</v>
      </c>
      <c r="AA19" s="3">
        <f>Z19*W19</f>
        <v>30.825840000000003</v>
      </c>
      <c r="AB19" s="3"/>
      <c r="AC19" s="3"/>
      <c r="AD19" s="25">
        <f t="shared" si="13"/>
        <v>6.1800000000000006E-4</v>
      </c>
      <c r="AE19" s="1" t="s">
        <v>12</v>
      </c>
      <c r="AF19" s="45"/>
      <c r="AG19" s="45"/>
      <c r="AH19" s="3">
        <f>AG19*AD19</f>
        <v>0</v>
      </c>
      <c r="AI19" s="3"/>
      <c r="AJ19" s="3"/>
      <c r="AK19" s="25">
        <f t="shared" si="14"/>
        <v>6.1800000000000006E-4</v>
      </c>
      <c r="AL19" s="1" t="s">
        <v>12</v>
      </c>
      <c r="AM19" s="45"/>
      <c r="AN19" s="45"/>
      <c r="AO19" s="3">
        <f>AN19*AK19</f>
        <v>0</v>
      </c>
      <c r="AP19" s="3"/>
      <c r="AQ19" s="3"/>
      <c r="AR19" s="25">
        <f t="shared" si="15"/>
        <v>6.1800000000000006E-4</v>
      </c>
      <c r="AS19" s="1" t="s">
        <v>12</v>
      </c>
      <c r="AT19" s="45"/>
      <c r="AU19" s="45"/>
      <c r="AV19" s="3">
        <f>AU19*AR19</f>
        <v>0</v>
      </c>
      <c r="AW19" s="3"/>
      <c r="AX19" s="3"/>
      <c r="AY19" s="25">
        <f t="shared" si="16"/>
        <v>6.1800000000000006E-4</v>
      </c>
      <c r="AZ19" s="1" t="s">
        <v>12</v>
      </c>
      <c r="BA19" s="45"/>
      <c r="BB19" s="45"/>
      <c r="BC19" s="3">
        <f>BB19*AY19</f>
        <v>0</v>
      </c>
      <c r="BD19" s="3"/>
      <c r="BE19" s="3"/>
      <c r="BF19" s="25">
        <f t="shared" si="17"/>
        <v>6.1800000000000006E-4</v>
      </c>
      <c r="BG19" s="1" t="s">
        <v>12</v>
      </c>
      <c r="BH19" s="45"/>
      <c r="BI19" s="45"/>
      <c r="BJ19" s="3">
        <f>BI19*BF19</f>
        <v>0</v>
      </c>
      <c r="BK19" s="3"/>
      <c r="BL19" s="3"/>
      <c r="BM19" s="25">
        <f t="shared" si="18"/>
        <v>6.1800000000000006E-4</v>
      </c>
      <c r="BN19" s="1" t="s">
        <v>12</v>
      </c>
      <c r="BO19" s="45"/>
      <c r="BP19" s="45"/>
      <c r="BQ19" s="3">
        <f>BP19*BM19</f>
        <v>0</v>
      </c>
      <c r="BR19" s="3"/>
      <c r="BS19" s="3"/>
      <c r="BT19" s="25">
        <f t="shared" si="19"/>
        <v>6.1800000000000006E-4</v>
      </c>
      <c r="BU19" s="1" t="s">
        <v>12</v>
      </c>
      <c r="BV19" s="45"/>
      <c r="BW19" s="45"/>
      <c r="BX19" s="3">
        <f>BW19*BT19</f>
        <v>0</v>
      </c>
      <c r="BY19" s="3"/>
      <c r="BZ19" s="3"/>
      <c r="CA19" s="25">
        <f t="shared" si="20"/>
        <v>6.1800000000000006E-4</v>
      </c>
      <c r="CB19" s="1" t="s">
        <v>12</v>
      </c>
      <c r="CC19" s="45"/>
      <c r="CD19" s="45"/>
      <c r="CE19" s="3">
        <f>CD19*CA19</f>
        <v>0</v>
      </c>
      <c r="CF19" s="3"/>
      <c r="CH19" s="25">
        <f t="shared" si="21"/>
        <v>6.1800000000000006E-4</v>
      </c>
      <c r="CI19" s="1" t="s">
        <v>12</v>
      </c>
      <c r="CJ19" s="5"/>
      <c r="CK19" s="5">
        <f>E19+L19+S19+Z19+AG19+AN19+AU19+BB19+BI19+BP19+BW19+CD19</f>
        <v>147345</v>
      </c>
      <c r="CL19" s="3">
        <f>CK19*CH19</f>
        <v>91.059210000000007</v>
      </c>
      <c r="CM19" s="29"/>
      <c r="CN19" s="3"/>
    </row>
    <row r="20" spans="1:92" x14ac:dyDescent="0.2">
      <c r="A20" s="1" t="s">
        <v>184</v>
      </c>
      <c r="B20" s="25">
        <f>'2005'!B20</f>
        <v>0</v>
      </c>
      <c r="C20" s="1" t="s">
        <v>8</v>
      </c>
      <c r="D20" s="52"/>
      <c r="E20" s="43"/>
      <c r="F20" s="26">
        <f>D20*B20</f>
        <v>0</v>
      </c>
      <c r="I20" s="25">
        <f t="shared" si="22"/>
        <v>0</v>
      </c>
      <c r="J20" s="1" t="s">
        <v>8</v>
      </c>
      <c r="K20" s="37"/>
      <c r="L20" s="43"/>
      <c r="M20" s="26">
        <f>K20*I20</f>
        <v>0</v>
      </c>
      <c r="P20" s="25">
        <f t="shared" si="23"/>
        <v>0</v>
      </c>
      <c r="Q20" s="1" t="s">
        <v>8</v>
      </c>
      <c r="R20" s="37"/>
      <c r="S20" s="45"/>
      <c r="T20" s="26">
        <f>R20*P20</f>
        <v>0</v>
      </c>
      <c r="W20" s="25">
        <f t="shared" si="12"/>
        <v>0</v>
      </c>
      <c r="X20" s="1" t="s">
        <v>8</v>
      </c>
      <c r="Y20" s="37"/>
      <c r="Z20" s="45"/>
      <c r="AA20" s="26">
        <f>Y20*W20</f>
        <v>0</v>
      </c>
      <c r="AD20" s="25">
        <f t="shared" si="13"/>
        <v>0</v>
      </c>
      <c r="AE20" s="1" t="s">
        <v>8</v>
      </c>
      <c r="AF20" s="37"/>
      <c r="AG20" s="45"/>
      <c r="AH20" s="26">
        <f>AF20*AD20</f>
        <v>0</v>
      </c>
      <c r="AK20" s="25">
        <f t="shared" si="14"/>
        <v>0</v>
      </c>
      <c r="AL20" s="1" t="s">
        <v>8</v>
      </c>
      <c r="AM20" s="37"/>
      <c r="AN20" s="45"/>
      <c r="AO20" s="26">
        <f>AM20*AK20</f>
        <v>0</v>
      </c>
      <c r="AR20" s="25">
        <f t="shared" si="15"/>
        <v>0</v>
      </c>
      <c r="AS20" s="1" t="s">
        <v>8</v>
      </c>
      <c r="AT20" s="37"/>
      <c r="AU20" s="45"/>
      <c r="AV20" s="26">
        <f>AT20*AR20</f>
        <v>0</v>
      </c>
      <c r="AY20" s="25">
        <f t="shared" si="16"/>
        <v>0</v>
      </c>
      <c r="AZ20" s="1" t="s">
        <v>8</v>
      </c>
      <c r="BA20" s="37"/>
      <c r="BB20" s="45"/>
      <c r="BC20" s="26">
        <f>BA20*AY20</f>
        <v>0</v>
      </c>
      <c r="BF20" s="25">
        <f t="shared" si="17"/>
        <v>0</v>
      </c>
      <c r="BG20" s="1" t="s">
        <v>8</v>
      </c>
      <c r="BH20" s="37"/>
      <c r="BI20" s="45"/>
      <c r="BJ20" s="26">
        <f>BH20*BF20</f>
        <v>0</v>
      </c>
      <c r="BM20" s="25">
        <f t="shared" si="18"/>
        <v>0</v>
      </c>
      <c r="BN20" s="1" t="s">
        <v>8</v>
      </c>
      <c r="BO20" s="37"/>
      <c r="BP20" s="45"/>
      <c r="BQ20" s="26">
        <f>BO20*BM20</f>
        <v>0</v>
      </c>
      <c r="BT20" s="25">
        <f t="shared" si="19"/>
        <v>0</v>
      </c>
      <c r="BU20" s="1" t="s">
        <v>8</v>
      </c>
      <c r="BV20" s="37"/>
      <c r="BW20" s="45"/>
      <c r="BX20" s="26">
        <f>BV20*BT20</f>
        <v>0</v>
      </c>
      <c r="CA20" s="25">
        <f t="shared" si="20"/>
        <v>0</v>
      </c>
      <c r="CB20" s="1" t="s">
        <v>8</v>
      </c>
      <c r="CC20" s="37"/>
      <c r="CD20" s="45"/>
      <c r="CE20" s="26">
        <f>CC20*CA20</f>
        <v>0</v>
      </c>
      <c r="CH20" s="25">
        <f t="shared" si="21"/>
        <v>0</v>
      </c>
      <c r="CI20" s="1" t="s">
        <v>8</v>
      </c>
      <c r="CJ20" s="5">
        <f>SUM(D20+K20+R20+Y20+AF20+AM20+AT20+BA20+BH20+BO20+BV20+CC20)</f>
        <v>0</v>
      </c>
      <c r="CK20" s="5"/>
      <c r="CL20" s="26">
        <f>CJ20*CH20</f>
        <v>0</v>
      </c>
      <c r="CM20" s="13"/>
    </row>
    <row r="21" spans="1:92" x14ac:dyDescent="0.2">
      <c r="A21" s="1" t="s">
        <v>152</v>
      </c>
      <c r="B21" s="25">
        <f>'2005'!B21</f>
        <v>2.5500000000000002E-4</v>
      </c>
      <c r="C21" s="1" t="s">
        <v>12</v>
      </c>
      <c r="D21" s="43"/>
      <c r="E21" s="43">
        <v>40353</v>
      </c>
      <c r="F21" s="3">
        <f>E21*B21</f>
        <v>10.290015</v>
      </c>
      <c r="G21" s="3">
        <f>SUM(F20:F21)</f>
        <v>10.290015</v>
      </c>
      <c r="H21" s="3"/>
      <c r="I21" s="25">
        <f t="shared" si="22"/>
        <v>2.5500000000000002E-4</v>
      </c>
      <c r="J21" s="1" t="s">
        <v>12</v>
      </c>
      <c r="K21" s="43"/>
      <c r="L21" s="43"/>
      <c r="M21" s="3">
        <f>L21*I21</f>
        <v>0</v>
      </c>
      <c r="N21" s="3">
        <f>SUM(M20:M21)</f>
        <v>0</v>
      </c>
      <c r="O21" s="3"/>
      <c r="P21" s="25">
        <f t="shared" si="23"/>
        <v>2.5500000000000002E-4</v>
      </c>
      <c r="Q21" s="1" t="s">
        <v>12</v>
      </c>
      <c r="R21" s="45"/>
      <c r="S21" s="43"/>
      <c r="T21" s="3">
        <f>S21*P21</f>
        <v>0</v>
      </c>
      <c r="U21" s="3">
        <f>SUM(T20:T21)</f>
        <v>0</v>
      </c>
      <c r="V21" s="3"/>
      <c r="W21" s="25">
        <f t="shared" si="12"/>
        <v>2.5500000000000002E-4</v>
      </c>
      <c r="X21" s="1" t="s">
        <v>12</v>
      </c>
      <c r="Y21" s="47"/>
      <c r="Z21" s="43">
        <v>53320</v>
      </c>
      <c r="AA21" s="3">
        <f>Z21*W21</f>
        <v>13.5966</v>
      </c>
      <c r="AB21" s="3">
        <f>SUM(AA20:AA21)</f>
        <v>13.5966</v>
      </c>
      <c r="AC21" s="3"/>
      <c r="AD21" s="25">
        <f t="shared" si="13"/>
        <v>2.5500000000000002E-4</v>
      </c>
      <c r="AE21" s="1" t="s">
        <v>12</v>
      </c>
      <c r="AF21" s="45"/>
      <c r="AG21" s="43">
        <v>77120</v>
      </c>
      <c r="AH21" s="3">
        <f>AG21*AD21</f>
        <v>19.665600000000001</v>
      </c>
      <c r="AI21" s="3">
        <f>SUM(AH20:AH21)</f>
        <v>19.665600000000001</v>
      </c>
      <c r="AJ21" s="3"/>
      <c r="AK21" s="25">
        <f t="shared" si="14"/>
        <v>2.5500000000000002E-4</v>
      </c>
      <c r="AL21" s="1" t="s">
        <v>12</v>
      </c>
      <c r="AM21" s="45"/>
      <c r="AN21" s="43">
        <v>12544</v>
      </c>
      <c r="AO21" s="3">
        <f>AN21*AK21</f>
        <v>3.1987200000000002</v>
      </c>
      <c r="AP21" s="3">
        <f>SUM(AO20:AO21)</f>
        <v>3.1987200000000002</v>
      </c>
      <c r="AQ21" s="3"/>
      <c r="AR21" s="25">
        <f t="shared" si="15"/>
        <v>2.5500000000000002E-4</v>
      </c>
      <c r="AS21" s="1" t="s">
        <v>12</v>
      </c>
      <c r="AT21" s="45"/>
      <c r="AU21" s="43"/>
      <c r="AV21" s="3">
        <f>AU21*AR21</f>
        <v>0</v>
      </c>
      <c r="AW21" s="3">
        <f>SUM(AV20:AV21)</f>
        <v>0</v>
      </c>
      <c r="AX21" s="3"/>
      <c r="AY21" s="25">
        <f t="shared" si="16"/>
        <v>2.5500000000000002E-4</v>
      </c>
      <c r="AZ21" s="1" t="s">
        <v>12</v>
      </c>
      <c r="BA21" s="45"/>
      <c r="BB21" s="43">
        <v>-1620</v>
      </c>
      <c r="BC21" s="3">
        <f>BB21*AY21</f>
        <v>-0.41310000000000002</v>
      </c>
      <c r="BD21" s="3">
        <f>SUM(BC20:BC21)</f>
        <v>-0.41310000000000002</v>
      </c>
      <c r="BE21" s="3"/>
      <c r="BF21" s="25">
        <f t="shared" si="17"/>
        <v>2.5500000000000002E-4</v>
      </c>
      <c r="BG21" s="1" t="s">
        <v>12</v>
      </c>
      <c r="BH21" s="45"/>
      <c r="BI21" s="43"/>
      <c r="BJ21" s="3">
        <f>BI21*BF21</f>
        <v>0</v>
      </c>
      <c r="BK21" s="3">
        <f>SUM(BJ20:BJ21)</f>
        <v>0</v>
      </c>
      <c r="BL21" s="3"/>
      <c r="BM21" s="25">
        <f t="shared" si="18"/>
        <v>2.5500000000000002E-4</v>
      </c>
      <c r="BN21" s="1" t="s">
        <v>12</v>
      </c>
      <c r="BO21" s="45"/>
      <c r="BP21" s="43"/>
      <c r="BQ21" s="3">
        <f>BP21*BM21</f>
        <v>0</v>
      </c>
      <c r="BR21" s="3">
        <f>SUM(BQ20:BQ21)</f>
        <v>0</v>
      </c>
      <c r="BS21" s="3"/>
      <c r="BT21" s="25">
        <f t="shared" si="19"/>
        <v>2.5500000000000002E-4</v>
      </c>
      <c r="BU21" s="1" t="s">
        <v>12</v>
      </c>
      <c r="BV21" s="45"/>
      <c r="BW21" s="43"/>
      <c r="BX21" s="3">
        <f>BW21*BT21</f>
        <v>0</v>
      </c>
      <c r="BY21" s="3">
        <f>SUM(BX20:BX21)</f>
        <v>0</v>
      </c>
      <c r="BZ21" s="3"/>
      <c r="CA21" s="25">
        <f t="shared" si="20"/>
        <v>2.5500000000000002E-4</v>
      </c>
      <c r="CB21" s="1" t="s">
        <v>12</v>
      </c>
      <c r="CC21" s="45"/>
      <c r="CD21" s="43"/>
      <c r="CE21" s="3">
        <f>CD21*CA21</f>
        <v>0</v>
      </c>
      <c r="CF21" s="3">
        <f>SUM(CE20:CE21)</f>
        <v>0</v>
      </c>
      <c r="CH21" s="25">
        <f t="shared" si="21"/>
        <v>2.5500000000000002E-4</v>
      </c>
      <c r="CI21" s="1" t="s">
        <v>12</v>
      </c>
      <c r="CJ21" s="5"/>
      <c r="CK21" s="5">
        <f>E21+L21+S21+Z21+AG21+AN21+AU21+BB21+BI21+BP21+BW21+CD21</f>
        <v>181717</v>
      </c>
      <c r="CL21" s="3">
        <f>CK21*CH21</f>
        <v>46.337835000000005</v>
      </c>
      <c r="CM21" s="29">
        <f>SUM(CL20:CL21)</f>
        <v>46.337835000000005</v>
      </c>
      <c r="CN21" s="3"/>
    </row>
    <row r="22" spans="1:92" x14ac:dyDescent="0.2">
      <c r="A22" s="1" t="s">
        <v>150</v>
      </c>
      <c r="B22" s="25">
        <f>'2005'!CA22</f>
        <v>0</v>
      </c>
      <c r="C22" s="1" t="s">
        <v>9</v>
      </c>
      <c r="D22" s="37">
        <v>1079</v>
      </c>
      <c r="E22" s="43"/>
      <c r="F22" s="26">
        <f>D22*B22</f>
        <v>0</v>
      </c>
      <c r="G22" s="3"/>
      <c r="H22" s="3"/>
      <c r="I22" s="25">
        <f t="shared" si="22"/>
        <v>0</v>
      </c>
      <c r="J22" s="1" t="s">
        <v>8</v>
      </c>
      <c r="K22" s="37">
        <v>1079</v>
      </c>
      <c r="L22" s="43"/>
      <c r="M22" s="26">
        <f>K22*I22</f>
        <v>0</v>
      </c>
      <c r="N22" s="3"/>
      <c r="O22" s="3"/>
      <c r="P22" s="25">
        <f t="shared" si="23"/>
        <v>0</v>
      </c>
      <c r="Q22" s="1" t="s">
        <v>8</v>
      </c>
      <c r="R22" s="38">
        <v>1081</v>
      </c>
      <c r="S22" s="45"/>
      <c r="T22" s="26">
        <f>R22*P22</f>
        <v>0</v>
      </c>
      <c r="U22" s="3"/>
      <c r="V22" s="3"/>
      <c r="W22" s="25">
        <f t="shared" si="12"/>
        <v>0</v>
      </c>
      <c r="X22" s="1" t="s">
        <v>10</v>
      </c>
      <c r="Y22" s="39">
        <v>1081</v>
      </c>
      <c r="Z22" s="45"/>
      <c r="AA22" s="26">
        <f>Y22*W22</f>
        <v>0</v>
      </c>
      <c r="AB22" s="3"/>
      <c r="AC22" s="3"/>
      <c r="AD22" s="25">
        <f t="shared" si="13"/>
        <v>0</v>
      </c>
      <c r="AE22" s="1" t="s">
        <v>10</v>
      </c>
      <c r="AF22" s="40"/>
      <c r="AG22" s="45"/>
      <c r="AH22" s="26">
        <f>AF22*AD22</f>
        <v>0</v>
      </c>
      <c r="AI22" s="3"/>
      <c r="AJ22" s="3"/>
      <c r="AK22" s="25">
        <f t="shared" si="14"/>
        <v>0</v>
      </c>
      <c r="AL22" s="1" t="s">
        <v>10</v>
      </c>
      <c r="AM22" s="40"/>
      <c r="AN22" s="45"/>
      <c r="AO22" s="26">
        <f>AM22*AK22</f>
        <v>0</v>
      </c>
      <c r="AP22" s="3"/>
      <c r="AQ22" s="3"/>
      <c r="AR22" s="25">
        <f t="shared" si="15"/>
        <v>0</v>
      </c>
      <c r="AS22" s="1" t="s">
        <v>10</v>
      </c>
      <c r="AT22" s="38"/>
      <c r="AU22" s="45"/>
      <c r="AV22" s="26">
        <f>AT22*AR22</f>
        <v>0</v>
      </c>
      <c r="AW22" s="3"/>
      <c r="AX22" s="3"/>
      <c r="AY22" s="28">
        <f t="shared" si="16"/>
        <v>0</v>
      </c>
      <c r="AZ22" s="1" t="s">
        <v>10</v>
      </c>
      <c r="BA22" s="38"/>
      <c r="BB22" s="45"/>
      <c r="BC22" s="26">
        <f>BA22*AY22</f>
        <v>0</v>
      </c>
      <c r="BD22" s="3"/>
      <c r="BE22" s="3"/>
      <c r="BF22" s="25">
        <f t="shared" si="17"/>
        <v>0</v>
      </c>
      <c r="BG22" s="1" t="s">
        <v>10</v>
      </c>
      <c r="BH22" s="38"/>
      <c r="BI22" s="45"/>
      <c r="BJ22" s="26">
        <f>BH22*BF22</f>
        <v>0</v>
      </c>
      <c r="BK22" s="3"/>
      <c r="BL22" s="3"/>
      <c r="BM22" s="25">
        <f t="shared" si="18"/>
        <v>0</v>
      </c>
      <c r="BN22" s="1" t="s">
        <v>10</v>
      </c>
      <c r="BO22" s="38"/>
      <c r="BP22" s="45"/>
      <c r="BQ22" s="26">
        <f>BO22*BM22</f>
        <v>0</v>
      </c>
      <c r="BR22" s="3"/>
      <c r="BS22" s="3"/>
      <c r="BT22" s="25">
        <f t="shared" si="19"/>
        <v>0</v>
      </c>
      <c r="BU22" s="1" t="s">
        <v>10</v>
      </c>
      <c r="BV22" s="38"/>
      <c r="BW22" s="45"/>
      <c r="BX22" s="26">
        <f>BV22*BT22</f>
        <v>0</v>
      </c>
      <c r="BY22" s="3"/>
      <c r="BZ22" s="3"/>
      <c r="CA22" s="25">
        <f t="shared" si="20"/>
        <v>0</v>
      </c>
      <c r="CB22" s="1" t="s">
        <v>10</v>
      </c>
      <c r="CC22" s="38"/>
      <c r="CD22" s="45"/>
      <c r="CE22" s="26">
        <f>CC22*CA22</f>
        <v>0</v>
      </c>
      <c r="CF22" s="3"/>
      <c r="CH22" s="28">
        <f t="shared" si="21"/>
        <v>0</v>
      </c>
      <c r="CI22" s="1" t="s">
        <v>10</v>
      </c>
      <c r="CJ22" s="5">
        <f>SUM(D22+K22+R22+Y22+AF22+AM22+AT22+BA22+BH22+BO22+BV22+CC22)</f>
        <v>4320</v>
      </c>
      <c r="CK22" s="5"/>
      <c r="CL22" s="26">
        <f>CJ22*CH22</f>
        <v>0</v>
      </c>
      <c r="CM22" s="29"/>
    </row>
    <row r="23" spans="1:92" x14ac:dyDescent="0.2">
      <c r="A23" s="1" t="s">
        <v>153</v>
      </c>
      <c r="B23" s="25">
        <f>'2005'!CA23</f>
        <v>8.0000000000000004E-4</v>
      </c>
      <c r="C23" s="1" t="s">
        <v>12</v>
      </c>
      <c r="D23" s="43"/>
      <c r="E23" s="43">
        <v>1784985</v>
      </c>
      <c r="F23" s="3">
        <f>E23*B23</f>
        <v>1427.9880000000001</v>
      </c>
      <c r="G23" s="3">
        <f>F22+F23</f>
        <v>1427.9880000000001</v>
      </c>
      <c r="H23" s="3"/>
      <c r="I23" s="25">
        <f t="shared" si="22"/>
        <v>8.0000000000000004E-4</v>
      </c>
      <c r="J23" s="1" t="s">
        <v>12</v>
      </c>
      <c r="K23" s="43"/>
      <c r="L23" s="43">
        <v>2143702</v>
      </c>
      <c r="M23" s="3">
        <f>L23*I23</f>
        <v>1714.9616000000001</v>
      </c>
      <c r="N23" s="3">
        <f>M22+M23</f>
        <v>1714.9616000000001</v>
      </c>
      <c r="O23" s="3"/>
      <c r="P23" s="25">
        <f t="shared" si="23"/>
        <v>8.0000000000000004E-4</v>
      </c>
      <c r="Q23" s="1" t="s">
        <v>12</v>
      </c>
      <c r="R23" s="45"/>
      <c r="S23" s="45">
        <v>23413</v>
      </c>
      <c r="T23" s="3">
        <f>S23*P23</f>
        <v>18.730399999999999</v>
      </c>
      <c r="U23" s="3">
        <f>T22+T23</f>
        <v>18.730399999999999</v>
      </c>
      <c r="V23" s="3"/>
      <c r="W23" s="25">
        <f t="shared" si="12"/>
        <v>8.0000000000000004E-4</v>
      </c>
      <c r="X23" s="1" t="s">
        <v>12</v>
      </c>
      <c r="Y23" s="47"/>
      <c r="Z23" s="45">
        <v>3080</v>
      </c>
      <c r="AA23" s="3">
        <f>Z23*W23</f>
        <v>2.464</v>
      </c>
      <c r="AB23" s="3">
        <f>AA22+AA23</f>
        <v>2.464</v>
      </c>
      <c r="AC23" s="3"/>
      <c r="AD23" s="25">
        <f t="shared" si="13"/>
        <v>8.0000000000000004E-4</v>
      </c>
      <c r="AE23" s="1" t="s">
        <v>12</v>
      </c>
      <c r="AF23" s="45"/>
      <c r="AG23" s="48">
        <v>11571</v>
      </c>
      <c r="AH23" s="3">
        <f>AG23*AD23</f>
        <v>9.2568000000000001</v>
      </c>
      <c r="AI23" s="3">
        <f>AH22+AH23</f>
        <v>9.2568000000000001</v>
      </c>
      <c r="AJ23" s="3"/>
      <c r="AK23" s="25">
        <f t="shared" si="14"/>
        <v>8.0000000000000004E-4</v>
      </c>
      <c r="AL23" s="1" t="s">
        <v>12</v>
      </c>
      <c r="AM23" s="45"/>
      <c r="AN23" s="48">
        <v>117166</v>
      </c>
      <c r="AO23" s="3">
        <f>AN23*AK23</f>
        <v>93.732799999999997</v>
      </c>
      <c r="AP23" s="3">
        <f>AO22+AO23</f>
        <v>93.732799999999997</v>
      </c>
      <c r="AQ23" s="3"/>
      <c r="AR23" s="25">
        <f t="shared" si="15"/>
        <v>8.0000000000000004E-4</v>
      </c>
      <c r="AS23" s="1" t="s">
        <v>12</v>
      </c>
      <c r="AT23" s="45"/>
      <c r="AU23" s="45"/>
      <c r="AV23" s="3">
        <f>AU23*AR23</f>
        <v>0</v>
      </c>
      <c r="AW23" s="3">
        <f>AV22+AV23</f>
        <v>0</v>
      </c>
      <c r="AX23" s="3"/>
      <c r="AY23" s="28">
        <f t="shared" si="16"/>
        <v>8.0000000000000004E-4</v>
      </c>
      <c r="AZ23" s="1" t="s">
        <v>12</v>
      </c>
      <c r="BA23" s="45"/>
      <c r="BB23" s="45">
        <v>-624</v>
      </c>
      <c r="BC23" s="3">
        <f>BB23*AY23</f>
        <v>-0.49920000000000003</v>
      </c>
      <c r="BD23" s="3">
        <f>BC22+BC23</f>
        <v>-0.49920000000000003</v>
      </c>
      <c r="BE23" s="3"/>
      <c r="BF23" s="25">
        <f t="shared" si="17"/>
        <v>8.0000000000000004E-4</v>
      </c>
      <c r="BG23" s="1" t="s">
        <v>12</v>
      </c>
      <c r="BH23" s="45"/>
      <c r="BI23" s="45"/>
      <c r="BJ23" s="3">
        <f>BI23*BF23</f>
        <v>0</v>
      </c>
      <c r="BK23" s="3">
        <f>BJ22+BJ23</f>
        <v>0</v>
      </c>
      <c r="BL23" s="3"/>
      <c r="BM23" s="25">
        <f t="shared" si="18"/>
        <v>8.0000000000000004E-4</v>
      </c>
      <c r="BN23" s="1" t="s">
        <v>12</v>
      </c>
      <c r="BO23" s="45"/>
      <c r="BP23" s="45"/>
      <c r="BQ23" s="3">
        <f>BP23*BM23</f>
        <v>0</v>
      </c>
      <c r="BR23" s="3">
        <f>BQ22+BQ23</f>
        <v>0</v>
      </c>
      <c r="BS23" s="3"/>
      <c r="BT23" s="25">
        <f t="shared" si="19"/>
        <v>8.0000000000000004E-4</v>
      </c>
      <c r="BU23" s="1" t="s">
        <v>12</v>
      </c>
      <c r="BV23" s="45"/>
      <c r="BW23" s="45"/>
      <c r="BX23" s="3">
        <f>BW23*BT23</f>
        <v>0</v>
      </c>
      <c r="BY23" s="3">
        <f>BX22+BX23</f>
        <v>0</v>
      </c>
      <c r="BZ23" s="3"/>
      <c r="CA23" s="25">
        <f t="shared" si="20"/>
        <v>8.0000000000000004E-4</v>
      </c>
      <c r="CB23" s="1" t="s">
        <v>12</v>
      </c>
      <c r="CC23" s="45"/>
      <c r="CD23" s="45"/>
      <c r="CE23" s="3">
        <f>CD23*CA23</f>
        <v>0</v>
      </c>
      <c r="CF23" s="3">
        <f>CE22+CE23</f>
        <v>0</v>
      </c>
      <c r="CH23" s="28">
        <f t="shared" si="21"/>
        <v>8.0000000000000004E-4</v>
      </c>
      <c r="CI23" s="1" t="s">
        <v>12</v>
      </c>
      <c r="CJ23" s="5"/>
      <c r="CK23" s="5">
        <f>E23+L23+S23+Z23+AG23+AN23+AU23+BB23+BI23+BP23+BW23+CD23</f>
        <v>4083293</v>
      </c>
      <c r="CL23" s="3">
        <f>CK23*CH23</f>
        <v>3266.6344000000004</v>
      </c>
      <c r="CM23" s="29">
        <f>CL22+CL23</f>
        <v>3266.6344000000004</v>
      </c>
      <c r="CN23" s="3"/>
    </row>
    <row r="24" spans="1:92" x14ac:dyDescent="0.2">
      <c r="B24" s="25"/>
      <c r="D24" s="43"/>
      <c r="E24" s="43"/>
      <c r="F24" s="3"/>
      <c r="G24" s="3"/>
      <c r="H24" s="3"/>
      <c r="I24" s="25"/>
      <c r="K24" s="43"/>
      <c r="L24" s="43"/>
      <c r="M24" s="3"/>
      <c r="N24" s="3"/>
      <c r="O24" s="3"/>
      <c r="P24" s="27"/>
      <c r="R24" s="45"/>
      <c r="S24" s="45"/>
      <c r="T24" s="3"/>
      <c r="U24" s="3"/>
      <c r="V24" s="3"/>
      <c r="W24" s="25"/>
      <c r="Y24" s="47"/>
      <c r="Z24" s="45"/>
      <c r="AA24" s="3"/>
      <c r="AB24" s="3"/>
      <c r="AC24" s="3"/>
      <c r="AD24" s="25"/>
      <c r="AF24" s="45"/>
      <c r="AG24" s="45"/>
      <c r="AH24" s="3"/>
      <c r="AI24" s="3"/>
      <c r="AJ24" s="3"/>
      <c r="AK24" s="25"/>
      <c r="AM24" s="45"/>
      <c r="AN24" s="45"/>
      <c r="AO24" s="3"/>
      <c r="AP24" s="3"/>
      <c r="AQ24" s="3"/>
      <c r="AR24" s="25"/>
      <c r="AT24" s="45"/>
      <c r="AU24" s="45"/>
      <c r="AV24" s="3"/>
      <c r="AW24" s="3"/>
      <c r="AX24" s="3"/>
      <c r="AY24" s="28"/>
      <c r="BA24" s="45"/>
      <c r="BB24" s="45"/>
      <c r="BC24" s="3"/>
      <c r="BD24" s="3"/>
      <c r="BE24" s="3"/>
      <c r="BF24" s="25"/>
      <c r="BH24" s="45"/>
      <c r="BI24" s="45"/>
      <c r="BJ24" s="3"/>
      <c r="BK24" s="3"/>
      <c r="BL24" s="3"/>
      <c r="BM24" s="25"/>
      <c r="BO24" s="45"/>
      <c r="BP24" s="45"/>
      <c r="BQ24" s="3"/>
      <c r="BR24" s="3"/>
      <c r="BS24" s="3"/>
      <c r="BT24" s="25"/>
      <c r="BV24" s="45"/>
      <c r="BW24" s="45"/>
      <c r="BX24" s="3"/>
      <c r="BY24" s="3"/>
      <c r="BZ24" s="3"/>
      <c r="CA24" s="25"/>
      <c r="CC24" s="45"/>
      <c r="CD24" s="45"/>
      <c r="CE24" s="3"/>
      <c r="CF24" s="3"/>
      <c r="CH24" s="28"/>
      <c r="CJ24" s="5"/>
      <c r="CK24" s="5"/>
      <c r="CL24" s="5"/>
      <c r="CM24" s="29"/>
    </row>
    <row r="25" spans="1:92" x14ac:dyDescent="0.2">
      <c r="A25" s="1" t="s">
        <v>185</v>
      </c>
      <c r="B25" s="25">
        <f>'2005'!B27</f>
        <v>60.762999999999998</v>
      </c>
      <c r="C25" s="1" t="s">
        <v>8</v>
      </c>
      <c r="D25" s="37"/>
      <c r="E25" s="43"/>
      <c r="F25" s="26">
        <f>D25*B25</f>
        <v>0</v>
      </c>
      <c r="G25" s="3"/>
      <c r="H25" s="3"/>
      <c r="I25" s="25">
        <f t="shared" ref="I25:I30" si="24">B25</f>
        <v>60.762999999999998</v>
      </c>
      <c r="J25" s="1" t="s">
        <v>8</v>
      </c>
      <c r="K25" s="37"/>
      <c r="L25" s="43"/>
      <c r="M25" s="26">
        <f>K25*I25</f>
        <v>0</v>
      </c>
      <c r="N25" s="3"/>
      <c r="O25" s="3"/>
      <c r="P25" s="25">
        <f t="shared" ref="P25:P30" si="25">I25</f>
        <v>60.762999999999998</v>
      </c>
      <c r="Q25" s="1" t="s">
        <v>8</v>
      </c>
      <c r="R25" s="38"/>
      <c r="S25" s="45"/>
      <c r="T25" s="26">
        <f>R25*P25</f>
        <v>0</v>
      </c>
      <c r="U25" s="3"/>
      <c r="V25" s="3"/>
      <c r="W25" s="25">
        <f t="shared" ref="W25:W30" si="26">P25</f>
        <v>60.762999999999998</v>
      </c>
      <c r="X25" s="1" t="s">
        <v>8</v>
      </c>
      <c r="Y25" s="39"/>
      <c r="Z25" s="45"/>
      <c r="AA25" s="26">
        <f>Y25*W25</f>
        <v>0</v>
      </c>
      <c r="AB25" s="3"/>
      <c r="AC25" s="3"/>
      <c r="AD25" s="25">
        <f t="shared" ref="AD25:AD30" si="27">W25</f>
        <v>60.762999999999998</v>
      </c>
      <c r="AE25" s="1" t="s">
        <v>8</v>
      </c>
      <c r="AF25" s="38"/>
      <c r="AG25" s="45"/>
      <c r="AH25" s="26">
        <f>AF25*AD25</f>
        <v>0</v>
      </c>
      <c r="AI25" s="3"/>
      <c r="AJ25" s="3"/>
      <c r="AK25" s="25">
        <f t="shared" ref="AK25:AK30" si="28">AD25</f>
        <v>60.762999999999998</v>
      </c>
      <c r="AL25" s="1" t="s">
        <v>8</v>
      </c>
      <c r="AM25" s="38"/>
      <c r="AN25" s="45"/>
      <c r="AO25" s="26">
        <f>AM25*AK25</f>
        <v>0</v>
      </c>
      <c r="AP25" s="3"/>
      <c r="AQ25" s="3"/>
      <c r="AR25" s="25">
        <f t="shared" ref="AR25:AR30" si="29">AK25</f>
        <v>60.762999999999998</v>
      </c>
      <c r="AS25" s="1" t="s">
        <v>8</v>
      </c>
      <c r="AT25" s="38"/>
      <c r="AU25" s="45"/>
      <c r="AV25" s="26">
        <f>AT25*AR25</f>
        <v>0</v>
      </c>
      <c r="AW25" s="3"/>
      <c r="AX25" s="3"/>
      <c r="AY25" s="25">
        <f t="shared" ref="AY25:AY30" si="30">AR25</f>
        <v>60.762999999999998</v>
      </c>
      <c r="AZ25" s="1" t="s">
        <v>8</v>
      </c>
      <c r="BA25" s="38"/>
      <c r="BB25" s="45"/>
      <c r="BC25" s="26">
        <f>BA25*AY25</f>
        <v>0</v>
      </c>
      <c r="BD25" s="3"/>
      <c r="BE25" s="3"/>
      <c r="BF25" s="25">
        <f t="shared" ref="BF25:BF30" si="31">AY25</f>
        <v>60.762999999999998</v>
      </c>
      <c r="BG25" s="1" t="s">
        <v>8</v>
      </c>
      <c r="BH25" s="38"/>
      <c r="BI25" s="45"/>
      <c r="BJ25" s="26">
        <f>BH25*BF25</f>
        <v>0</v>
      </c>
      <c r="BK25" s="3"/>
      <c r="BL25" s="3"/>
      <c r="BM25" s="25">
        <f t="shared" ref="BM25:BM30" si="32">BF25</f>
        <v>60.762999999999998</v>
      </c>
      <c r="BN25" s="1" t="s">
        <v>8</v>
      </c>
      <c r="BO25" s="38"/>
      <c r="BP25" s="45"/>
      <c r="BQ25" s="26">
        <f>BO25*BM25</f>
        <v>0</v>
      </c>
      <c r="BR25" s="3"/>
      <c r="BS25" s="3"/>
      <c r="BT25" s="25">
        <f t="shared" ref="BT25:BT30" si="33">BM25</f>
        <v>60.762999999999998</v>
      </c>
      <c r="BU25" s="1" t="s">
        <v>8</v>
      </c>
      <c r="BV25" s="38"/>
      <c r="BW25" s="45"/>
      <c r="BX25" s="26">
        <f>BV25*BT25</f>
        <v>0</v>
      </c>
      <c r="BY25" s="3"/>
      <c r="BZ25" s="3"/>
      <c r="CA25" s="25">
        <f t="shared" ref="CA25:CA30" si="34">BT25</f>
        <v>60.762999999999998</v>
      </c>
      <c r="CB25" s="1" t="s">
        <v>8</v>
      </c>
      <c r="CC25" s="38"/>
      <c r="CD25" s="45"/>
      <c r="CE25" s="26">
        <f>CC25*CA25</f>
        <v>0</v>
      </c>
      <c r="CF25" s="3"/>
      <c r="CH25" s="25">
        <f t="shared" ref="CH25:CH30" si="35">CA25</f>
        <v>60.762999999999998</v>
      </c>
      <c r="CI25" s="1" t="s">
        <v>8</v>
      </c>
      <c r="CJ25" s="5">
        <f>SUM(D25+K25+R25+Y25+AF25+AM25+AT25+BA25+BH25+BO25+BV25+CC25)</f>
        <v>0</v>
      </c>
      <c r="CK25" s="5"/>
      <c r="CL25" s="26">
        <f>CJ25*CH25</f>
        <v>0</v>
      </c>
      <c r="CM25" s="29"/>
    </row>
    <row r="26" spans="1:92" x14ac:dyDescent="0.2">
      <c r="A26" s="1" t="s">
        <v>129</v>
      </c>
      <c r="B26" s="25">
        <f>'2005'!B28</f>
        <v>0.21517999999999998</v>
      </c>
      <c r="C26" s="1" t="s">
        <v>16</v>
      </c>
      <c r="D26" s="43"/>
      <c r="E26" s="43">
        <v>719</v>
      </c>
      <c r="F26" s="3">
        <f>E26*B26</f>
        <v>154.71441999999999</v>
      </c>
      <c r="G26" s="3"/>
      <c r="H26" s="3"/>
      <c r="I26" s="25">
        <f t="shared" si="24"/>
        <v>0.21517999999999998</v>
      </c>
      <c r="J26" s="1" t="s">
        <v>16</v>
      </c>
      <c r="K26" s="43"/>
      <c r="L26" s="43"/>
      <c r="M26" s="3">
        <f>L26*I26</f>
        <v>0</v>
      </c>
      <c r="N26" s="3"/>
      <c r="O26" s="3"/>
      <c r="P26" s="25">
        <f t="shared" si="25"/>
        <v>0.21517999999999998</v>
      </c>
      <c r="Q26" s="1" t="s">
        <v>16</v>
      </c>
      <c r="R26" s="45"/>
      <c r="S26" s="45"/>
      <c r="T26" s="3">
        <f>S26*P26</f>
        <v>0</v>
      </c>
      <c r="U26" s="3"/>
      <c r="V26" s="3"/>
      <c r="W26" s="25">
        <f t="shared" si="26"/>
        <v>0.21517999999999998</v>
      </c>
      <c r="X26" s="1" t="s">
        <v>16</v>
      </c>
      <c r="Y26" s="47"/>
      <c r="Z26" s="45"/>
      <c r="AA26" s="3">
        <f>Z26*W26</f>
        <v>0</v>
      </c>
      <c r="AB26" s="3"/>
      <c r="AC26" s="3"/>
      <c r="AD26" s="25">
        <f t="shared" si="27"/>
        <v>0.21517999999999998</v>
      </c>
      <c r="AE26" s="1" t="s">
        <v>16</v>
      </c>
      <c r="AF26" s="45"/>
      <c r="AG26" s="45"/>
      <c r="AH26" s="3">
        <f>AG26*AD26</f>
        <v>0</v>
      </c>
      <c r="AI26" s="3"/>
      <c r="AJ26" s="3"/>
      <c r="AK26" s="25">
        <f t="shared" si="28"/>
        <v>0.21517999999999998</v>
      </c>
      <c r="AL26" s="1" t="s">
        <v>16</v>
      </c>
      <c r="AM26" s="45"/>
      <c r="AN26" s="45"/>
      <c r="AO26" s="3">
        <f>AN26*AK26</f>
        <v>0</v>
      </c>
      <c r="AP26" s="3"/>
      <c r="AQ26" s="3"/>
      <c r="AR26" s="25">
        <f t="shared" si="29"/>
        <v>0.21517999999999998</v>
      </c>
      <c r="AS26" s="1" t="s">
        <v>16</v>
      </c>
      <c r="AT26" s="45"/>
      <c r="AU26" s="45"/>
      <c r="AV26" s="3">
        <f>AU26*AR26</f>
        <v>0</v>
      </c>
      <c r="AW26" s="3"/>
      <c r="AX26" s="3"/>
      <c r="AY26" s="25">
        <f t="shared" si="30"/>
        <v>0.21517999999999998</v>
      </c>
      <c r="AZ26" s="1" t="s">
        <v>16</v>
      </c>
      <c r="BA26" s="45"/>
      <c r="BB26" s="45"/>
      <c r="BC26" s="3">
        <f>BB26*AY26</f>
        <v>0</v>
      </c>
      <c r="BD26" s="3"/>
      <c r="BE26" s="3"/>
      <c r="BF26" s="25">
        <f t="shared" si="31"/>
        <v>0.21517999999999998</v>
      </c>
      <c r="BG26" s="1" t="s">
        <v>16</v>
      </c>
      <c r="BH26" s="45"/>
      <c r="BI26" s="45"/>
      <c r="BJ26" s="3">
        <f>BI26*BF26</f>
        <v>0</v>
      </c>
      <c r="BK26" s="3"/>
      <c r="BL26" s="3"/>
      <c r="BM26" s="25">
        <f t="shared" si="32"/>
        <v>0.21517999999999998</v>
      </c>
      <c r="BN26" s="1" t="s">
        <v>16</v>
      </c>
      <c r="BO26" s="45"/>
      <c r="BP26" s="45"/>
      <c r="BQ26" s="3">
        <f>BP26*BM26</f>
        <v>0</v>
      </c>
      <c r="BR26" s="3"/>
      <c r="BS26" s="3"/>
      <c r="BT26" s="25">
        <f t="shared" si="33"/>
        <v>0.21517999999999998</v>
      </c>
      <c r="BU26" s="1" t="s">
        <v>16</v>
      </c>
      <c r="BV26" s="45"/>
      <c r="BW26" s="45"/>
      <c r="BX26" s="3">
        <f>BW26*BT26</f>
        <v>0</v>
      </c>
      <c r="BY26" s="3"/>
      <c r="BZ26" s="3"/>
      <c r="CA26" s="25">
        <f t="shared" si="34"/>
        <v>0.21517999999999998</v>
      </c>
      <c r="CB26" s="1" t="s">
        <v>16</v>
      </c>
      <c r="CC26" s="45"/>
      <c r="CD26" s="45"/>
      <c r="CE26" s="3">
        <f>CD26*CA26</f>
        <v>0</v>
      </c>
      <c r="CF26" s="3"/>
      <c r="CH26" s="25">
        <f t="shared" si="35"/>
        <v>0.21517999999999998</v>
      </c>
      <c r="CI26" s="1" t="s">
        <v>16</v>
      </c>
      <c r="CJ26" s="5"/>
      <c r="CK26" s="5">
        <f>E26+L26+S26+Z26+AG26+AN26+AU26+BB26+BI26+BP26+BW26+CD26</f>
        <v>719</v>
      </c>
      <c r="CL26" s="3">
        <f>CK26*CH26</f>
        <v>154.71441999999999</v>
      </c>
      <c r="CM26" s="29"/>
      <c r="CN26" s="3"/>
    </row>
    <row r="27" spans="1:92" x14ac:dyDescent="0.2">
      <c r="A27" s="1" t="s">
        <v>186</v>
      </c>
      <c r="B27" s="25">
        <f>'2005'!B29</f>
        <v>0</v>
      </c>
      <c r="C27" s="1" t="s">
        <v>8</v>
      </c>
      <c r="D27" s="37"/>
      <c r="E27" s="43"/>
      <c r="F27" s="26">
        <f>D27*B27</f>
        <v>0</v>
      </c>
      <c r="I27" s="25">
        <f t="shared" si="24"/>
        <v>0</v>
      </c>
      <c r="J27" s="1" t="s">
        <v>8</v>
      </c>
      <c r="K27" s="37"/>
      <c r="L27" s="43"/>
      <c r="M27" s="26">
        <f>K27*I27</f>
        <v>0</v>
      </c>
      <c r="P27" s="25">
        <f t="shared" si="25"/>
        <v>0</v>
      </c>
      <c r="Q27" s="1" t="s">
        <v>8</v>
      </c>
      <c r="R27" s="37"/>
      <c r="S27" s="45"/>
      <c r="T27" s="26">
        <f>R27*P27</f>
        <v>0</v>
      </c>
      <c r="W27" s="25">
        <f t="shared" si="26"/>
        <v>0</v>
      </c>
      <c r="X27" s="1" t="s">
        <v>8</v>
      </c>
      <c r="Y27" s="37"/>
      <c r="Z27" s="45"/>
      <c r="AA27" s="26">
        <f>Y27*W27</f>
        <v>0</v>
      </c>
      <c r="AD27" s="25">
        <f t="shared" si="27"/>
        <v>0</v>
      </c>
      <c r="AE27" s="1" t="s">
        <v>8</v>
      </c>
      <c r="AF27" s="37"/>
      <c r="AG27" s="47"/>
      <c r="AH27" s="26">
        <f>AF27*AD27</f>
        <v>0</v>
      </c>
      <c r="AK27" s="25">
        <f t="shared" si="28"/>
        <v>0</v>
      </c>
      <c r="AL27" s="1" t="s">
        <v>8</v>
      </c>
      <c r="AM27" s="37"/>
      <c r="AN27" s="45"/>
      <c r="AO27" s="26">
        <f>AM27*AK27</f>
        <v>0</v>
      </c>
      <c r="AR27" s="25">
        <f t="shared" si="29"/>
        <v>0</v>
      </c>
      <c r="AS27" s="1" t="s">
        <v>8</v>
      </c>
      <c r="AT27" s="37"/>
      <c r="AU27" s="45"/>
      <c r="AV27" s="26">
        <f>AT27*AR27</f>
        <v>0</v>
      </c>
      <c r="AY27" s="25">
        <f t="shared" si="30"/>
        <v>0</v>
      </c>
      <c r="AZ27" s="1" t="s">
        <v>8</v>
      </c>
      <c r="BA27" s="37"/>
      <c r="BB27" s="45"/>
      <c r="BC27" s="26">
        <f>BA27*AY27</f>
        <v>0</v>
      </c>
      <c r="BF27" s="25">
        <f t="shared" si="31"/>
        <v>0</v>
      </c>
      <c r="BG27" s="1" t="s">
        <v>8</v>
      </c>
      <c r="BH27" s="37"/>
      <c r="BI27" s="45"/>
      <c r="BJ27" s="26">
        <f>BH27*BF27</f>
        <v>0</v>
      </c>
      <c r="BM27" s="25">
        <f t="shared" si="32"/>
        <v>0</v>
      </c>
      <c r="BN27" s="1" t="s">
        <v>8</v>
      </c>
      <c r="BO27" s="37"/>
      <c r="BP27" s="45"/>
      <c r="BQ27" s="26">
        <f>BO27*BM27</f>
        <v>0</v>
      </c>
      <c r="BT27" s="25">
        <f t="shared" si="33"/>
        <v>0</v>
      </c>
      <c r="BU27" s="1" t="s">
        <v>8</v>
      </c>
      <c r="BV27" s="37"/>
      <c r="BW27" s="45"/>
      <c r="BX27" s="26">
        <f>BV27*BT27</f>
        <v>0</v>
      </c>
      <c r="CA27" s="25">
        <f t="shared" si="34"/>
        <v>0</v>
      </c>
      <c r="CB27" s="1" t="s">
        <v>8</v>
      </c>
      <c r="CC27" s="37"/>
      <c r="CD27" s="45"/>
      <c r="CE27" s="26">
        <f>CC27*CA27</f>
        <v>0</v>
      </c>
      <c r="CH27" s="25">
        <f t="shared" si="35"/>
        <v>0</v>
      </c>
      <c r="CI27" s="1" t="s">
        <v>8</v>
      </c>
      <c r="CJ27" s="5">
        <f>SUM(D27+K27+R27+Y27+AF27+AM27+AT27+BA27+BH27+BO27+BV27+CC27)</f>
        <v>0</v>
      </c>
      <c r="CK27" s="5"/>
      <c r="CL27" s="26">
        <f>CJ27*CH27</f>
        <v>0</v>
      </c>
      <c r="CM27" s="13"/>
    </row>
    <row r="28" spans="1:92" x14ac:dyDescent="0.2">
      <c r="A28" s="1" t="s">
        <v>159</v>
      </c>
      <c r="B28" s="25">
        <f>'2005'!B30</f>
        <v>0.84000200000000003</v>
      </c>
      <c r="C28" s="1" t="s">
        <v>16</v>
      </c>
      <c r="D28" s="43"/>
      <c r="E28" s="43">
        <v>3501</v>
      </c>
      <c r="F28" s="3">
        <f>E28*B28</f>
        <v>2940.847002</v>
      </c>
      <c r="G28" s="3">
        <f>F27+F28</f>
        <v>2940.847002</v>
      </c>
      <c r="H28" s="3"/>
      <c r="I28" s="25">
        <f t="shared" si="24"/>
        <v>0.84000200000000003</v>
      </c>
      <c r="J28" s="1" t="s">
        <v>16</v>
      </c>
      <c r="K28" s="43"/>
      <c r="L28" s="43"/>
      <c r="M28" s="3">
        <f>L28*I28</f>
        <v>0</v>
      </c>
      <c r="N28" s="3">
        <f>M27+M28</f>
        <v>0</v>
      </c>
      <c r="O28" s="3"/>
      <c r="P28" s="25">
        <f t="shared" si="25"/>
        <v>0.84000200000000003</v>
      </c>
      <c r="Q28" s="1" t="s">
        <v>16</v>
      </c>
      <c r="R28" s="45"/>
      <c r="S28" s="47"/>
      <c r="T28" s="3">
        <f>S28*P28</f>
        <v>0</v>
      </c>
      <c r="U28" s="3">
        <f>T27+T28</f>
        <v>0</v>
      </c>
      <c r="V28" s="3"/>
      <c r="W28" s="25">
        <f t="shared" si="26"/>
        <v>0.84000200000000003</v>
      </c>
      <c r="X28" s="1" t="s">
        <v>16</v>
      </c>
      <c r="Y28" s="45"/>
      <c r="Z28" s="45"/>
      <c r="AA28" s="3">
        <f>Z28*W28</f>
        <v>0</v>
      </c>
      <c r="AB28" s="3">
        <f>AA27+AA28</f>
        <v>0</v>
      </c>
      <c r="AC28" s="3"/>
      <c r="AD28" s="25">
        <f t="shared" si="27"/>
        <v>0.84000200000000003</v>
      </c>
      <c r="AE28" s="1" t="s">
        <v>16</v>
      </c>
      <c r="AF28" s="45"/>
      <c r="AG28" s="45"/>
      <c r="AH28" s="3">
        <f>AG28*AD28</f>
        <v>0</v>
      </c>
      <c r="AI28" s="3">
        <f>AH27+AH28</f>
        <v>0</v>
      </c>
      <c r="AJ28" s="3"/>
      <c r="AK28" s="25">
        <f t="shared" si="28"/>
        <v>0.84000200000000003</v>
      </c>
      <c r="AL28" s="1" t="s">
        <v>16</v>
      </c>
      <c r="AM28" s="45"/>
      <c r="AN28" s="45">
        <v>-87</v>
      </c>
      <c r="AO28" s="3">
        <f>AN28*AK28</f>
        <v>-73.080174</v>
      </c>
      <c r="AP28" s="3">
        <f>AO27+AO28</f>
        <v>-73.080174</v>
      </c>
      <c r="AQ28" s="3"/>
      <c r="AR28" s="25">
        <f t="shared" si="29"/>
        <v>0.84000200000000003</v>
      </c>
      <c r="AS28" s="1" t="s">
        <v>16</v>
      </c>
      <c r="AT28" s="45"/>
      <c r="AU28" s="45"/>
      <c r="AV28" s="3">
        <f>AU28*AR28</f>
        <v>0</v>
      </c>
      <c r="AW28" s="3">
        <f>AV27+AV28</f>
        <v>0</v>
      </c>
      <c r="AX28" s="3"/>
      <c r="AY28" s="25">
        <f t="shared" si="30"/>
        <v>0.84000200000000003</v>
      </c>
      <c r="AZ28" s="1" t="s">
        <v>16</v>
      </c>
      <c r="BA28" s="45"/>
      <c r="BB28" s="45"/>
      <c r="BC28" s="3">
        <f>BB28*AY28</f>
        <v>0</v>
      </c>
      <c r="BD28" s="3">
        <f>BC27+BC28</f>
        <v>0</v>
      </c>
      <c r="BE28" s="3"/>
      <c r="BF28" s="25">
        <f t="shared" si="31"/>
        <v>0.84000200000000003</v>
      </c>
      <c r="BG28" s="1" t="s">
        <v>16</v>
      </c>
      <c r="BH28" s="45"/>
      <c r="BI28" s="45"/>
      <c r="BJ28" s="3">
        <f>BI28*BF28</f>
        <v>0</v>
      </c>
      <c r="BK28" s="3">
        <f>BJ27+BJ28</f>
        <v>0</v>
      </c>
      <c r="BL28" s="3"/>
      <c r="BM28" s="25">
        <f t="shared" si="32"/>
        <v>0.84000200000000003</v>
      </c>
      <c r="BN28" s="1" t="s">
        <v>16</v>
      </c>
      <c r="BO28" s="45"/>
      <c r="BP28" s="45"/>
      <c r="BQ28" s="3">
        <f>BP28*BM28</f>
        <v>0</v>
      </c>
      <c r="BR28" s="3">
        <f>BQ27+BQ28</f>
        <v>0</v>
      </c>
      <c r="BS28" s="3"/>
      <c r="BT28" s="25">
        <f t="shared" si="33"/>
        <v>0.84000200000000003</v>
      </c>
      <c r="BU28" s="1" t="s">
        <v>16</v>
      </c>
      <c r="BV28" s="45"/>
      <c r="BW28" s="45"/>
      <c r="BX28" s="3">
        <f>BW28*BT28</f>
        <v>0</v>
      </c>
      <c r="BY28" s="3">
        <f>BX27+BX28</f>
        <v>0</v>
      </c>
      <c r="BZ28" s="3"/>
      <c r="CA28" s="25">
        <f t="shared" si="34"/>
        <v>0.84000200000000003</v>
      </c>
      <c r="CB28" s="1" t="s">
        <v>16</v>
      </c>
      <c r="CC28" s="45"/>
      <c r="CD28" s="45"/>
      <c r="CE28" s="3">
        <f>CD28*CA28</f>
        <v>0</v>
      </c>
      <c r="CF28" s="3">
        <f>CE27+CE28</f>
        <v>0</v>
      </c>
      <c r="CH28" s="25">
        <f t="shared" si="35"/>
        <v>0.84000200000000003</v>
      </c>
      <c r="CI28" s="1" t="s">
        <v>16</v>
      </c>
      <c r="CJ28" s="5"/>
      <c r="CK28" s="5">
        <f>E28+L28+S28+Z28+AG28+AN28+AU28+BB28+BI28+BP28+BW28+CD28</f>
        <v>3414</v>
      </c>
      <c r="CL28" s="3">
        <f>CK28*CH28</f>
        <v>2867.7668280000003</v>
      </c>
      <c r="CM28" s="29">
        <f>CL27+CL28</f>
        <v>2867.7668280000003</v>
      </c>
      <c r="CN28" s="3"/>
    </row>
    <row r="29" spans="1:92" x14ac:dyDescent="0.2">
      <c r="A29" s="1" t="s">
        <v>160</v>
      </c>
      <c r="B29" s="25">
        <f>'2005'!CA31</f>
        <v>0</v>
      </c>
      <c r="C29" s="1" t="s">
        <v>9</v>
      </c>
      <c r="D29" s="37">
        <v>107</v>
      </c>
      <c r="E29" s="43"/>
      <c r="F29" s="26">
        <f>D29*B29</f>
        <v>0</v>
      </c>
      <c r="G29" s="3"/>
      <c r="H29" s="3"/>
      <c r="I29" s="25">
        <f t="shared" si="24"/>
        <v>0</v>
      </c>
      <c r="J29" s="1" t="s">
        <v>8</v>
      </c>
      <c r="K29" s="37">
        <v>107</v>
      </c>
      <c r="L29" s="43"/>
      <c r="M29" s="26">
        <f>K29*I29</f>
        <v>0</v>
      </c>
      <c r="N29" s="3"/>
      <c r="O29" s="3"/>
      <c r="P29" s="25">
        <f t="shared" si="25"/>
        <v>0</v>
      </c>
      <c r="Q29" s="1" t="s">
        <v>8</v>
      </c>
      <c r="R29" s="38">
        <v>107</v>
      </c>
      <c r="S29" s="47"/>
      <c r="T29" s="3"/>
      <c r="U29" s="3"/>
      <c r="V29" s="3"/>
      <c r="W29" s="25">
        <f t="shared" si="26"/>
        <v>0</v>
      </c>
      <c r="X29" s="1" t="s">
        <v>10</v>
      </c>
      <c r="Y29" s="38">
        <v>107</v>
      </c>
      <c r="Z29" s="45"/>
      <c r="AA29" s="26">
        <f>Y29*W29</f>
        <v>0</v>
      </c>
      <c r="AB29" s="3"/>
      <c r="AC29" s="3"/>
      <c r="AD29" s="25">
        <f t="shared" si="27"/>
        <v>0</v>
      </c>
      <c r="AE29" s="1" t="s">
        <v>10</v>
      </c>
      <c r="AF29" s="40"/>
      <c r="AG29" s="45"/>
      <c r="AH29" s="26">
        <f>AF29*AD29</f>
        <v>0</v>
      </c>
      <c r="AI29" s="3"/>
      <c r="AJ29" s="3"/>
      <c r="AK29" s="25">
        <f t="shared" si="28"/>
        <v>0</v>
      </c>
      <c r="AL29" s="1" t="s">
        <v>10</v>
      </c>
      <c r="AM29" s="40"/>
      <c r="AN29" s="45"/>
      <c r="AO29" s="26">
        <f>AM29*AK29</f>
        <v>0</v>
      </c>
      <c r="AP29" s="3"/>
      <c r="AQ29" s="3"/>
      <c r="AR29" s="25">
        <f t="shared" si="29"/>
        <v>0</v>
      </c>
      <c r="AS29" s="1" t="s">
        <v>10</v>
      </c>
      <c r="AT29" s="38"/>
      <c r="AU29" s="45"/>
      <c r="AV29" s="26">
        <f>AT29*AR29</f>
        <v>0</v>
      </c>
      <c r="AW29" s="3"/>
      <c r="AX29" s="3"/>
      <c r="AY29" s="28">
        <f t="shared" si="30"/>
        <v>0</v>
      </c>
      <c r="AZ29" s="1" t="s">
        <v>10</v>
      </c>
      <c r="BA29" s="38"/>
      <c r="BB29" s="45"/>
      <c r="BC29" s="26">
        <f>BA29*AY29</f>
        <v>0</v>
      </c>
      <c r="BD29" s="3"/>
      <c r="BE29" s="3"/>
      <c r="BF29" s="25">
        <f t="shared" si="31"/>
        <v>0</v>
      </c>
      <c r="BG29" s="1" t="s">
        <v>8</v>
      </c>
      <c r="BH29" s="38"/>
      <c r="BI29" s="45"/>
      <c r="BJ29" s="26">
        <f>BH29*BF29</f>
        <v>0</v>
      </c>
      <c r="BK29" s="3"/>
      <c r="BL29" s="3"/>
      <c r="BM29" s="25">
        <f t="shared" si="32"/>
        <v>0</v>
      </c>
      <c r="BN29" s="1" t="s">
        <v>8</v>
      </c>
      <c r="BO29" s="38"/>
      <c r="BP29" s="45"/>
      <c r="BQ29" s="26">
        <f>BO29*BM29</f>
        <v>0</v>
      </c>
      <c r="BR29" s="3"/>
      <c r="BS29" s="3"/>
      <c r="BT29" s="25">
        <f t="shared" si="33"/>
        <v>0</v>
      </c>
      <c r="BU29" s="1" t="s">
        <v>8</v>
      </c>
      <c r="BV29" s="38"/>
      <c r="BW29" s="45"/>
      <c r="BX29" s="26">
        <f>BV29*BT29</f>
        <v>0</v>
      </c>
      <c r="BY29" s="3"/>
      <c r="BZ29" s="3"/>
      <c r="CA29" s="25">
        <f t="shared" si="34"/>
        <v>0</v>
      </c>
      <c r="CB29" s="1" t="s">
        <v>8</v>
      </c>
      <c r="CC29" s="38"/>
      <c r="CD29" s="45"/>
      <c r="CE29" s="26">
        <f>CC29*CA29</f>
        <v>0</v>
      </c>
      <c r="CF29" s="3"/>
      <c r="CH29" s="28">
        <f t="shared" si="35"/>
        <v>0</v>
      </c>
      <c r="CI29" s="1" t="s">
        <v>8</v>
      </c>
      <c r="CJ29" s="5">
        <f>SUM(D29+K29+R29+Y29+AF29+AM29+AT29+BA29+BH29+BO29+BV29+CC29)</f>
        <v>428</v>
      </c>
      <c r="CK29" s="5"/>
      <c r="CL29" s="26">
        <f>CJ29*CH29</f>
        <v>0</v>
      </c>
      <c r="CM29" s="29"/>
    </row>
    <row r="30" spans="1:92" x14ac:dyDescent="0.2">
      <c r="A30" s="1" t="s">
        <v>187</v>
      </c>
      <c r="B30" s="25">
        <f>'2005'!CA32</f>
        <v>0.64829999999999999</v>
      </c>
      <c r="C30" s="1" t="s">
        <v>16</v>
      </c>
      <c r="D30" s="43"/>
      <c r="E30" s="43">
        <v>27358</v>
      </c>
      <c r="F30" s="3">
        <f>E30*B30</f>
        <v>17736.1914</v>
      </c>
      <c r="G30" s="3">
        <f>F29+F30</f>
        <v>17736.1914</v>
      </c>
      <c r="H30" s="3"/>
      <c r="I30" s="25">
        <f t="shared" si="24"/>
        <v>0.64829999999999999</v>
      </c>
      <c r="J30" s="1" t="s">
        <v>16</v>
      </c>
      <c r="K30" s="43"/>
      <c r="L30" s="43">
        <v>11786</v>
      </c>
      <c r="M30" s="3">
        <f>L30*I30</f>
        <v>7640.8638000000001</v>
      </c>
      <c r="N30" s="3">
        <f>M29+M30</f>
        <v>7640.8638000000001</v>
      </c>
      <c r="O30" s="3"/>
      <c r="P30" s="25">
        <f t="shared" si="25"/>
        <v>0.64829999999999999</v>
      </c>
      <c r="Q30" s="1" t="s">
        <v>16</v>
      </c>
      <c r="R30" s="45"/>
      <c r="S30" s="47">
        <v>122</v>
      </c>
      <c r="T30" s="3">
        <f>S30*P30</f>
        <v>79.092600000000004</v>
      </c>
      <c r="U30" s="3">
        <f>T29+T30</f>
        <v>79.092600000000004</v>
      </c>
      <c r="V30" s="3"/>
      <c r="W30" s="25">
        <f t="shared" si="26"/>
        <v>0.64829999999999999</v>
      </c>
      <c r="X30" s="1" t="s">
        <v>16</v>
      </c>
      <c r="Y30" s="45"/>
      <c r="Z30" s="45"/>
      <c r="AA30" s="3">
        <f>Z30*W30</f>
        <v>0</v>
      </c>
      <c r="AB30" s="3">
        <f>AA29+AA30</f>
        <v>0</v>
      </c>
      <c r="AC30" s="3"/>
      <c r="AD30" s="25">
        <f t="shared" si="27"/>
        <v>0.64829999999999999</v>
      </c>
      <c r="AE30" s="1" t="s">
        <v>16</v>
      </c>
      <c r="AF30" s="45"/>
      <c r="AG30" s="48">
        <v>745</v>
      </c>
      <c r="AH30" s="3">
        <f>AG30*AD30</f>
        <v>482.98349999999999</v>
      </c>
      <c r="AI30" s="3">
        <f>AH29+AH30</f>
        <v>482.98349999999999</v>
      </c>
      <c r="AJ30" s="3"/>
      <c r="AK30" s="25">
        <f t="shared" si="28"/>
        <v>0.64829999999999999</v>
      </c>
      <c r="AL30" s="1" t="s">
        <v>16</v>
      </c>
      <c r="AM30" s="45"/>
      <c r="AN30" s="48">
        <v>-235</v>
      </c>
      <c r="AO30" s="3">
        <f>AN30*AK30</f>
        <v>-152.35050000000001</v>
      </c>
      <c r="AP30" s="3">
        <f>AO29+AO30</f>
        <v>-152.35050000000001</v>
      </c>
      <c r="AQ30" s="3"/>
      <c r="AR30" s="25">
        <f t="shared" si="29"/>
        <v>0.64829999999999999</v>
      </c>
      <c r="AS30" s="1" t="s">
        <v>16</v>
      </c>
      <c r="AT30" s="45"/>
      <c r="AU30" s="45"/>
      <c r="AV30" s="3">
        <f>AU30*AR30</f>
        <v>0</v>
      </c>
      <c r="AW30" s="3">
        <f>AV29+AV30</f>
        <v>0</v>
      </c>
      <c r="AX30" s="3"/>
      <c r="AY30" s="28">
        <f t="shared" si="30"/>
        <v>0.64829999999999999</v>
      </c>
      <c r="AZ30" s="1" t="s">
        <v>16</v>
      </c>
      <c r="BA30" s="45"/>
      <c r="BB30" s="45"/>
      <c r="BC30" s="3">
        <f>BB30*AY30</f>
        <v>0</v>
      </c>
      <c r="BD30" s="3">
        <f>BC29+BC30</f>
        <v>0</v>
      </c>
      <c r="BE30" s="3"/>
      <c r="BF30" s="25">
        <f t="shared" si="31"/>
        <v>0.64829999999999999</v>
      </c>
      <c r="BG30" s="1" t="s">
        <v>16</v>
      </c>
      <c r="BH30" s="45"/>
      <c r="BI30" s="45"/>
      <c r="BJ30" s="3">
        <f>BI30*BF30</f>
        <v>0</v>
      </c>
      <c r="BK30" s="3">
        <f>BJ29+BJ30</f>
        <v>0</v>
      </c>
      <c r="BL30" s="3"/>
      <c r="BM30" s="25">
        <f t="shared" si="32"/>
        <v>0.64829999999999999</v>
      </c>
      <c r="BN30" s="1" t="s">
        <v>16</v>
      </c>
      <c r="BO30" s="45"/>
      <c r="BP30" s="45"/>
      <c r="BQ30" s="3">
        <f>BP30*BM30</f>
        <v>0</v>
      </c>
      <c r="BR30" s="3">
        <f>BQ29+BQ30</f>
        <v>0</v>
      </c>
      <c r="BS30" s="3"/>
      <c r="BT30" s="25">
        <f t="shared" si="33"/>
        <v>0.64829999999999999</v>
      </c>
      <c r="BU30" s="1" t="s">
        <v>16</v>
      </c>
      <c r="BV30" s="45"/>
      <c r="BW30" s="45"/>
      <c r="BX30" s="3">
        <f>BW30*BT30</f>
        <v>0</v>
      </c>
      <c r="BY30" s="3">
        <f>BX29+BX30</f>
        <v>0</v>
      </c>
      <c r="BZ30" s="3"/>
      <c r="CA30" s="25">
        <f t="shared" si="34"/>
        <v>0.64829999999999999</v>
      </c>
      <c r="CB30" s="1" t="s">
        <v>16</v>
      </c>
      <c r="CC30" s="45"/>
      <c r="CD30" s="45"/>
      <c r="CE30" s="3">
        <f>CD30*CA30</f>
        <v>0</v>
      </c>
      <c r="CF30" s="3">
        <f>CE29+CE30</f>
        <v>0</v>
      </c>
      <c r="CH30" s="28">
        <f t="shared" si="35"/>
        <v>0.64829999999999999</v>
      </c>
      <c r="CI30" s="1" t="s">
        <v>16</v>
      </c>
      <c r="CJ30" s="5"/>
      <c r="CK30" s="5">
        <f>E30+L30+S30+Z30+AG30+AN30+AU30+BB30+BI30+BP30+BW30+CD30</f>
        <v>39776</v>
      </c>
      <c r="CL30" s="3">
        <f>CK30*CH30</f>
        <v>25786.7808</v>
      </c>
      <c r="CM30" s="29">
        <f>CL29+CL30</f>
        <v>25786.7808</v>
      </c>
      <c r="CN30" s="3"/>
    </row>
    <row r="31" spans="1:92" x14ac:dyDescent="0.2">
      <c r="B31" s="25"/>
      <c r="D31" s="43"/>
      <c r="E31" s="43"/>
      <c r="F31" s="3"/>
      <c r="G31" s="3"/>
      <c r="H31" s="3"/>
      <c r="I31" s="25"/>
      <c r="K31" s="43"/>
      <c r="L31" s="43"/>
      <c r="M31" s="3"/>
      <c r="N31" s="3"/>
      <c r="O31" s="3"/>
      <c r="P31" s="25"/>
      <c r="R31" s="45"/>
      <c r="S31" s="47"/>
      <c r="T31" s="3"/>
      <c r="U31" s="3"/>
      <c r="V31" s="3"/>
      <c r="W31" s="25"/>
      <c r="Y31" s="45"/>
      <c r="Z31" s="45"/>
      <c r="AA31" s="3"/>
      <c r="AB31" s="3"/>
      <c r="AC31" s="3"/>
      <c r="AD31" s="25"/>
      <c r="AF31" s="45"/>
      <c r="AG31" s="48"/>
      <c r="AH31" s="3"/>
      <c r="AI31" s="3"/>
      <c r="AJ31" s="3"/>
      <c r="AK31" s="25"/>
      <c r="AM31" s="45"/>
      <c r="AN31" s="48"/>
      <c r="AO31" s="3"/>
      <c r="AP31" s="3"/>
      <c r="AQ31" s="3"/>
      <c r="AR31" s="25"/>
      <c r="AT31" s="45"/>
      <c r="AU31" s="45"/>
      <c r="AV31" s="3"/>
      <c r="AW31" s="3"/>
      <c r="AX31" s="3"/>
      <c r="AY31" s="28"/>
      <c r="BA31" s="45"/>
      <c r="BB31" s="45"/>
      <c r="BC31" s="3"/>
      <c r="BD31" s="3"/>
      <c r="BE31" s="3"/>
      <c r="BF31" s="25"/>
      <c r="BH31" s="45"/>
      <c r="BI31" s="45"/>
      <c r="BJ31" s="3"/>
      <c r="BK31" s="3"/>
      <c r="BL31" s="3"/>
      <c r="BM31" s="25"/>
      <c r="BO31" s="45"/>
      <c r="BP31" s="45"/>
      <c r="BQ31" s="3"/>
      <c r="BR31" s="3"/>
      <c r="BS31" s="3"/>
      <c r="BT31" s="25"/>
      <c r="BV31" s="45"/>
      <c r="BW31" s="45"/>
      <c r="BX31" s="3"/>
      <c r="BY31" s="3"/>
      <c r="BZ31" s="3"/>
      <c r="CA31" s="25"/>
      <c r="CC31" s="45"/>
      <c r="CD31" s="45"/>
      <c r="CE31" s="3"/>
      <c r="CF31" s="3"/>
      <c r="CH31" s="28"/>
      <c r="CJ31" s="5"/>
      <c r="CK31" s="5"/>
      <c r="CL31" s="5"/>
      <c r="CM31" s="29"/>
    </row>
    <row r="32" spans="1:92" ht="15" x14ac:dyDescent="0.25">
      <c r="A32" s="50" t="s">
        <v>192</v>
      </c>
      <c r="B32" s="25">
        <f>'2004'!CA33</f>
        <v>4.4350000000000001E-2</v>
      </c>
      <c r="C32" s="1" t="s">
        <v>194</v>
      </c>
      <c r="D32" s="43"/>
      <c r="E32" s="43"/>
      <c r="F32" s="3">
        <f>E32*$B32</f>
        <v>0</v>
      </c>
      <c r="G32" s="3"/>
      <c r="H32" s="3"/>
      <c r="I32" s="25">
        <f>B32</f>
        <v>4.4350000000000001E-2</v>
      </c>
      <c r="J32" s="1" t="s">
        <v>194</v>
      </c>
      <c r="K32" s="43"/>
      <c r="L32" s="43"/>
      <c r="M32" s="3">
        <f>L32*$B32</f>
        <v>0</v>
      </c>
      <c r="N32" s="3"/>
      <c r="O32" s="3"/>
      <c r="P32" s="25">
        <f>I32</f>
        <v>4.4350000000000001E-2</v>
      </c>
      <c r="Q32" s="1" t="s">
        <v>194</v>
      </c>
      <c r="R32" s="45"/>
      <c r="S32" s="47"/>
      <c r="T32" s="3">
        <f>S32*$B32</f>
        <v>0</v>
      </c>
      <c r="U32" s="3"/>
      <c r="V32" s="3"/>
      <c r="W32" s="25">
        <f>P32</f>
        <v>4.4350000000000001E-2</v>
      </c>
      <c r="X32" s="1" t="s">
        <v>194</v>
      </c>
      <c r="Y32" s="45"/>
      <c r="Z32" s="45"/>
      <c r="AA32" s="3">
        <f>Z32*$B32</f>
        <v>0</v>
      </c>
      <c r="AB32" s="3"/>
      <c r="AC32" s="3"/>
      <c r="AD32" s="25">
        <f>W32</f>
        <v>4.4350000000000001E-2</v>
      </c>
      <c r="AE32" s="1" t="s">
        <v>194</v>
      </c>
      <c r="AF32" s="45"/>
      <c r="AG32" s="48"/>
      <c r="AH32" s="3">
        <f>AG32*$B32</f>
        <v>0</v>
      </c>
      <c r="AI32" s="3"/>
      <c r="AJ32" s="3"/>
      <c r="AK32" s="25">
        <f>AD32</f>
        <v>4.4350000000000001E-2</v>
      </c>
      <c r="AL32" s="1" t="s">
        <v>194</v>
      </c>
      <c r="AM32" s="45"/>
      <c r="AN32" s="48"/>
      <c r="AO32" s="3">
        <f>AN32*$B32</f>
        <v>0</v>
      </c>
      <c r="AP32" s="3"/>
      <c r="AQ32" s="3"/>
      <c r="AR32" s="25">
        <f>AK32</f>
        <v>4.4350000000000001E-2</v>
      </c>
      <c r="AS32" s="1" t="s">
        <v>194</v>
      </c>
      <c r="AT32" s="45"/>
      <c r="AU32" s="45"/>
      <c r="AV32" s="3">
        <f>AU32*$B32</f>
        <v>0</v>
      </c>
      <c r="AW32" s="3"/>
      <c r="AX32" s="3"/>
      <c r="AY32" s="25">
        <f>AR32</f>
        <v>4.4350000000000001E-2</v>
      </c>
      <c r="AZ32" s="1" t="s">
        <v>194</v>
      </c>
      <c r="BA32" s="45"/>
      <c r="BB32" s="45"/>
      <c r="BC32" s="3">
        <f>BB32*$B32</f>
        <v>0</v>
      </c>
      <c r="BD32" s="3"/>
      <c r="BE32" s="3"/>
      <c r="BF32" s="25">
        <f>AY32</f>
        <v>4.4350000000000001E-2</v>
      </c>
      <c r="BG32" s="1" t="s">
        <v>194</v>
      </c>
      <c r="BH32" s="45"/>
      <c r="BI32" s="45"/>
      <c r="BJ32" s="3">
        <f>BI32*$B32</f>
        <v>0</v>
      </c>
      <c r="BK32" s="3"/>
      <c r="BL32" s="3"/>
      <c r="BM32" s="25">
        <f>BF32</f>
        <v>4.4350000000000001E-2</v>
      </c>
      <c r="BN32" s="1" t="s">
        <v>194</v>
      </c>
      <c r="BO32" s="45"/>
      <c r="BP32" s="45"/>
      <c r="BQ32" s="3">
        <f>BP32*$B32</f>
        <v>0</v>
      </c>
      <c r="BR32" s="3"/>
      <c r="BS32" s="3"/>
      <c r="BT32" s="25">
        <f>BM32</f>
        <v>4.4350000000000001E-2</v>
      </c>
      <c r="BU32" s="1" t="s">
        <v>194</v>
      </c>
      <c r="BV32" s="45"/>
      <c r="BW32" s="45"/>
      <c r="BX32" s="3">
        <f>BW32*$B32</f>
        <v>0</v>
      </c>
      <c r="BY32" s="3"/>
      <c r="BZ32" s="3"/>
      <c r="CA32" s="25">
        <f>BT32</f>
        <v>4.4350000000000001E-2</v>
      </c>
      <c r="CB32" s="1" t="s">
        <v>194</v>
      </c>
      <c r="CC32" s="45"/>
      <c r="CD32" s="45"/>
      <c r="CE32" s="3">
        <f>CD32*$B32</f>
        <v>0</v>
      </c>
      <c r="CF32" s="3"/>
      <c r="CH32" s="25">
        <f>CA32</f>
        <v>4.4350000000000001E-2</v>
      </c>
      <c r="CI32" s="1" t="s">
        <v>194</v>
      </c>
      <c r="CJ32" s="5"/>
      <c r="CK32" s="5">
        <f>E32+L32+S32+Z32+AG32+AN32+AU32+BB32+BI32+BP32+BW32+CD32</f>
        <v>0</v>
      </c>
      <c r="CL32" s="3">
        <f>CK32*$B32</f>
        <v>0</v>
      </c>
      <c r="CM32" s="29"/>
    </row>
    <row r="33" spans="1:93" ht="15" x14ac:dyDescent="0.25">
      <c r="A33" s="50" t="s">
        <v>193</v>
      </c>
      <c r="B33" s="25">
        <f>'2005'!B35</f>
        <v>3.39E-2</v>
      </c>
      <c r="C33" s="1" t="s">
        <v>194</v>
      </c>
      <c r="D33" s="43"/>
      <c r="E33" s="43">
        <v>4706</v>
      </c>
      <c r="F33" s="3">
        <f>E33*$B33</f>
        <v>159.5334</v>
      </c>
      <c r="G33" s="3"/>
      <c r="H33" s="3"/>
      <c r="I33" s="25">
        <f>B33</f>
        <v>3.39E-2</v>
      </c>
      <c r="J33" s="1" t="s">
        <v>194</v>
      </c>
      <c r="K33" s="43"/>
      <c r="L33" s="43"/>
      <c r="M33" s="3">
        <f>L33*$B33</f>
        <v>0</v>
      </c>
      <c r="N33" s="3"/>
      <c r="O33" s="3"/>
      <c r="P33" s="25">
        <f>I33</f>
        <v>3.39E-2</v>
      </c>
      <c r="Q33" s="1" t="s">
        <v>194</v>
      </c>
      <c r="R33" s="45"/>
      <c r="S33" s="47"/>
      <c r="T33" s="3">
        <f>S33*$B33</f>
        <v>0</v>
      </c>
      <c r="U33" s="3"/>
      <c r="V33" s="3"/>
      <c r="W33" s="25">
        <f>P33</f>
        <v>3.39E-2</v>
      </c>
      <c r="X33" s="1" t="s">
        <v>194</v>
      </c>
      <c r="Y33" s="45"/>
      <c r="Z33" s="45"/>
      <c r="AA33" s="3">
        <f>Z33*$B33</f>
        <v>0</v>
      </c>
      <c r="AB33" s="3"/>
      <c r="AC33" s="3"/>
      <c r="AD33" s="25">
        <f>W33</f>
        <v>3.39E-2</v>
      </c>
      <c r="AE33" s="1" t="s">
        <v>194</v>
      </c>
      <c r="AF33" s="45"/>
      <c r="AG33" s="48"/>
      <c r="AH33" s="3">
        <f>AG33*$B33</f>
        <v>0</v>
      </c>
      <c r="AI33" s="3"/>
      <c r="AJ33" s="3"/>
      <c r="AK33" s="25">
        <f>AD33</f>
        <v>3.39E-2</v>
      </c>
      <c r="AL33" s="1" t="s">
        <v>194</v>
      </c>
      <c r="AM33" s="45"/>
      <c r="AN33" s="48"/>
      <c r="AO33" s="3">
        <f>AN33*$B33</f>
        <v>0</v>
      </c>
      <c r="AP33" s="3"/>
      <c r="AQ33" s="3"/>
      <c r="AR33" s="25">
        <f>AK33</f>
        <v>3.39E-2</v>
      </c>
      <c r="AS33" s="1" t="s">
        <v>194</v>
      </c>
      <c r="AT33" s="45"/>
      <c r="AU33" s="45"/>
      <c r="AV33" s="3">
        <f>AU33*$B33</f>
        <v>0</v>
      </c>
      <c r="AW33" s="3"/>
      <c r="AX33" s="3"/>
      <c r="AY33" s="25">
        <f>AR33</f>
        <v>3.39E-2</v>
      </c>
      <c r="AZ33" s="1" t="s">
        <v>194</v>
      </c>
      <c r="BA33" s="45"/>
      <c r="BB33" s="45"/>
      <c r="BC33" s="3">
        <f>BB33*$B33</f>
        <v>0</v>
      </c>
      <c r="BD33" s="3"/>
      <c r="BE33" s="3"/>
      <c r="BF33" s="25">
        <f>AY33</f>
        <v>3.39E-2</v>
      </c>
      <c r="BG33" s="1" t="s">
        <v>194</v>
      </c>
      <c r="BH33" s="45"/>
      <c r="BI33" s="45"/>
      <c r="BJ33" s="3">
        <f>BI33*$B33</f>
        <v>0</v>
      </c>
      <c r="BK33" s="3"/>
      <c r="BL33" s="3"/>
      <c r="BM33" s="25">
        <f>BF33</f>
        <v>3.39E-2</v>
      </c>
      <c r="BN33" s="1" t="s">
        <v>194</v>
      </c>
      <c r="BO33" s="45"/>
      <c r="BP33" s="45"/>
      <c r="BQ33" s="3">
        <f>BP33*$B33</f>
        <v>0</v>
      </c>
      <c r="BR33" s="3"/>
      <c r="BS33" s="3"/>
      <c r="BT33" s="25">
        <f>BM33</f>
        <v>3.39E-2</v>
      </c>
      <c r="BU33" s="1" t="s">
        <v>194</v>
      </c>
      <c r="BV33" s="45"/>
      <c r="BW33" s="45"/>
      <c r="BX33" s="3">
        <f>BW33*$B33</f>
        <v>0</v>
      </c>
      <c r="BY33" s="3"/>
      <c r="BZ33" s="3"/>
      <c r="CA33" s="25">
        <f>BT33</f>
        <v>3.39E-2</v>
      </c>
      <c r="CB33" s="1" t="s">
        <v>194</v>
      </c>
      <c r="CC33" s="45"/>
      <c r="CD33" s="45"/>
      <c r="CE33" s="3">
        <f>CD33*$B33</f>
        <v>0</v>
      </c>
      <c r="CF33" s="3"/>
      <c r="CH33" s="25">
        <f>CA33</f>
        <v>3.39E-2</v>
      </c>
      <c r="CI33" s="1" t="s">
        <v>194</v>
      </c>
      <c r="CJ33" s="5"/>
      <c r="CK33" s="5">
        <f>E33+L33+S33+Z33+AG33+AN33+AU33+BB33+BI33+BP33+BW33+CD33</f>
        <v>4706</v>
      </c>
      <c r="CL33" s="3">
        <f>CK33*$B33</f>
        <v>159.5334</v>
      </c>
      <c r="CM33" s="29"/>
      <c r="CN33" s="3"/>
    </row>
    <row r="34" spans="1:93" ht="15" x14ac:dyDescent="0.25">
      <c r="A34" s="50" t="s">
        <v>195</v>
      </c>
      <c r="B34" s="25">
        <v>0</v>
      </c>
      <c r="C34" s="1" t="s">
        <v>194</v>
      </c>
      <c r="D34" s="43"/>
      <c r="E34" s="43"/>
      <c r="F34" s="3">
        <f>E34*$B34</f>
        <v>0</v>
      </c>
      <c r="G34" s="3"/>
      <c r="H34" s="3"/>
      <c r="I34" s="25">
        <f>B34</f>
        <v>0</v>
      </c>
      <c r="J34" s="1" t="s">
        <v>194</v>
      </c>
      <c r="K34" s="43"/>
      <c r="L34" s="43"/>
      <c r="M34" s="3">
        <f>L34*$B34</f>
        <v>0</v>
      </c>
      <c r="N34" s="3"/>
      <c r="O34" s="3"/>
      <c r="P34" s="25">
        <f>I34</f>
        <v>0</v>
      </c>
      <c r="Q34" s="1" t="s">
        <v>194</v>
      </c>
      <c r="R34" s="45"/>
      <c r="S34" s="47"/>
      <c r="T34" s="3">
        <f>S34*$B34</f>
        <v>0</v>
      </c>
      <c r="U34" s="3"/>
      <c r="V34" s="3"/>
      <c r="W34" s="25">
        <f>P34</f>
        <v>0</v>
      </c>
      <c r="X34" s="1" t="s">
        <v>194</v>
      </c>
      <c r="Y34" s="45"/>
      <c r="Z34" s="45"/>
      <c r="AA34" s="3">
        <f>Z34*$B34</f>
        <v>0</v>
      </c>
      <c r="AB34" s="3"/>
      <c r="AC34" s="3"/>
      <c r="AD34" s="25">
        <f>W34</f>
        <v>0</v>
      </c>
      <c r="AE34" s="1" t="s">
        <v>194</v>
      </c>
      <c r="AF34" s="45"/>
      <c r="AG34" s="48"/>
      <c r="AH34" s="3">
        <f>AG34*$B34</f>
        <v>0</v>
      </c>
      <c r="AI34" s="3"/>
      <c r="AJ34" s="3"/>
      <c r="AK34" s="25">
        <f>AD34</f>
        <v>0</v>
      </c>
      <c r="AL34" s="1" t="s">
        <v>194</v>
      </c>
      <c r="AM34" s="45"/>
      <c r="AN34" s="48">
        <v>4952</v>
      </c>
      <c r="AO34" s="3">
        <f>AN34*$B34</f>
        <v>0</v>
      </c>
      <c r="AP34" s="3"/>
      <c r="AQ34" s="3"/>
      <c r="AR34" s="25">
        <f>AK34</f>
        <v>0</v>
      </c>
      <c r="AS34" s="1" t="s">
        <v>194</v>
      </c>
      <c r="AT34" s="45"/>
      <c r="AU34" s="45">
        <v>4811</v>
      </c>
      <c r="AV34" s="3">
        <f>AU34*$B34</f>
        <v>0</v>
      </c>
      <c r="AW34" s="3"/>
      <c r="AX34" s="3"/>
      <c r="AY34" s="25">
        <f>AR34</f>
        <v>0</v>
      </c>
      <c r="AZ34" s="1" t="s">
        <v>194</v>
      </c>
      <c r="BA34" s="45"/>
      <c r="BB34" s="45">
        <v>4883</v>
      </c>
      <c r="BC34" s="3">
        <f>BB34*$B34</f>
        <v>0</v>
      </c>
      <c r="BD34" s="3"/>
      <c r="BE34" s="3"/>
      <c r="BF34" s="25">
        <f>AY34</f>
        <v>0</v>
      </c>
      <c r="BG34" s="1" t="s">
        <v>194</v>
      </c>
      <c r="BH34" s="45"/>
      <c r="BI34" s="45">
        <v>4842</v>
      </c>
      <c r="BJ34" s="3">
        <f>BI34*$B34</f>
        <v>0</v>
      </c>
      <c r="BK34" s="3"/>
      <c r="BL34" s="3"/>
      <c r="BM34" s="25">
        <f>BF34</f>
        <v>0</v>
      </c>
      <c r="BN34" s="1" t="s">
        <v>194</v>
      </c>
      <c r="BO34" s="45"/>
      <c r="BP34" s="45">
        <v>4611</v>
      </c>
      <c r="BQ34" s="3">
        <f>BP34*$B34</f>
        <v>0</v>
      </c>
      <c r="BR34" s="3"/>
      <c r="BS34" s="3"/>
      <c r="BT34" s="25">
        <f>BM34</f>
        <v>0</v>
      </c>
      <c r="BU34" s="1" t="s">
        <v>194</v>
      </c>
      <c r="BV34" s="45"/>
      <c r="BW34" s="45">
        <v>5002</v>
      </c>
      <c r="BX34" s="3">
        <f>BW34*$B34</f>
        <v>0</v>
      </c>
      <c r="BY34" s="3"/>
      <c r="BZ34" s="3"/>
      <c r="CA34" s="25">
        <f>BT34</f>
        <v>0</v>
      </c>
      <c r="CB34" s="1" t="s">
        <v>194</v>
      </c>
      <c r="CC34" s="45"/>
      <c r="CD34" s="45">
        <v>4647</v>
      </c>
      <c r="CE34" s="3">
        <f>CD34*$B34</f>
        <v>0</v>
      </c>
      <c r="CF34" s="3"/>
      <c r="CH34" s="25">
        <f>CA34</f>
        <v>0</v>
      </c>
      <c r="CI34" s="1" t="s">
        <v>194</v>
      </c>
      <c r="CJ34" s="5"/>
      <c r="CK34" s="5">
        <f>E34+L34+S34+Z34+AG34+AN34+AU34+BB34+BI34+BP34+BW34+CD34</f>
        <v>33748</v>
      </c>
      <c r="CL34" s="3">
        <f>CK34*$B34</f>
        <v>0</v>
      </c>
      <c r="CM34" s="29"/>
      <c r="CN34" s="3"/>
    </row>
    <row r="35" spans="1:93" x14ac:dyDescent="0.2">
      <c r="B35" s="25"/>
      <c r="D35" s="43"/>
      <c r="E35" s="43"/>
      <c r="F35" s="3"/>
      <c r="G35" s="3"/>
      <c r="H35" s="3"/>
      <c r="I35" s="25"/>
      <c r="K35" s="43"/>
      <c r="L35" s="43"/>
      <c r="M35" s="3"/>
      <c r="N35" s="3"/>
      <c r="O35" s="3"/>
      <c r="P35" s="25"/>
      <c r="R35" s="45"/>
      <c r="S35" s="47"/>
      <c r="T35" s="3"/>
      <c r="U35" s="3"/>
      <c r="V35" s="3"/>
      <c r="W35" s="25"/>
      <c r="Y35" s="45"/>
      <c r="Z35" s="45"/>
      <c r="AA35" s="3"/>
      <c r="AB35" s="3"/>
      <c r="AC35" s="3"/>
      <c r="AD35" s="25"/>
      <c r="AF35" s="45"/>
      <c r="AG35" s="48"/>
      <c r="AH35" s="3"/>
      <c r="AI35" s="3"/>
      <c r="AJ35" s="3"/>
      <c r="AK35" s="25"/>
      <c r="AM35" s="45"/>
      <c r="AN35" s="48"/>
      <c r="AO35" s="3"/>
      <c r="AP35" s="3"/>
      <c r="AQ35" s="3"/>
      <c r="AR35" s="25"/>
      <c r="AT35" s="45"/>
      <c r="AU35" s="45"/>
      <c r="AV35" s="3"/>
      <c r="AW35" s="3"/>
      <c r="AX35" s="3"/>
      <c r="AY35" s="28"/>
      <c r="BA35" s="45"/>
      <c r="BB35" s="45"/>
      <c r="BC35" s="3"/>
      <c r="BD35" s="3"/>
      <c r="BE35" s="3"/>
      <c r="BF35" s="25"/>
      <c r="BH35" s="45"/>
      <c r="BI35" s="45"/>
      <c r="BJ35" s="3"/>
      <c r="BK35" s="3"/>
      <c r="BL35" s="3"/>
      <c r="BM35" s="25"/>
      <c r="BO35" s="45"/>
      <c r="BP35" s="45"/>
      <c r="BQ35" s="3"/>
      <c r="BR35" s="3"/>
      <c r="BS35" s="3"/>
      <c r="BT35" s="25"/>
      <c r="BV35" s="45"/>
      <c r="BW35" s="45"/>
      <c r="BX35" s="3"/>
      <c r="BY35" s="3"/>
      <c r="BZ35" s="3"/>
      <c r="CA35" s="25"/>
      <c r="CC35" s="45"/>
      <c r="CD35" s="45"/>
      <c r="CE35" s="3"/>
      <c r="CF35" s="3"/>
      <c r="CH35" s="28"/>
      <c r="CJ35" s="5"/>
      <c r="CK35" s="5"/>
      <c r="CL35" s="5"/>
      <c r="CM35" s="29"/>
    </row>
    <row r="36" spans="1:93" hidden="1" x14ac:dyDescent="0.2">
      <c r="A36" s="1" t="s">
        <v>17</v>
      </c>
      <c r="B36" s="25">
        <f>'2005'!CA37</f>
        <v>0</v>
      </c>
      <c r="C36" s="1" t="s">
        <v>8</v>
      </c>
      <c r="D36" s="37"/>
      <c r="E36" s="43"/>
      <c r="F36" s="26">
        <f>D36*B36</f>
        <v>0</v>
      </c>
      <c r="I36" s="25">
        <f>B36</f>
        <v>0</v>
      </c>
      <c r="J36" s="1" t="s">
        <v>8</v>
      </c>
      <c r="K36" s="37"/>
      <c r="L36" s="43"/>
      <c r="M36" s="26">
        <f>K36*I36</f>
        <v>0</v>
      </c>
      <c r="P36" s="27">
        <f>I36</f>
        <v>0</v>
      </c>
      <c r="Q36" s="1" t="s">
        <v>8</v>
      </c>
      <c r="R36" s="38"/>
      <c r="S36" s="45"/>
      <c r="T36" s="26">
        <f>R36*P36</f>
        <v>0</v>
      </c>
      <c r="W36" s="25">
        <f t="shared" ref="W36:W42" si="36">P36</f>
        <v>0</v>
      </c>
      <c r="X36" s="1" t="s">
        <v>8</v>
      </c>
      <c r="Y36" s="38"/>
      <c r="Z36" s="45"/>
      <c r="AA36" s="26">
        <f>Y36*W36</f>
        <v>0</v>
      </c>
      <c r="AD36" s="25">
        <f t="shared" ref="AD36:AD42" si="37">W36</f>
        <v>0</v>
      </c>
      <c r="AE36" s="1" t="s">
        <v>8</v>
      </c>
      <c r="AF36" s="38"/>
      <c r="AG36" s="45"/>
      <c r="AH36" s="26">
        <f>AF36*AD36</f>
        <v>0</v>
      </c>
      <c r="AK36" s="25">
        <f t="shared" ref="AK36:AK42" si="38">AD36</f>
        <v>0</v>
      </c>
      <c r="AL36" s="1" t="s">
        <v>8</v>
      </c>
      <c r="AM36" s="38"/>
      <c r="AN36" s="45"/>
      <c r="AO36" s="26">
        <f>AM36*AK36</f>
        <v>0</v>
      </c>
      <c r="AR36" s="25">
        <f t="shared" ref="AR36:AR42" si="39">AK36</f>
        <v>0</v>
      </c>
      <c r="AS36" s="1" t="s">
        <v>8</v>
      </c>
      <c r="AT36" s="38"/>
      <c r="AU36" s="45"/>
      <c r="AV36" s="26">
        <f>AT36*AR36</f>
        <v>0</v>
      </c>
      <c r="AY36" s="28">
        <f t="shared" ref="AY36:AY42" si="40">AR36</f>
        <v>0</v>
      </c>
      <c r="AZ36" s="1" t="s">
        <v>8</v>
      </c>
      <c r="BA36" s="38"/>
      <c r="BB36" s="45"/>
      <c r="BC36" s="26">
        <f>BA36*AY36</f>
        <v>0</v>
      </c>
      <c r="BF36" s="25">
        <f t="shared" ref="BF36:BF42" si="41">AY36</f>
        <v>0</v>
      </c>
      <c r="BG36" s="1" t="s">
        <v>8</v>
      </c>
      <c r="BH36" s="38"/>
      <c r="BI36" s="45"/>
      <c r="BJ36" s="26">
        <f>BH36*BF36</f>
        <v>0</v>
      </c>
      <c r="BM36" s="25">
        <f t="shared" ref="BM36:BM42" si="42">BF36</f>
        <v>0</v>
      </c>
      <c r="BN36" s="1" t="s">
        <v>8</v>
      </c>
      <c r="BO36" s="38"/>
      <c r="BP36" s="45"/>
      <c r="BQ36" s="26">
        <f>BO36*BM36</f>
        <v>0</v>
      </c>
      <c r="BT36" s="25">
        <f t="shared" ref="BT36:BT42" si="43">BM36</f>
        <v>0</v>
      </c>
      <c r="BU36" s="1" t="s">
        <v>8</v>
      </c>
      <c r="BV36" s="38"/>
      <c r="BW36" s="45"/>
      <c r="BX36" s="26">
        <f>BV36*BT36</f>
        <v>0</v>
      </c>
      <c r="CA36" s="25">
        <f>BT36</f>
        <v>0</v>
      </c>
      <c r="CB36" s="1" t="s">
        <v>8</v>
      </c>
      <c r="CC36" s="38"/>
      <c r="CD36" s="45"/>
      <c r="CE36" s="26">
        <f>CC36*CA36</f>
        <v>0</v>
      </c>
      <c r="CH36" s="28">
        <f t="shared" ref="CH36:CH42" si="44">CA36</f>
        <v>0</v>
      </c>
      <c r="CI36" s="1" t="s">
        <v>8</v>
      </c>
      <c r="CJ36" s="5">
        <f>D36+K36+R36+Y36+AF36+AM36+AT36+BA36+BH36+BO36+BV36+CC36</f>
        <v>0</v>
      </c>
      <c r="CK36" s="5"/>
      <c r="CL36" s="5">
        <f>F36+M36+T36+AA36+AH36+AO36+AV36+BC36+BJ36+BQ36</f>
        <v>0</v>
      </c>
      <c r="CM36" s="13"/>
    </row>
    <row r="37" spans="1:93" hidden="1" x14ac:dyDescent="0.2">
      <c r="A37" s="1" t="s">
        <v>18</v>
      </c>
      <c r="B37" s="25">
        <f>'2005'!CA38</f>
        <v>0</v>
      </c>
      <c r="C37" s="1" t="s">
        <v>16</v>
      </c>
      <c r="D37" s="37"/>
      <c r="E37" s="43"/>
      <c r="F37" s="3">
        <f>E37*B37</f>
        <v>0</v>
      </c>
      <c r="G37" s="3">
        <f>F36+F37</f>
        <v>0</v>
      </c>
      <c r="H37" s="3"/>
      <c r="I37" s="25">
        <f>B37</f>
        <v>0</v>
      </c>
      <c r="J37" s="1" t="s">
        <v>16</v>
      </c>
      <c r="K37" s="37"/>
      <c r="L37" s="43"/>
      <c r="M37" s="3">
        <f>L37*I37</f>
        <v>0</v>
      </c>
      <c r="N37" s="3">
        <f>M36+M37</f>
        <v>0</v>
      </c>
      <c r="O37" s="3"/>
      <c r="P37" s="27">
        <f>I37</f>
        <v>0</v>
      </c>
      <c r="Q37" s="1" t="s">
        <v>16</v>
      </c>
      <c r="R37" s="38"/>
      <c r="S37" s="45"/>
      <c r="T37" s="3">
        <f>S37*P37</f>
        <v>0</v>
      </c>
      <c r="U37" s="3">
        <f>T36+T37</f>
        <v>0</v>
      </c>
      <c r="V37" s="3"/>
      <c r="W37" s="25">
        <f t="shared" si="36"/>
        <v>0</v>
      </c>
      <c r="X37" s="1" t="s">
        <v>16</v>
      </c>
      <c r="Y37" s="38"/>
      <c r="Z37" s="57"/>
      <c r="AA37" s="3">
        <f>Z37*W37</f>
        <v>0</v>
      </c>
      <c r="AB37" s="3">
        <f>AA36+AA37</f>
        <v>0</v>
      </c>
      <c r="AC37" s="3"/>
      <c r="AD37" s="25">
        <f t="shared" si="37"/>
        <v>0</v>
      </c>
      <c r="AE37" s="1" t="s">
        <v>16</v>
      </c>
      <c r="AF37" s="38"/>
      <c r="AG37" s="45"/>
      <c r="AH37" s="3">
        <f>AG37*AD37</f>
        <v>0</v>
      </c>
      <c r="AI37" s="3">
        <f>AH36+AH37</f>
        <v>0</v>
      </c>
      <c r="AJ37" s="3"/>
      <c r="AK37" s="25">
        <f t="shared" si="38"/>
        <v>0</v>
      </c>
      <c r="AL37" s="1" t="s">
        <v>16</v>
      </c>
      <c r="AM37" s="38"/>
      <c r="AN37" s="57"/>
      <c r="AO37" s="3">
        <f>AN37*AK37</f>
        <v>0</v>
      </c>
      <c r="AP37" s="3">
        <f>AO36+AO37</f>
        <v>0</v>
      </c>
      <c r="AQ37" s="3"/>
      <c r="AR37" s="25">
        <f t="shared" si="39"/>
        <v>0</v>
      </c>
      <c r="AS37" s="1" t="s">
        <v>16</v>
      </c>
      <c r="AT37" s="38"/>
      <c r="AU37" s="57"/>
      <c r="AV37" s="3">
        <f>AU37*AR37</f>
        <v>0</v>
      </c>
      <c r="AW37" s="3">
        <f>AV36+AV37</f>
        <v>0</v>
      </c>
      <c r="AX37" s="3"/>
      <c r="AY37" s="28">
        <f t="shared" si="40"/>
        <v>0</v>
      </c>
      <c r="AZ37" s="1" t="s">
        <v>16</v>
      </c>
      <c r="BA37" s="38"/>
      <c r="BB37" s="57"/>
      <c r="BC37" s="3">
        <f>BB37*AY37</f>
        <v>0</v>
      </c>
      <c r="BD37" s="3">
        <f>BC36+BC37</f>
        <v>0</v>
      </c>
      <c r="BE37" s="3"/>
      <c r="BF37" s="25">
        <f t="shared" si="41"/>
        <v>0</v>
      </c>
      <c r="BG37" s="1" t="s">
        <v>16</v>
      </c>
      <c r="BH37" s="38"/>
      <c r="BI37" s="45"/>
      <c r="BJ37" s="3">
        <f>BI37*BF37</f>
        <v>0</v>
      </c>
      <c r="BK37" s="3">
        <f>BJ36+BJ37</f>
        <v>0</v>
      </c>
      <c r="BL37" s="3"/>
      <c r="BM37" s="25">
        <f t="shared" si="42"/>
        <v>0</v>
      </c>
      <c r="BN37" s="1" t="s">
        <v>16</v>
      </c>
      <c r="BO37" s="38"/>
      <c r="BP37" s="45"/>
      <c r="BQ37" s="3">
        <f>BP37*BM37</f>
        <v>0</v>
      </c>
      <c r="BR37" s="3">
        <f>BQ36+BQ37</f>
        <v>0</v>
      </c>
      <c r="BS37" s="3"/>
      <c r="BT37" s="25">
        <f t="shared" si="43"/>
        <v>0</v>
      </c>
      <c r="BU37" s="1" t="s">
        <v>16</v>
      </c>
      <c r="BV37" s="38"/>
      <c r="BW37" s="45"/>
      <c r="BX37" s="3">
        <f>BW37*BT37</f>
        <v>0</v>
      </c>
      <c r="BY37" s="3">
        <f>BX36+BX37</f>
        <v>0</v>
      </c>
      <c r="BZ37" s="3"/>
      <c r="CA37" s="25">
        <f>BT37</f>
        <v>0</v>
      </c>
      <c r="CB37" s="1" t="s">
        <v>16</v>
      </c>
      <c r="CC37" s="38"/>
      <c r="CD37" s="45"/>
      <c r="CE37" s="3">
        <f>CD37*CA37</f>
        <v>0</v>
      </c>
      <c r="CF37" s="3">
        <f>CE36+CE37</f>
        <v>0</v>
      </c>
      <c r="CH37" s="28">
        <f t="shared" si="44"/>
        <v>0</v>
      </c>
      <c r="CI37" s="1" t="s">
        <v>16</v>
      </c>
      <c r="CJ37" s="5"/>
      <c r="CK37" s="5">
        <f>E37+L37+S37+Z37+AG37+AN37+AU37+BB37+BI37+BP37+BW37+CD37</f>
        <v>0</v>
      </c>
      <c r="CL37" s="5">
        <f>F37+M37+T37+AA37+AH37+AO37+AV37+BC37+BJ37+BQ37</f>
        <v>0</v>
      </c>
      <c r="CM37" s="29">
        <f>CL36+CL37</f>
        <v>0</v>
      </c>
    </row>
    <row r="38" spans="1:93" x14ac:dyDescent="0.2">
      <c r="A38" s="1" t="s">
        <v>39</v>
      </c>
      <c r="B38" s="25">
        <f>'2005'!CA45</f>
        <v>0</v>
      </c>
      <c r="C38" s="1" t="s">
        <v>8</v>
      </c>
      <c r="D38" s="37">
        <v>2</v>
      </c>
      <c r="E38" s="43"/>
      <c r="F38" s="26">
        <f>D38*B38</f>
        <v>0</v>
      </c>
      <c r="H38" s="3"/>
      <c r="I38" s="25">
        <f>B38</f>
        <v>0</v>
      </c>
      <c r="J38" s="1" t="s">
        <v>8</v>
      </c>
      <c r="K38" s="37">
        <v>2</v>
      </c>
      <c r="L38" s="43"/>
      <c r="M38" s="26">
        <f>K38*I38</f>
        <v>0</v>
      </c>
      <c r="O38" s="3"/>
      <c r="P38" s="27">
        <f>I38</f>
        <v>0</v>
      </c>
      <c r="Q38" s="1" t="s">
        <v>8</v>
      </c>
      <c r="R38" s="38">
        <v>2</v>
      </c>
      <c r="S38" s="45"/>
      <c r="T38" s="26">
        <f>R38*P38</f>
        <v>0</v>
      </c>
      <c r="V38" s="3"/>
      <c r="W38" s="25">
        <f>P38</f>
        <v>0</v>
      </c>
      <c r="X38" s="1" t="s">
        <v>8</v>
      </c>
      <c r="Y38" s="38">
        <v>2</v>
      </c>
      <c r="Z38" s="57"/>
      <c r="AA38" s="26">
        <f>Y38*W38</f>
        <v>0</v>
      </c>
      <c r="AC38" s="3"/>
      <c r="AD38" s="25">
        <f>W38</f>
        <v>0</v>
      </c>
      <c r="AE38" s="1" t="s">
        <v>8</v>
      </c>
      <c r="AF38" s="38"/>
      <c r="AG38" s="45"/>
      <c r="AH38" s="26">
        <f>AF38*AD38</f>
        <v>0</v>
      </c>
      <c r="AJ38" s="3"/>
      <c r="AK38" s="25">
        <f>AD38</f>
        <v>0</v>
      </c>
      <c r="AL38" s="1" t="s">
        <v>8</v>
      </c>
      <c r="AM38" s="38"/>
      <c r="AN38" s="57"/>
      <c r="AO38" s="26">
        <f>AM38*AK38</f>
        <v>0</v>
      </c>
      <c r="AQ38" s="3"/>
      <c r="AR38" s="25">
        <f>AK38</f>
        <v>0</v>
      </c>
      <c r="AS38" s="1" t="s">
        <v>8</v>
      </c>
      <c r="AT38" s="38"/>
      <c r="AU38" s="57"/>
      <c r="AV38" s="26">
        <f>AT38*AR38</f>
        <v>0</v>
      </c>
      <c r="AX38" s="3"/>
      <c r="AY38" s="28">
        <f>AR38</f>
        <v>0</v>
      </c>
      <c r="AZ38" s="1" t="s">
        <v>8</v>
      </c>
      <c r="BA38" s="38"/>
      <c r="BB38" s="57"/>
      <c r="BC38" s="26">
        <f>BA38*AY38</f>
        <v>0</v>
      </c>
      <c r="BE38" s="3"/>
      <c r="BF38" s="25">
        <f>AY38</f>
        <v>0</v>
      </c>
      <c r="BG38" s="1" t="s">
        <v>8</v>
      </c>
      <c r="BH38" s="38"/>
      <c r="BI38" s="45"/>
      <c r="BJ38" s="26">
        <f>BH38*BF38</f>
        <v>0</v>
      </c>
      <c r="BL38" s="3"/>
      <c r="BM38" s="25">
        <f>BF38</f>
        <v>0</v>
      </c>
      <c r="BN38" s="1" t="s">
        <v>8</v>
      </c>
      <c r="BO38" s="38"/>
      <c r="BP38" s="45"/>
      <c r="BQ38" s="26">
        <f>BO38*BM38</f>
        <v>0</v>
      </c>
      <c r="BS38" s="3"/>
      <c r="BT38" s="25">
        <f>BM38</f>
        <v>0</v>
      </c>
      <c r="BU38" s="1" t="s">
        <v>8</v>
      </c>
      <c r="BV38" s="38"/>
      <c r="BW38" s="45"/>
      <c r="BX38" s="26">
        <f>BV38*BT38</f>
        <v>0</v>
      </c>
      <c r="BZ38" s="3"/>
      <c r="CA38" s="25">
        <f>BT38</f>
        <v>0</v>
      </c>
      <c r="CB38" s="1" t="s">
        <v>8</v>
      </c>
      <c r="CC38" s="38"/>
      <c r="CD38" s="45"/>
      <c r="CE38" s="26">
        <f>CC38*CA38</f>
        <v>0</v>
      </c>
      <c r="CH38" s="28">
        <f>CA38</f>
        <v>0</v>
      </c>
      <c r="CI38" s="1" t="s">
        <v>8</v>
      </c>
      <c r="CJ38" s="5">
        <f>SUM(D38+K38+R38+Y38+AF38+AM38+AT38+BA38+BH38+BO38+BV38+CC38)</f>
        <v>8</v>
      </c>
      <c r="CK38" s="5"/>
      <c r="CL38" s="26">
        <f>CJ38*CH38</f>
        <v>0</v>
      </c>
      <c r="CM38" s="13"/>
    </row>
    <row r="39" spans="1:93" x14ac:dyDescent="0.2">
      <c r="A39" s="1" t="s">
        <v>40</v>
      </c>
      <c r="B39" s="25">
        <f>'2005'!CA46</f>
        <v>0</v>
      </c>
      <c r="C39" s="1" t="s">
        <v>16</v>
      </c>
      <c r="D39" s="43"/>
      <c r="E39" s="43">
        <v>17</v>
      </c>
      <c r="F39" s="3">
        <f>E39*B39</f>
        <v>0</v>
      </c>
      <c r="G39" s="3">
        <f>F38+F39</f>
        <v>0</v>
      </c>
      <c r="H39" s="3"/>
      <c r="I39" s="25">
        <f>B39</f>
        <v>0</v>
      </c>
      <c r="J39" s="1" t="s">
        <v>16</v>
      </c>
      <c r="K39" s="43"/>
      <c r="L39" s="43">
        <v>-1</v>
      </c>
      <c r="M39" s="3">
        <f>L39*I39</f>
        <v>0</v>
      </c>
      <c r="N39" s="3">
        <f>M38+M39</f>
        <v>0</v>
      </c>
      <c r="O39" s="3"/>
      <c r="P39" s="27">
        <f>I39</f>
        <v>0</v>
      </c>
      <c r="Q39" s="1" t="s">
        <v>16</v>
      </c>
      <c r="R39" s="45"/>
      <c r="S39" s="45"/>
      <c r="T39" s="3">
        <f>S39*P39</f>
        <v>0</v>
      </c>
      <c r="U39" s="3">
        <f>T38+T39</f>
        <v>0</v>
      </c>
      <c r="V39" s="3"/>
      <c r="W39" s="25">
        <f>P39</f>
        <v>0</v>
      </c>
      <c r="X39" s="1" t="s">
        <v>16</v>
      </c>
      <c r="Y39" s="45"/>
      <c r="Z39" s="57"/>
      <c r="AA39" s="3">
        <f>Z39*W39</f>
        <v>0</v>
      </c>
      <c r="AB39" s="3">
        <f>AA38+AA39</f>
        <v>0</v>
      </c>
      <c r="AC39" s="3"/>
      <c r="AD39" s="25">
        <f>W39</f>
        <v>0</v>
      </c>
      <c r="AE39" s="1" t="s">
        <v>16</v>
      </c>
      <c r="AF39" s="45"/>
      <c r="AG39" s="45"/>
      <c r="AH39" s="3">
        <f>AG39*AD39</f>
        <v>0</v>
      </c>
      <c r="AI39" s="3">
        <f>AH38+AH39</f>
        <v>0</v>
      </c>
      <c r="AJ39" s="3"/>
      <c r="AK39" s="25">
        <f>AD39</f>
        <v>0</v>
      </c>
      <c r="AL39" s="1" t="s">
        <v>16</v>
      </c>
      <c r="AM39" s="45"/>
      <c r="AN39" s="57"/>
      <c r="AO39" s="3">
        <f>AN39*AK39</f>
        <v>0</v>
      </c>
      <c r="AP39" s="3">
        <f>AO38+AO39</f>
        <v>0</v>
      </c>
      <c r="AQ39" s="3"/>
      <c r="AR39" s="25">
        <f>AK39</f>
        <v>0</v>
      </c>
      <c r="AS39" s="1" t="s">
        <v>16</v>
      </c>
      <c r="AT39" s="45"/>
      <c r="AU39" s="57"/>
      <c r="AV39" s="3">
        <f>AU39*AR39</f>
        <v>0</v>
      </c>
      <c r="AW39" s="3">
        <f>AV38+AV39</f>
        <v>0</v>
      </c>
      <c r="AX39" s="3"/>
      <c r="AY39" s="28">
        <f>AR39</f>
        <v>0</v>
      </c>
      <c r="AZ39" s="1" t="s">
        <v>16</v>
      </c>
      <c r="BA39" s="45"/>
      <c r="BB39" s="57"/>
      <c r="BC39" s="3">
        <f>BB39*AY39</f>
        <v>0</v>
      </c>
      <c r="BD39" s="3">
        <f>BC38+BC39</f>
        <v>0</v>
      </c>
      <c r="BE39" s="3"/>
      <c r="BF39" s="25">
        <f>AY39</f>
        <v>0</v>
      </c>
      <c r="BG39" s="1" t="s">
        <v>16</v>
      </c>
      <c r="BH39" s="45"/>
      <c r="BI39" s="45"/>
      <c r="BJ39" s="3">
        <f>BI39*BF39</f>
        <v>0</v>
      </c>
      <c r="BK39" s="3">
        <f>BJ38+BJ39</f>
        <v>0</v>
      </c>
      <c r="BL39" s="3"/>
      <c r="BM39" s="25">
        <f>BF39</f>
        <v>0</v>
      </c>
      <c r="BN39" s="1" t="s">
        <v>16</v>
      </c>
      <c r="BO39" s="45"/>
      <c r="BP39" s="45"/>
      <c r="BQ39" s="3">
        <f>BP39*BM39</f>
        <v>0</v>
      </c>
      <c r="BR39" s="3">
        <f>BQ38+BQ39</f>
        <v>0</v>
      </c>
      <c r="BS39" s="3"/>
      <c r="BT39" s="25">
        <f>BM39</f>
        <v>0</v>
      </c>
      <c r="BU39" s="1" t="s">
        <v>16</v>
      </c>
      <c r="BV39" s="45"/>
      <c r="BW39" s="45"/>
      <c r="BX39" s="3">
        <f>BW39*BT39</f>
        <v>0</v>
      </c>
      <c r="BY39" s="3">
        <f>BX38+BX39</f>
        <v>0</v>
      </c>
      <c r="BZ39" s="3"/>
      <c r="CA39" s="25">
        <f>BT39</f>
        <v>0</v>
      </c>
      <c r="CB39" s="1" t="s">
        <v>16</v>
      </c>
      <c r="CC39" s="45"/>
      <c r="CD39" s="45"/>
      <c r="CE39" s="3">
        <f>CD39*CA39</f>
        <v>0</v>
      </c>
      <c r="CF39" s="3">
        <f>CE38+CE39</f>
        <v>0</v>
      </c>
      <c r="CH39" s="28">
        <f>CA39</f>
        <v>0</v>
      </c>
      <c r="CI39" s="1" t="s">
        <v>16</v>
      </c>
      <c r="CJ39" s="5"/>
      <c r="CK39" s="5">
        <f>E39+L39+S39+Z39+AG39+AN39+AU39+BB39+BI39+BP39+BW39+CD39</f>
        <v>16</v>
      </c>
      <c r="CL39" s="3">
        <f>CK39*CH39</f>
        <v>0</v>
      </c>
      <c r="CM39" s="29">
        <f>CL38+CL39</f>
        <v>0</v>
      </c>
      <c r="CN39" s="3"/>
    </row>
    <row r="40" spans="1:93" x14ac:dyDescent="0.2">
      <c r="B40" s="25"/>
      <c r="D40" s="43"/>
      <c r="E40" s="43"/>
      <c r="F40" s="3"/>
      <c r="G40" s="3"/>
      <c r="H40" s="3"/>
      <c r="I40" s="25"/>
      <c r="K40" s="43"/>
      <c r="L40" s="43"/>
      <c r="M40" s="3"/>
      <c r="N40" s="3"/>
      <c r="O40" s="3"/>
      <c r="P40" s="27"/>
      <c r="R40" s="45"/>
      <c r="S40" s="45"/>
      <c r="T40" s="3"/>
      <c r="U40" s="3"/>
      <c r="V40" s="3"/>
      <c r="W40" s="25"/>
      <c r="Y40" s="45"/>
      <c r="Z40" s="57"/>
      <c r="AA40" s="3"/>
      <c r="AB40" s="3"/>
      <c r="AC40" s="3"/>
      <c r="AD40" s="25"/>
      <c r="AF40" s="45"/>
      <c r="AG40" s="45"/>
      <c r="AH40" s="3"/>
      <c r="AI40" s="3"/>
      <c r="AJ40" s="3"/>
      <c r="AK40" s="25"/>
      <c r="AM40" s="45"/>
      <c r="AN40" s="57"/>
      <c r="AO40" s="3"/>
      <c r="AP40" s="3"/>
      <c r="AQ40" s="3"/>
      <c r="AR40" s="25"/>
      <c r="AT40" s="45"/>
      <c r="AU40" s="57"/>
      <c r="AV40" s="3"/>
      <c r="AW40" s="3"/>
      <c r="AX40" s="3"/>
      <c r="AY40" s="28"/>
      <c r="BA40" s="45"/>
      <c r="BB40" s="57"/>
      <c r="BC40" s="3"/>
      <c r="BD40" s="3"/>
      <c r="BE40" s="3"/>
      <c r="BF40" s="25"/>
      <c r="BH40" s="45"/>
      <c r="BI40" s="45"/>
      <c r="BJ40" s="3"/>
      <c r="BK40" s="3"/>
      <c r="BL40" s="3"/>
      <c r="BM40" s="25"/>
      <c r="BO40" s="45"/>
      <c r="BP40" s="45"/>
      <c r="BQ40" s="3"/>
      <c r="BR40" s="3"/>
      <c r="BS40" s="3"/>
      <c r="BT40" s="25"/>
      <c r="BV40" s="45"/>
      <c r="BW40" s="45"/>
      <c r="BX40" s="3"/>
      <c r="BY40" s="3"/>
      <c r="BZ40" s="3"/>
      <c r="CA40" s="25"/>
      <c r="CC40" s="45"/>
      <c r="CD40" s="45"/>
      <c r="CE40" s="3"/>
      <c r="CF40" s="3"/>
      <c r="CH40" s="28"/>
      <c r="CJ40" s="5"/>
      <c r="CK40" s="5"/>
      <c r="CL40" s="5"/>
      <c r="CM40" s="29"/>
    </row>
    <row r="41" spans="1:93" x14ac:dyDescent="0.2">
      <c r="A41" s="1" t="s">
        <v>38</v>
      </c>
      <c r="B41" s="25">
        <f>'2005'!CA50</f>
        <v>0</v>
      </c>
      <c r="C41" s="1" t="s">
        <v>8</v>
      </c>
      <c r="D41" s="37">
        <v>6</v>
      </c>
      <c r="E41" s="43"/>
      <c r="F41" s="26">
        <f>D41*B41</f>
        <v>0</v>
      </c>
      <c r="I41" s="25">
        <f>B41</f>
        <v>0</v>
      </c>
      <c r="J41" s="1" t="s">
        <v>8</v>
      </c>
      <c r="K41" s="37">
        <v>6</v>
      </c>
      <c r="L41" s="43"/>
      <c r="M41" s="26">
        <f>K41*I41</f>
        <v>0</v>
      </c>
      <c r="P41" s="27">
        <f>I41</f>
        <v>0</v>
      </c>
      <c r="Q41" s="1" t="s">
        <v>8</v>
      </c>
      <c r="R41" s="37">
        <v>6</v>
      </c>
      <c r="S41" s="45"/>
      <c r="T41" s="26">
        <f>R41*P41</f>
        <v>0</v>
      </c>
      <c r="W41" s="25">
        <f t="shared" si="36"/>
        <v>0</v>
      </c>
      <c r="X41" s="1" t="s">
        <v>8</v>
      </c>
      <c r="Y41" s="37">
        <v>6</v>
      </c>
      <c r="Z41" s="45"/>
      <c r="AA41" s="26">
        <f>Y41*W41</f>
        <v>0</v>
      </c>
      <c r="AD41" s="25">
        <f t="shared" si="37"/>
        <v>0</v>
      </c>
      <c r="AE41" s="1" t="s">
        <v>8</v>
      </c>
      <c r="AF41" s="37"/>
      <c r="AG41" s="45"/>
      <c r="AH41" s="26">
        <f>AF41*AD41</f>
        <v>0</v>
      </c>
      <c r="AK41" s="25">
        <f t="shared" si="38"/>
        <v>0</v>
      </c>
      <c r="AL41" s="1" t="s">
        <v>8</v>
      </c>
      <c r="AM41" s="37"/>
      <c r="AN41" s="45"/>
      <c r="AO41" s="26">
        <f>AM41*AK41</f>
        <v>0</v>
      </c>
      <c r="AR41" s="25">
        <f t="shared" si="39"/>
        <v>0</v>
      </c>
      <c r="AS41" s="1" t="s">
        <v>8</v>
      </c>
      <c r="AT41" s="37"/>
      <c r="AU41" s="45"/>
      <c r="AV41" s="26">
        <f>AT41*AR41</f>
        <v>0</v>
      </c>
      <c r="AY41" s="28">
        <f t="shared" si="40"/>
        <v>0</v>
      </c>
      <c r="AZ41" s="1" t="s">
        <v>8</v>
      </c>
      <c r="BA41" s="37"/>
      <c r="BB41" s="45"/>
      <c r="BC41" s="26">
        <f>BA41*AY41</f>
        <v>0</v>
      </c>
      <c r="BF41" s="25">
        <f t="shared" si="41"/>
        <v>0</v>
      </c>
      <c r="BG41" s="1" t="s">
        <v>8</v>
      </c>
      <c r="BH41" s="37"/>
      <c r="BI41" s="45"/>
      <c r="BJ41" s="26">
        <f>BH41*BF41</f>
        <v>0</v>
      </c>
      <c r="BM41" s="25">
        <f t="shared" si="42"/>
        <v>0</v>
      </c>
      <c r="BN41" s="1" t="s">
        <v>8</v>
      </c>
      <c r="BO41" s="37"/>
      <c r="BP41" s="45"/>
      <c r="BQ41" s="26">
        <f>BO41*BM41</f>
        <v>0</v>
      </c>
      <c r="BT41" s="25">
        <f t="shared" si="43"/>
        <v>0</v>
      </c>
      <c r="BU41" s="1" t="s">
        <v>8</v>
      </c>
      <c r="BV41" s="37"/>
      <c r="BW41" s="45"/>
      <c r="BX41" s="26">
        <f>BV41*BT41</f>
        <v>0</v>
      </c>
      <c r="CA41" s="25">
        <f>BT41</f>
        <v>0</v>
      </c>
      <c r="CB41" s="1" t="s">
        <v>8</v>
      </c>
      <c r="CC41" s="37"/>
      <c r="CD41" s="45"/>
      <c r="CE41" s="26">
        <f>CC41*CA41</f>
        <v>0</v>
      </c>
      <c r="CH41" s="28">
        <f t="shared" si="44"/>
        <v>0</v>
      </c>
      <c r="CI41" s="1" t="s">
        <v>8</v>
      </c>
      <c r="CJ41" s="5">
        <f>SUM(D41+K41+R41+Y41+AF41+AM41+AT41+BA41+BH41+BO41+BV41+CC41)</f>
        <v>24</v>
      </c>
      <c r="CK41" s="5"/>
      <c r="CL41" s="26">
        <f>CJ41*CH41</f>
        <v>0</v>
      </c>
      <c r="CM41" s="13"/>
    </row>
    <row r="42" spans="1:93" x14ac:dyDescent="0.2">
      <c r="A42" s="1" t="s">
        <v>19</v>
      </c>
      <c r="B42" s="25">
        <f>'2005'!CA51</f>
        <v>0.20469999999999999</v>
      </c>
      <c r="C42" s="1" t="s">
        <v>16</v>
      </c>
      <c r="D42" s="44"/>
      <c r="E42" s="43">
        <v>536</v>
      </c>
      <c r="F42" s="3">
        <f>E42*B42</f>
        <v>109.7192</v>
      </c>
      <c r="G42" s="3">
        <f>F41+F42</f>
        <v>109.7192</v>
      </c>
      <c r="H42" s="3"/>
      <c r="I42" s="25">
        <f>B42</f>
        <v>0.20469999999999999</v>
      </c>
      <c r="J42" s="1" t="s">
        <v>16</v>
      </c>
      <c r="K42" s="44"/>
      <c r="L42" s="43">
        <v>537</v>
      </c>
      <c r="M42" s="3">
        <f>L42*I42</f>
        <v>109.9239</v>
      </c>
      <c r="N42" s="3">
        <f>M41+M42</f>
        <v>109.9239</v>
      </c>
      <c r="O42" s="3"/>
      <c r="P42" s="27">
        <f>I42</f>
        <v>0.20469999999999999</v>
      </c>
      <c r="Q42" s="1" t="s">
        <v>16</v>
      </c>
      <c r="R42" s="46"/>
      <c r="S42" s="45">
        <v>537</v>
      </c>
      <c r="T42" s="3">
        <f>S42*P42</f>
        <v>109.9239</v>
      </c>
      <c r="U42" s="3">
        <f>T41+T42</f>
        <v>109.9239</v>
      </c>
      <c r="V42" s="3"/>
      <c r="W42" s="25">
        <f t="shared" si="36"/>
        <v>0.20469999999999999</v>
      </c>
      <c r="X42" s="1" t="s">
        <v>16</v>
      </c>
      <c r="Y42" s="46"/>
      <c r="Z42" s="45">
        <v>537</v>
      </c>
      <c r="AA42" s="3">
        <f>Z42*W42</f>
        <v>109.9239</v>
      </c>
      <c r="AB42" s="3">
        <f>AA41+AA42</f>
        <v>109.9239</v>
      </c>
      <c r="AC42" s="3"/>
      <c r="AD42" s="25">
        <f t="shared" si="37"/>
        <v>0.20469999999999999</v>
      </c>
      <c r="AE42" s="1" t="s">
        <v>16</v>
      </c>
      <c r="AF42" s="46"/>
      <c r="AG42" s="45">
        <v>537</v>
      </c>
      <c r="AH42" s="3">
        <f>AG42*AD42</f>
        <v>109.9239</v>
      </c>
      <c r="AI42" s="3">
        <f>AH41+AH42</f>
        <v>109.9239</v>
      </c>
      <c r="AJ42" s="3"/>
      <c r="AK42" s="25">
        <f t="shared" si="38"/>
        <v>0.20469999999999999</v>
      </c>
      <c r="AL42" s="1" t="s">
        <v>16</v>
      </c>
      <c r="AM42" s="46"/>
      <c r="AN42" s="45"/>
      <c r="AO42" s="3">
        <f>AN42*AK42</f>
        <v>0</v>
      </c>
      <c r="AP42" s="3">
        <f>AO41+AO42</f>
        <v>0</v>
      </c>
      <c r="AQ42" s="3"/>
      <c r="AR42" s="25">
        <f t="shared" si="39"/>
        <v>0.20469999999999999</v>
      </c>
      <c r="AS42" s="1" t="s">
        <v>16</v>
      </c>
      <c r="AT42" s="46"/>
      <c r="AU42" s="45"/>
      <c r="AV42" s="3">
        <f>AU42*AR42</f>
        <v>0</v>
      </c>
      <c r="AW42" s="3">
        <f>AV41+AV42</f>
        <v>0</v>
      </c>
      <c r="AX42" s="3"/>
      <c r="AY42" s="28">
        <f t="shared" si="40"/>
        <v>0.20469999999999999</v>
      </c>
      <c r="AZ42" s="1" t="s">
        <v>16</v>
      </c>
      <c r="BA42" s="46"/>
      <c r="BB42" s="45"/>
      <c r="BC42" s="3">
        <f>BB42*AY42</f>
        <v>0</v>
      </c>
      <c r="BD42" s="3">
        <f>BC41+BC42</f>
        <v>0</v>
      </c>
      <c r="BE42" s="3"/>
      <c r="BF42" s="25">
        <f t="shared" si="41"/>
        <v>0.20469999999999999</v>
      </c>
      <c r="BG42" s="1" t="s">
        <v>16</v>
      </c>
      <c r="BH42" s="46"/>
      <c r="BI42" s="45"/>
      <c r="BJ42" s="3">
        <f>BI42*BF42</f>
        <v>0</v>
      </c>
      <c r="BK42" s="3">
        <f>BJ41+BJ42</f>
        <v>0</v>
      </c>
      <c r="BL42" s="3"/>
      <c r="BM42" s="25">
        <f t="shared" si="42"/>
        <v>0.20469999999999999</v>
      </c>
      <c r="BN42" s="1" t="s">
        <v>16</v>
      </c>
      <c r="BO42" s="46"/>
      <c r="BP42" s="45">
        <v>2151</v>
      </c>
      <c r="BQ42" s="3">
        <f>BP42*BM42</f>
        <v>440.30969999999996</v>
      </c>
      <c r="BR42" s="3">
        <f>BQ41+BQ42</f>
        <v>440.30969999999996</v>
      </c>
      <c r="BS42" s="3"/>
      <c r="BT42" s="25">
        <f t="shared" si="43"/>
        <v>0.20469999999999999</v>
      </c>
      <c r="BU42" s="1" t="s">
        <v>16</v>
      </c>
      <c r="BV42" s="46"/>
      <c r="BW42" s="45">
        <v>537</v>
      </c>
      <c r="BX42" s="3">
        <f>BW42*BT42</f>
        <v>109.9239</v>
      </c>
      <c r="BY42" s="3">
        <f>BX41+BX42</f>
        <v>109.9239</v>
      </c>
      <c r="BZ42" s="3"/>
      <c r="CA42" s="25">
        <f>BT42</f>
        <v>0.20469999999999999</v>
      </c>
      <c r="CB42" s="1" t="s">
        <v>16</v>
      </c>
      <c r="CC42" s="49"/>
      <c r="CD42" s="45">
        <v>537</v>
      </c>
      <c r="CE42" s="3">
        <f>CD42*CA42</f>
        <v>109.9239</v>
      </c>
      <c r="CF42" s="3">
        <f>CE41+CE42</f>
        <v>109.9239</v>
      </c>
      <c r="CH42" s="28">
        <f t="shared" si="44"/>
        <v>0.20469999999999999</v>
      </c>
      <c r="CI42" s="1" t="s">
        <v>16</v>
      </c>
      <c r="CK42" s="5">
        <f>E42+L42+S42+Z42+AG42+AN42+AU42+BB42+BI42+BP42+BW42+CD42</f>
        <v>5909</v>
      </c>
      <c r="CL42" s="3">
        <f>CK42*CH42</f>
        <v>1209.5723</v>
      </c>
      <c r="CM42" s="29">
        <f>CL41+CL42</f>
        <v>1209.5723</v>
      </c>
      <c r="CN42" s="3"/>
    </row>
    <row r="43" spans="1:93" ht="15" x14ac:dyDescent="0.25">
      <c r="B43" s="18"/>
      <c r="D43" s="30"/>
      <c r="E43" s="4"/>
      <c r="F43" s="33">
        <f>SUM(F9:F42)</f>
        <v>34335.117049</v>
      </c>
      <c r="G43" s="31">
        <f>SUM(G8:G42)</f>
        <v>33970.234017000002</v>
      </c>
      <c r="H43" s="32"/>
      <c r="I43" s="18"/>
      <c r="K43" s="30"/>
      <c r="L43" s="4"/>
      <c r="M43" s="33">
        <f>SUM(M9:M42)</f>
        <v>28090.603240000004</v>
      </c>
      <c r="N43" s="31">
        <f>SUM(N8:N42)</f>
        <v>28063.114600000001</v>
      </c>
      <c r="O43" s="6"/>
      <c r="P43" s="27"/>
      <c r="S43" s="5"/>
      <c r="T43" s="33">
        <f>SUM(T9:T42)</f>
        <v>248.83387600000003</v>
      </c>
      <c r="U43" s="31">
        <f>SUM(U8:U42)</f>
        <v>219.86203599999999</v>
      </c>
      <c r="V43" s="6"/>
      <c r="W43" s="18"/>
      <c r="Z43" s="5"/>
      <c r="AA43" s="33">
        <f>SUM(AA9:AA42)</f>
        <v>150.41864000000001</v>
      </c>
      <c r="AB43" s="31">
        <f>SUM(AB8:AB42)</f>
        <v>119.59280000000001</v>
      </c>
      <c r="AC43" s="6"/>
      <c r="AD43" s="18"/>
      <c r="AG43" s="5"/>
      <c r="AH43" s="33">
        <f>SUM(AH9:AH42)</f>
        <v>616.74680000000001</v>
      </c>
      <c r="AI43" s="31">
        <f>SUM(AI8:AI42)</f>
        <v>616.74680000000001</v>
      </c>
      <c r="AJ43" s="6"/>
      <c r="AK43" s="18"/>
      <c r="AN43" s="5"/>
      <c r="AO43" s="33">
        <f>SUM(AO9:AO42)</f>
        <v>-135.47458600000002</v>
      </c>
      <c r="AP43" s="31">
        <f>SUM(AP8:AP42)</f>
        <v>-135.47458600000002</v>
      </c>
      <c r="AQ43" s="6"/>
      <c r="AR43" s="18"/>
      <c r="AU43" s="5"/>
      <c r="AV43" s="33">
        <f>SUM(AV9:AV42)</f>
        <v>-2.8037000000000001</v>
      </c>
      <c r="AW43" s="31">
        <f>SUM(AW8:AW42)</f>
        <v>-2.8037000000000001</v>
      </c>
      <c r="AX43" s="6"/>
      <c r="BB43" s="5"/>
      <c r="BC43" s="33">
        <f>SUM(BC9:BC42)</f>
        <v>-0.49367200000000006</v>
      </c>
      <c r="BD43" s="31">
        <f>SUM(BD8:BD42)</f>
        <v>-0.49367200000000006</v>
      </c>
      <c r="BE43" s="6"/>
      <c r="BF43" s="18"/>
      <c r="BI43" s="5"/>
      <c r="BJ43" s="33">
        <f>SUM(BJ9:BJ42)</f>
        <v>-2.7968000000000002</v>
      </c>
      <c r="BK43" s="31">
        <f>SUM(BK8:BK42)</f>
        <v>-2.7968000000000002</v>
      </c>
      <c r="BL43" s="6"/>
      <c r="BM43" s="18"/>
      <c r="BP43" s="5"/>
      <c r="BQ43" s="33">
        <f>SUM(BQ9:BQ42)</f>
        <v>438.41449999999998</v>
      </c>
      <c r="BR43" s="31">
        <f>SUM(BR8:BR42)</f>
        <v>438.41449999999998</v>
      </c>
      <c r="BS43" s="6"/>
      <c r="BT43" s="18"/>
      <c r="BW43" s="5"/>
      <c r="BX43" s="33">
        <f>SUM(BX9:BX42)</f>
        <v>109.8917</v>
      </c>
      <c r="BY43" s="31">
        <f>SUM(BY8:BY42)</f>
        <v>109.8917</v>
      </c>
      <c r="BZ43" s="6"/>
      <c r="CA43" s="18"/>
      <c r="CD43" s="5"/>
      <c r="CE43" s="33">
        <f>SUM(CE9:CE42)</f>
        <v>105.0916</v>
      </c>
      <c r="CF43" s="31">
        <f>SUM(CF8:CF42)</f>
        <v>105.0916</v>
      </c>
      <c r="CK43" s="5"/>
      <c r="CL43" s="33">
        <f>SUM(CL9:CL42)</f>
        <v>63953.548646999996</v>
      </c>
      <c r="CM43" s="33">
        <f>SUM(CM11:CM42)</f>
        <v>63503.280863</v>
      </c>
      <c r="CN43" s="9"/>
      <c r="CO43" s="8"/>
    </row>
    <row r="44" spans="1:93" x14ac:dyDescent="0.2">
      <c r="D44" s="30"/>
      <c r="E44" s="4"/>
      <c r="F44" s="1"/>
      <c r="K44" s="30"/>
      <c r="L44" s="4"/>
      <c r="M44" s="1"/>
      <c r="S44" s="5"/>
      <c r="T44" s="1"/>
      <c r="Z44" s="5"/>
      <c r="AA44" s="1"/>
      <c r="AG44" s="5"/>
      <c r="AH44" s="1"/>
      <c r="AN44" s="5"/>
      <c r="AO44" s="1"/>
      <c r="AU44" s="5"/>
      <c r="AV44" s="1"/>
      <c r="BB44" s="5"/>
      <c r="BC44" s="1"/>
      <c r="BI44" s="5"/>
      <c r="BJ44" s="1"/>
      <c r="BP44" s="5"/>
      <c r="BQ44" s="1"/>
      <c r="CK44" s="5"/>
      <c r="CN44" s="3"/>
    </row>
    <row r="45" spans="1:93" x14ac:dyDescent="0.2">
      <c r="CK45" s="1" t="s">
        <v>190</v>
      </c>
      <c r="CL45" s="42">
        <f>CE43+BX43+BQ43+BJ43+BC43+AV43+AO43+AH43+AA43+T43+M43+F43-CL43</f>
        <v>0</v>
      </c>
      <c r="CN45" s="34"/>
    </row>
    <row r="46" spans="1:93" x14ac:dyDescent="0.2">
      <c r="CE46" s="8"/>
    </row>
    <row r="49" spans="1:69" x14ac:dyDescent="0.2">
      <c r="A49" s="11"/>
    </row>
    <row r="50" spans="1:69" x14ac:dyDescent="0.2">
      <c r="A50" s="10"/>
    </row>
    <row r="51" spans="1:69" x14ac:dyDescent="0.2">
      <c r="A51" s="10"/>
    </row>
    <row r="52" spans="1:69" x14ac:dyDescent="0.2">
      <c r="A52" s="10"/>
    </row>
    <row r="53" spans="1:69" x14ac:dyDescent="0.2">
      <c r="A53" s="12"/>
    </row>
    <row r="54" spans="1:69" x14ac:dyDescent="0.2">
      <c r="A54" s="11"/>
    </row>
    <row r="55" spans="1:69" x14ac:dyDescent="0.2">
      <c r="A55" s="11"/>
    </row>
    <row r="56" spans="1:69" x14ac:dyDescent="0.2">
      <c r="A56" s="13"/>
    </row>
    <row r="57" spans="1:69" x14ac:dyDescent="0.2">
      <c r="A57" s="14"/>
    </row>
    <row r="58" spans="1:69" x14ac:dyDescent="0.2">
      <c r="A58" s="13"/>
    </row>
    <row r="59" spans="1:69" x14ac:dyDescent="0.2">
      <c r="A59" s="14"/>
    </row>
    <row r="60" spans="1:69" s="8" customFormat="1" x14ac:dyDescent="0.2">
      <c r="A60" s="13"/>
      <c r="F60" s="7"/>
      <c r="M60" s="7"/>
      <c r="T60" s="7"/>
      <c r="AA60" s="7"/>
      <c r="AH60" s="7"/>
      <c r="AO60" s="7"/>
      <c r="AV60" s="7"/>
      <c r="BC60" s="7"/>
      <c r="BJ60" s="7"/>
      <c r="BQ60" s="7"/>
    </row>
    <row r="61" spans="1:69" x14ac:dyDescent="0.2">
      <c r="A61" s="14"/>
    </row>
    <row r="62" spans="1:69" x14ac:dyDescent="0.2">
      <c r="A62" s="11"/>
    </row>
    <row r="63" spans="1:69" x14ac:dyDescent="0.2">
      <c r="A63" s="14"/>
    </row>
    <row r="64" spans="1:69" x14ac:dyDescent="0.2">
      <c r="A64" s="11"/>
    </row>
    <row r="65" spans="1:1" x14ac:dyDescent="0.2">
      <c r="A65" s="11"/>
    </row>
    <row r="66" spans="1:1" x14ac:dyDescent="0.2">
      <c r="A66" s="15"/>
    </row>
    <row r="67" spans="1:1" x14ac:dyDescent="0.2">
      <c r="A67" s="14"/>
    </row>
    <row r="68" spans="1:1" x14ac:dyDescent="0.2">
      <c r="A68" s="15"/>
    </row>
    <row r="69" spans="1:1" x14ac:dyDescent="0.2">
      <c r="A69" s="14"/>
    </row>
  </sheetData>
  <mergeCells count="12">
    <mergeCell ref="BA5:BD5"/>
    <mergeCell ref="BH5:BK5"/>
    <mergeCell ref="BO5:BR5"/>
    <mergeCell ref="BV5:BY5"/>
    <mergeCell ref="CC5:CF5"/>
    <mergeCell ref="CH5:CM5"/>
    <mergeCell ref="D5:G5"/>
    <mergeCell ref="R5:U5"/>
    <mergeCell ref="Y5:AB5"/>
    <mergeCell ref="AF5:AI5"/>
    <mergeCell ref="AM5:AP5"/>
    <mergeCell ref="AT5:AW5"/>
  </mergeCells>
  <printOptions horizontalCentered="1"/>
  <pageMargins left="0.33" right="0.33" top="0.56000000000000005" bottom="0.33" header="0.32" footer="0.24"/>
  <pageSetup paperSize="5" scale="80" orientation="landscape" horizontalDpi="4294967293" verticalDpi="300" r:id="rId1"/>
  <headerFooter alignWithMargins="0">
    <oddFooter>&amp;R&amp;P</oddFooter>
  </headerFooter>
  <colBreaks count="6" manualBreakCount="6">
    <brk id="14" max="1048575" man="1"/>
    <brk id="28" max="1048575" man="1"/>
    <brk id="42" max="1048575" man="1"/>
    <brk id="56" max="1048575" man="1"/>
    <brk id="70" max="1048575" man="1"/>
    <brk id="8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2002 PILS Rate</vt:lpstr>
      <vt:lpstr>2002</vt:lpstr>
      <vt:lpstr>2003</vt:lpstr>
      <vt:lpstr>2004</vt:lpstr>
      <vt:lpstr>2005</vt:lpstr>
      <vt:lpstr>2006</vt:lpstr>
      <vt:lpstr>'2002'!Print_Titles</vt:lpstr>
      <vt:lpstr>'2003'!Print_Titles</vt:lpstr>
      <vt:lpstr>'2004'!Print_Titles</vt:lpstr>
      <vt:lpstr>'2005'!Print_Titles</vt:lpstr>
      <vt:lpstr>'2006'!Print_Titles</vt:lpstr>
    </vt:vector>
  </TitlesOfParts>
  <Company>Grimsby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sejal</dc:creator>
  <cp:lastModifiedBy>Bacon, Bruce</cp:lastModifiedBy>
  <cp:lastPrinted>2012-05-12T20:05:10Z</cp:lastPrinted>
  <dcterms:created xsi:type="dcterms:W3CDTF">2005-03-14T14:49:16Z</dcterms:created>
  <dcterms:modified xsi:type="dcterms:W3CDTF">2012-10-05T16:28:30Z</dcterms:modified>
</cp:coreProperties>
</file>