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7680"/>
  </bookViews>
  <sheets>
    <sheet name="Table 1" sheetId="1" r:id="rId1"/>
    <sheet name="Table 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6" i="1" l="1"/>
  <c r="F16" i="1" s="1"/>
  <c r="D15" i="1"/>
  <c r="D14" i="1"/>
  <c r="E7" i="1"/>
  <c r="F7" i="1" s="1"/>
  <c r="E5" i="2"/>
  <c r="D6" i="1"/>
  <c r="D5" i="1"/>
  <c r="C5" i="1"/>
  <c r="C8" i="1" s="1"/>
  <c r="C14" i="1" l="1"/>
  <c r="C17" i="1" s="1"/>
  <c r="C19" i="1" s="1"/>
  <c r="B6" i="2" s="1"/>
  <c r="E14" i="1"/>
  <c r="D17" i="1"/>
  <c r="E15" i="1"/>
  <c r="F15" i="1" s="1"/>
  <c r="E6" i="1"/>
  <c r="F6" i="1" s="1"/>
  <c r="D8" i="1"/>
  <c r="E5" i="1"/>
  <c r="F14" i="1" l="1"/>
  <c r="B7" i="2"/>
  <c r="B9" i="2" s="1"/>
  <c r="D19" i="1"/>
  <c r="C6" i="2" s="1"/>
  <c r="C7" i="2" s="1"/>
  <c r="C9" i="2" s="1"/>
  <c r="E17" i="1"/>
  <c r="F17" i="1"/>
  <c r="E8" i="1"/>
  <c r="E19" i="1" s="1"/>
  <c r="D6" i="2" s="1"/>
  <c r="D7" i="2" s="1"/>
  <c r="D9" i="2" s="1"/>
  <c r="F5" i="1"/>
  <c r="F8" i="1" s="1"/>
  <c r="E6" i="2" l="1"/>
  <c r="E7" i="2"/>
  <c r="E9" i="2" s="1"/>
  <c r="F19" i="1" l="1"/>
</calcChain>
</file>

<file path=xl/sharedStrings.xml><?xml version="1.0" encoding="utf-8"?>
<sst xmlns="http://schemas.openxmlformats.org/spreadsheetml/2006/main" count="23" uniqueCount="17">
  <si>
    <t>Asset</t>
  </si>
  <si>
    <t>Depreciation</t>
  </si>
  <si>
    <t>Total</t>
  </si>
  <si>
    <t>Pre HST Purchases with PST included in assets</t>
  </si>
  <si>
    <t>Post HST Purchase with Input Tax Credit Included in Assets</t>
  </si>
  <si>
    <t>Total Depreciation Expense (A)</t>
  </si>
  <si>
    <t>Total Depreciation Expense (B)</t>
  </si>
  <si>
    <t>Total Capital Items PST Savings (A-B)</t>
  </si>
  <si>
    <t>Table 2 - Summary of PST Savings from 2009 Historic Year Analysis</t>
  </si>
  <si>
    <t>OM&amp;A Expenses PST Savings</t>
  </si>
  <si>
    <t>Capital Items PST Savings (Table 1)</t>
  </si>
  <si>
    <t>Total Annual PST Savings</t>
  </si>
  <si>
    <t>Monthly PST Savings</t>
  </si>
  <si>
    <t>2010 Purchases $904,404</t>
  </si>
  <si>
    <t>2011 Purchases $546144</t>
  </si>
  <si>
    <t>2012 Purchases $660,000</t>
  </si>
  <si>
    <t>2011 Purchases $546,144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</si>
</sst>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164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44" fontId="2" fillId="0" borderId="0" xfId="1" applyFont="1"/>
    <xf numFmtId="44" fontId="0" fillId="0" borderId="0" xfId="0" applyNumberFormat="1"/>
    <xf numFmtId="44" fontId="2" fillId="0" borderId="1" xfId="0" applyNumberFormat="1" applyFont="1" applyBorder="1"/>
    <xf numFmtId="0" fontId="2" fillId="0" borderId="0" xfId="0" applyFont="1" applyAlignment="1">
      <alignment horizontal="center"/>
    </xf>
    <xf numFmtId="44" fontId="0" fillId="0" borderId="1" xfId="0" applyNumberFormat="1" applyBorder="1"/>
    <xf numFmtId="0" fontId="2" fillId="0" borderId="0" xfId="0" applyFont="1" applyAlignment="1">
      <alignment horizontal="center" vertical="center"/>
    </xf>
    <xf numFmtId="44" fontId="0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tabSelected="1" workbookViewId="0">
      <selection activeCell="B14" sqref="B14:B16"/>
    </sheetView>
  </sheetViews>
  <sheetFormatPr defaultRowHeight="15" x14ac:dyDescent="0.25"/>
  <cols>
    <col min="1" max="1" width="26.7109375" customWidth="1"/>
    <col min="2" max="2" width="11.5703125" bestFit="1" customWidth="1"/>
    <col min="3" max="4" width="12.5703125" bestFit="1" customWidth="1"/>
    <col min="5" max="5" width="12.5703125" customWidth="1"/>
    <col min="6" max="6" width="12.5703125" bestFit="1" customWidth="1"/>
    <col min="8" max="8" width="14.28515625" style="1" bestFit="1" customWidth="1"/>
    <col min="9" max="9" width="10.5703125" bestFit="1" customWidth="1"/>
  </cols>
  <sheetData>
    <row r="2" spans="1:9" x14ac:dyDescent="0.25">
      <c r="A2" s="3" t="s">
        <v>3</v>
      </c>
    </row>
    <row r="3" spans="1:9" x14ac:dyDescent="0.25">
      <c r="B3" s="4" t="s">
        <v>0</v>
      </c>
      <c r="C3" s="10" t="s">
        <v>1</v>
      </c>
      <c r="D3" s="10"/>
      <c r="E3" s="10"/>
      <c r="F3" s="10"/>
    </row>
    <row r="4" spans="1:9" x14ac:dyDescent="0.25">
      <c r="C4" s="8">
        <v>2010</v>
      </c>
      <c r="D4" s="8">
        <v>2011</v>
      </c>
      <c r="E4" s="8">
        <v>2012</v>
      </c>
      <c r="F4" s="8" t="s">
        <v>2</v>
      </c>
    </row>
    <row r="5" spans="1:9" x14ac:dyDescent="0.25">
      <c r="A5" t="s">
        <v>13</v>
      </c>
      <c r="B5" s="2">
        <v>396256.59</v>
      </c>
      <c r="C5" s="1">
        <f>B5/25</f>
        <v>15850.2636</v>
      </c>
      <c r="D5" s="1">
        <f>B5/25</f>
        <v>15850.2636</v>
      </c>
      <c r="E5" s="1">
        <f>D5</f>
        <v>15850.2636</v>
      </c>
      <c r="F5" s="1">
        <f>C5+D5+E5</f>
        <v>47550.790800000002</v>
      </c>
    </row>
    <row r="6" spans="1:9" x14ac:dyDescent="0.25">
      <c r="A6" t="s">
        <v>16</v>
      </c>
      <c r="B6" s="2">
        <v>589834.98</v>
      </c>
      <c r="C6" s="1"/>
      <c r="D6" s="1">
        <f>B6/25</f>
        <v>23593.3992</v>
      </c>
      <c r="E6" s="1">
        <f>D6</f>
        <v>23593.3992</v>
      </c>
      <c r="F6" s="1">
        <f>C6+D6+E6</f>
        <v>47186.7984</v>
      </c>
      <c r="I6" s="6"/>
    </row>
    <row r="7" spans="1:9" x14ac:dyDescent="0.25">
      <c r="A7" t="s">
        <v>15</v>
      </c>
      <c r="B7" s="2">
        <v>712800</v>
      </c>
      <c r="C7" s="1"/>
      <c r="D7" s="1"/>
      <c r="E7" s="1">
        <f>B7/25</f>
        <v>28512</v>
      </c>
      <c r="F7" s="1">
        <f>C7+D7+E7</f>
        <v>28512</v>
      </c>
    </row>
    <row r="8" spans="1:9" x14ac:dyDescent="0.25">
      <c r="A8" s="3" t="s">
        <v>5</v>
      </c>
      <c r="C8" s="5">
        <f>SUM(C5:C7)</f>
        <v>15850.2636</v>
      </c>
      <c r="D8" s="5">
        <f t="shared" ref="D8:F8" si="0">SUM(D5:D7)</f>
        <v>39443.662799999998</v>
      </c>
      <c r="E8" s="5">
        <f t="shared" si="0"/>
        <v>67955.662799999991</v>
      </c>
      <c r="F8" s="5">
        <f t="shared" si="0"/>
        <v>123249.5892</v>
      </c>
    </row>
    <row r="11" spans="1:9" x14ac:dyDescent="0.25">
      <c r="A11" s="3" t="s">
        <v>4</v>
      </c>
    </row>
    <row r="12" spans="1:9" x14ac:dyDescent="0.25">
      <c r="B12" s="4" t="s">
        <v>0</v>
      </c>
      <c r="C12" s="10" t="s">
        <v>1</v>
      </c>
      <c r="D12" s="10"/>
      <c r="E12" s="10"/>
      <c r="F12" s="10"/>
    </row>
    <row r="13" spans="1:9" x14ac:dyDescent="0.25">
      <c r="C13" s="8">
        <v>2010</v>
      </c>
      <c r="D13" s="8">
        <v>2011</v>
      </c>
      <c r="E13" s="8">
        <v>2012</v>
      </c>
      <c r="F13" s="8" t="s">
        <v>2</v>
      </c>
    </row>
    <row r="14" spans="1:9" x14ac:dyDescent="0.25">
      <c r="A14" t="s">
        <v>13</v>
      </c>
      <c r="B14" s="2">
        <v>366904.25</v>
      </c>
      <c r="C14" s="1">
        <f>B14/25</f>
        <v>14676.17</v>
      </c>
      <c r="D14" s="1">
        <f>B14/25</f>
        <v>14676.17</v>
      </c>
      <c r="E14" s="1">
        <f>D14</f>
        <v>14676.17</v>
      </c>
      <c r="F14" s="1">
        <f>C14+D14+E14</f>
        <v>44028.51</v>
      </c>
    </row>
    <row r="15" spans="1:9" x14ac:dyDescent="0.25">
      <c r="A15" t="s">
        <v>14</v>
      </c>
      <c r="B15" s="2">
        <v>546143.5</v>
      </c>
      <c r="C15" s="1"/>
      <c r="D15" s="1">
        <f>B15/25</f>
        <v>21845.74</v>
      </c>
      <c r="E15" s="1">
        <f>D15</f>
        <v>21845.74</v>
      </c>
      <c r="F15" s="1">
        <f>C15+D15+E15</f>
        <v>43691.48</v>
      </c>
    </row>
    <row r="16" spans="1:9" x14ac:dyDescent="0.25">
      <c r="A16" t="s">
        <v>15</v>
      </c>
      <c r="B16" s="2">
        <v>660000</v>
      </c>
      <c r="C16" s="1"/>
      <c r="D16" s="1"/>
      <c r="E16" s="1">
        <f>B16/25</f>
        <v>26400</v>
      </c>
      <c r="F16" s="1">
        <f>C16+D16+E16</f>
        <v>26400</v>
      </c>
    </row>
    <row r="17" spans="1:6" x14ac:dyDescent="0.25">
      <c r="A17" s="3" t="s">
        <v>6</v>
      </c>
      <c r="C17" s="5">
        <f>SUM(C14:C16)</f>
        <v>14676.17</v>
      </c>
      <c r="D17" s="5">
        <f t="shared" ref="D17:F17" si="1">SUM(D14:D16)</f>
        <v>36521.910000000003</v>
      </c>
      <c r="E17" s="5">
        <f t="shared" si="1"/>
        <v>62921.91</v>
      </c>
      <c r="F17" s="5">
        <f t="shared" si="1"/>
        <v>114119.99</v>
      </c>
    </row>
    <row r="19" spans="1:6" ht="15.75" thickBot="1" x14ac:dyDescent="0.3">
      <c r="A19" s="3" t="s">
        <v>7</v>
      </c>
      <c r="C19" s="7">
        <f>C8-C17</f>
        <v>1174.0936000000002</v>
      </c>
      <c r="D19" s="7">
        <f>D8-D17</f>
        <v>2921.7527999999947</v>
      </c>
      <c r="E19" s="7">
        <f>E8-E17</f>
        <v>5033.7527999999875</v>
      </c>
      <c r="F19" s="7">
        <f>F8-F17</f>
        <v>9129.5991999999969</v>
      </c>
    </row>
    <row r="20" spans="1:6" ht="15.75" thickTop="1" x14ac:dyDescent="0.25"/>
  </sheetData>
  <mergeCells count="2">
    <mergeCell ref="C3:F3"/>
    <mergeCell ref="C12:F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A2" sqref="A2:E9"/>
    </sheetView>
  </sheetViews>
  <sheetFormatPr defaultRowHeight="15" x14ac:dyDescent="0.25"/>
  <cols>
    <col min="1" max="1" width="33.140625" customWidth="1"/>
    <col min="2" max="5" width="11.5703125" bestFit="1" customWidth="1"/>
  </cols>
  <sheetData>
    <row r="2" spans="1:5" x14ac:dyDescent="0.25">
      <c r="A2" s="3" t="s">
        <v>8</v>
      </c>
    </row>
    <row r="4" spans="1:5" x14ac:dyDescent="0.25">
      <c r="B4" s="8">
        <v>2010</v>
      </c>
      <c r="C4" s="8">
        <v>2011</v>
      </c>
      <c r="D4" s="8">
        <v>2012</v>
      </c>
      <c r="E4" s="8" t="s">
        <v>2</v>
      </c>
    </row>
    <row r="5" spans="1:5" x14ac:dyDescent="0.25">
      <c r="A5" t="s">
        <v>9</v>
      </c>
      <c r="B5" s="11">
        <v>8039.1466666666611</v>
      </c>
      <c r="C5" s="11">
        <v>8039.1466666666611</v>
      </c>
      <c r="D5" s="11">
        <v>8039.1466666666611</v>
      </c>
      <c r="E5" s="1">
        <f>SUM(B5:D5)</f>
        <v>24117.439999999984</v>
      </c>
    </row>
    <row r="6" spans="1:5" x14ac:dyDescent="0.25">
      <c r="A6" t="s">
        <v>10</v>
      </c>
      <c r="B6" s="6">
        <f>'Table 1'!C19</f>
        <v>1174.0936000000002</v>
      </c>
      <c r="C6" s="6">
        <f>'Table 1'!D19</f>
        <v>2921.7527999999947</v>
      </c>
      <c r="D6" s="6">
        <f>'Table 1'!E19</f>
        <v>5033.7527999999875</v>
      </c>
      <c r="E6" s="6">
        <f>SUM(B6:D6)</f>
        <v>9129.5991999999824</v>
      </c>
    </row>
    <row r="7" spans="1:5" ht="15.75" thickBot="1" x14ac:dyDescent="0.3">
      <c r="A7" t="s">
        <v>11</v>
      </c>
      <c r="B7" s="9">
        <f>B5+B6</f>
        <v>9213.2402666666603</v>
      </c>
      <c r="C7" s="9">
        <f t="shared" ref="C7:D7" si="0">C5+C6</f>
        <v>10960.899466666655</v>
      </c>
      <c r="D7" s="9">
        <f t="shared" si="0"/>
        <v>13072.899466666648</v>
      </c>
      <c r="E7" s="9">
        <f>SUM(B7:D7)</f>
        <v>33247.039199999963</v>
      </c>
    </row>
    <row r="8" spans="1:5" ht="15.75" thickTop="1" x14ac:dyDescent="0.25"/>
    <row r="9" spans="1:5" x14ac:dyDescent="0.25">
      <c r="A9" t="s">
        <v>12</v>
      </c>
      <c r="B9" s="6">
        <f>B7/12</f>
        <v>767.77002222222166</v>
      </c>
      <c r="C9" s="6">
        <f t="shared" ref="C9:E9" si="1">C7/12</f>
        <v>913.40828888888791</v>
      </c>
      <c r="D9" s="6">
        <f t="shared" si="1"/>
        <v>1089.4082888888872</v>
      </c>
      <c r="E9" s="6">
        <f t="shared" si="1"/>
        <v>2770.5865999999969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Table 2</vt:lpstr>
      <vt:lpstr>Sheet3</vt:lpstr>
    </vt:vector>
  </TitlesOfParts>
  <Company>ERTH Crop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Graig P</dc:creator>
  <cp:lastModifiedBy>Graig P</cp:lastModifiedBy>
  <dcterms:created xsi:type="dcterms:W3CDTF">2012-10-15T19:50:38Z</dcterms:created>
  <dcterms:modified xsi:type="dcterms:W3CDTF">2012-10-16T20:13:31Z</dcterms:modified>
</cp:coreProperties>
</file>