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02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Sheet1!$A$1:$IL$13</definedName>
  </definedNames>
  <calcPr calcId="145621"/>
</workbook>
</file>

<file path=xl/calcChain.xml><?xml version="1.0" encoding="utf-8"?>
<calcChain xmlns="http://schemas.openxmlformats.org/spreadsheetml/2006/main">
  <c r="M13" i="1" l="1"/>
  <c r="L13" i="1"/>
  <c r="K13" i="1"/>
  <c r="IL11" i="1"/>
  <c r="IL9" i="1"/>
  <c r="IK7" i="1"/>
  <c r="IK6" i="1"/>
  <c r="A1" i="1"/>
  <c r="IJ13" i="1"/>
  <c r="IK13" i="1"/>
  <c r="IJ7" i="1"/>
  <c r="IJ12" i="1"/>
  <c r="IJ9" i="1"/>
  <c r="IJ11" i="1"/>
  <c r="IK12" i="1"/>
  <c r="IJ6" i="1"/>
  <c r="IJ5" i="1"/>
  <c r="IK5" i="1"/>
  <c r="IJ8" i="1"/>
  <c r="IL8" i="1"/>
  <c r="IJ10" i="1"/>
  <c r="IL10" i="1"/>
</calcChain>
</file>

<file path=xl/sharedStrings.xml><?xml version="1.0" encoding="utf-8"?>
<sst xmlns="http://schemas.openxmlformats.org/spreadsheetml/2006/main" count="54" uniqueCount="25">
  <si>
    <t>Rate Class</t>
  </si>
  <si>
    <t>Fixed Metric</t>
  </si>
  <si>
    <t>Vol Metric</t>
  </si>
  <si>
    <t>Service Charge Rate Rider</t>
  </si>
  <si>
    <t>Distribution Volumetric Rate kWh Rate Rider</t>
  </si>
  <si>
    <t>Service Charge Rate Rider (DOS)</t>
  </si>
  <si>
    <t xml:space="preserve"> </t>
  </si>
  <si>
    <t>K = D / H / 12</t>
  </si>
  <si>
    <t>L = E / I</t>
  </si>
  <si>
    <t>M = F / J</t>
  </si>
  <si>
    <t>Residential</t>
  </si>
  <si>
    <t>Customer</t>
  </si>
  <si>
    <t>kWh</t>
  </si>
  <si>
    <t>Residential Urban</t>
  </si>
  <si>
    <t>General Service Less Than 50 kW</t>
  </si>
  <si>
    <t>General Service 50 to 999 kW</t>
  </si>
  <si>
    <t>kW</t>
  </si>
  <si>
    <t>General Service 1,000 to 4,999 kW</t>
  </si>
  <si>
    <t>Large Use</t>
  </si>
  <si>
    <t>Street Lighting</t>
  </si>
  <si>
    <t>Connection</t>
  </si>
  <si>
    <t>Unmetered Scattered Load</t>
  </si>
  <si>
    <t/>
  </si>
  <si>
    <t>Distribution Volumetric Rate kVA Rate Rider</t>
  </si>
  <si>
    <t>Distribution Volumetric Rate kVA Rate Rider (DOS)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</si>
</sst>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72" formatCode="&quot;$&quot;#,##0.000000"/>
    <numFmt numFmtId="173" formatCode="&quot;$&quot;#,##0.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2"/>
      <name val="Arial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">
    <xf numFmtId="0" fontId="0" fillId="0" borderId="0" xfId="0"/>
    <xf numFmtId="172" fontId="1" fillId="2" borderId="0" xfId="6" applyNumberFormat="1" applyFill="1" applyProtection="1"/>
    <xf numFmtId="0" fontId="0" fillId="0" borderId="0" xfId="0" applyProtection="1"/>
    <xf numFmtId="0" fontId="2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0" fillId="2" borderId="0" xfId="0" applyFill="1" applyProtection="1"/>
    <xf numFmtId="0" fontId="0" fillId="0" borderId="0" xfId="0" applyProtection="1">
      <protection locked="0"/>
    </xf>
    <xf numFmtId="172" fontId="0" fillId="0" borderId="0" xfId="0" applyNumberFormat="1" applyProtection="1">
      <protection locked="0"/>
    </xf>
    <xf numFmtId="173" fontId="1" fillId="2" borderId="0" xfId="6" applyNumberFormat="1" applyFill="1" applyProtection="1"/>
    <xf numFmtId="172" fontId="5" fillId="3" borderId="0" xfId="0" applyNumberFormat="1" applyFont="1" applyFill="1" applyProtection="1"/>
  </cellXfs>
  <cellStyles count="9">
    <cellStyle name="Comma 2" xfId="1"/>
    <cellStyle name="Comma 3" xfId="2"/>
    <cellStyle name="Currency 2" xfId="3"/>
    <cellStyle name="Currency 3" xfId="4"/>
    <cellStyle name="Normal" xfId="0" builtinId="0"/>
    <cellStyle name="Normal 2" xfId="5"/>
    <cellStyle name="Normal_Core Model Version 0.1" xfId="6"/>
    <cellStyle name="Percent 2" xfId="7"/>
    <cellStyle name="Percent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C\Finance\Treasury%20and%20Risk%20Mgmt\Rates\Rate%20Filing\2012\IRM\2011%20IRM3%20Incremental%20Capital%20Workform%20-%20(Sep%208%202011)-%20THES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.1 LDC Information"/>
      <sheetName val="A2.1 Table of Contents"/>
      <sheetName val="B1.1 Re-Based Bill Det &amp; Rates"/>
      <sheetName val="B1.2 Removal of Rate Adders"/>
      <sheetName val="B1.3 Re-Based Rev From Rates"/>
      <sheetName val="B1.4 Re-Based Rev Req"/>
      <sheetName val="C1.1 Ld Act-Mst Rcent Yr"/>
      <sheetName val="F1.2 CalcTaxChg RRider OptA FV"/>
      <sheetName val="D1.1 Current Revenue from Rates"/>
      <sheetName val="E1.1 Threshold Parameters"/>
      <sheetName val="E2.1 Threshold Test"/>
      <sheetName val="E3.1 Summary of I C Projects"/>
      <sheetName val="E4.1 IncrementalCapitalAdjust"/>
      <sheetName val="F1.1 Incr Cap RRider Opt A FV"/>
      <sheetName val="F1.2 Incr Cap RRider Opt B Var"/>
      <sheetName val="Z1.0 OEB Control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5">
          <cell r="C15" t="str">
            <v>Calculation of Incremental Capital Rate Rider - Option A Fixed and Variable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N68"/>
  <sheetViews>
    <sheetView tabSelected="1" view="pageBreakPreview" zoomScale="80" zoomScaleNormal="100" zoomScaleSheetLayoutView="80" workbookViewId="0">
      <selection activeCell="IQ20" sqref="IQ20"/>
    </sheetView>
  </sheetViews>
  <sheetFormatPr defaultColWidth="20.42578125" defaultRowHeight="15" zeroHeight="1" x14ac:dyDescent="0.25"/>
  <cols>
    <col min="1" max="1" width="39.5703125" style="7" customWidth="1"/>
    <col min="2" max="2" width="12.5703125" style="7" customWidth="1"/>
    <col min="3" max="3" width="12" style="7" customWidth="1"/>
    <col min="4" max="6" width="3.5703125" style="7" customWidth="1"/>
    <col min="7" max="7" width="14.85546875" style="7" bestFit="1" customWidth="1"/>
    <col min="8" max="8" width="14" style="7" bestFit="1" customWidth="1"/>
    <col min="9" max="9" width="15.85546875" style="7" bestFit="1" customWidth="1"/>
    <col min="10" max="243" width="0" style="7" hidden="1" customWidth="1"/>
    <col min="244" max="244" width="18.28515625" style="7" customWidth="1"/>
    <col min="245" max="245" width="16.28515625" style="7" customWidth="1"/>
    <col min="246" max="246" width="16.85546875" style="7" customWidth="1"/>
    <col min="247" max="247" width="9.140625" style="7" customWidth="1"/>
    <col min="248" max="248" width="19" style="7" customWidth="1"/>
    <col min="249" max="249" width="12.140625" style="7" bestFit="1" customWidth="1"/>
    <col min="250" max="251" width="14" style="7" bestFit="1" customWidth="1"/>
    <col min="252" max="252" width="3.5703125" style="7" customWidth="1"/>
    <col min="253" max="253" width="14.85546875" style="7" bestFit="1" customWidth="1"/>
    <col min="254" max="254" width="16.5703125" style="7" bestFit="1" customWidth="1"/>
    <col min="255" max="255" width="18.7109375" style="7" bestFit="1" customWidth="1"/>
    <col min="256" max="256" width="20.42578125" style="7" bestFit="1"/>
    <col min="257" max="16384" width="20.42578125" style="7"/>
  </cols>
  <sheetData>
    <row r="1" spans="1:248" s="2" customFormat="1" ht="26.25" x14ac:dyDescent="0.4">
      <c r="A1" s="3" t="str">
        <f>'[1]Z1.0 OEB Control Sheet'!C15</f>
        <v>Calculation of Incremental Capital Rate Rider - Option A Fixed and Variable</v>
      </c>
    </row>
    <row r="2" spans="1:248" s="2" customFormat="1" x14ac:dyDescent="0.25"/>
    <row r="3" spans="1:248" s="2" customFormat="1" ht="71.25" customHeight="1" x14ac:dyDescent="0.25">
      <c r="A3" s="4" t="s">
        <v>0</v>
      </c>
      <c r="B3" s="4" t="s">
        <v>1</v>
      </c>
      <c r="C3" s="4" t="s">
        <v>2</v>
      </c>
      <c r="D3" s="4"/>
      <c r="E3" s="4"/>
      <c r="G3" s="4" t="s">
        <v>3</v>
      </c>
      <c r="H3" s="4" t="s">
        <v>4</v>
      </c>
      <c r="I3" s="4" t="s">
        <v>23</v>
      </c>
      <c r="IJ3" s="4" t="s">
        <v>5</v>
      </c>
      <c r="IK3" s="4" t="s">
        <v>4</v>
      </c>
      <c r="IL3" s="4" t="s">
        <v>24</v>
      </c>
      <c r="IN3" s="2" t="s">
        <v>6</v>
      </c>
    </row>
    <row r="4" spans="1:248" s="2" customFormat="1" ht="15.75" x14ac:dyDescent="0.25">
      <c r="A4" s="4"/>
      <c r="B4" s="4"/>
      <c r="C4" s="4"/>
      <c r="D4" s="4"/>
      <c r="E4" s="4"/>
      <c r="G4" s="5" t="s">
        <v>7</v>
      </c>
      <c r="H4" s="5" t="s">
        <v>8</v>
      </c>
      <c r="I4" s="5" t="s">
        <v>9</v>
      </c>
      <c r="IJ4" s="2" t="s">
        <v>6</v>
      </c>
    </row>
    <row r="5" spans="1:248" s="2" customFormat="1" x14ac:dyDescent="0.25">
      <c r="A5" s="6" t="s">
        <v>10</v>
      </c>
      <c r="B5" s="6" t="s">
        <v>11</v>
      </c>
      <c r="C5" s="6" t="s">
        <v>12</v>
      </c>
      <c r="G5" s="9">
        <v>0.348277</v>
      </c>
      <c r="H5" s="1">
        <v>2.8800000000000001E-4</v>
      </c>
      <c r="I5" s="9" t="s">
        <v>22</v>
      </c>
      <c r="IJ5" s="10">
        <f>((+G5*12)/365)*30</f>
        <v>0.34350608219178086</v>
      </c>
      <c r="IK5" s="10">
        <f>+H5</f>
        <v>2.8800000000000001E-4</v>
      </c>
      <c r="IL5" s="10" t="s">
        <v>6</v>
      </c>
    </row>
    <row r="6" spans="1:248" s="2" customFormat="1" x14ac:dyDescent="0.25">
      <c r="A6" s="6" t="s">
        <v>13</v>
      </c>
      <c r="B6" s="6" t="s">
        <v>11</v>
      </c>
      <c r="C6" s="6" t="s">
        <v>12</v>
      </c>
      <c r="G6" s="9">
        <v>0.32442199999999999</v>
      </c>
      <c r="H6" s="1">
        <v>4.8899999999999996E-4</v>
      </c>
      <c r="I6" s="9" t="s">
        <v>22</v>
      </c>
      <c r="IJ6" s="10">
        <f t="shared" ref="IJ6:IJ13" si="0">((+G6*12)/365)*30</f>
        <v>0.31997786301369857</v>
      </c>
      <c r="IK6" s="10">
        <f t="shared" ref="IK6:IK12" si="1">+H6</f>
        <v>4.8899999999999996E-4</v>
      </c>
      <c r="IL6" s="10" t="s">
        <v>6</v>
      </c>
    </row>
    <row r="7" spans="1:248" s="2" customFormat="1" x14ac:dyDescent="0.25">
      <c r="A7" s="6" t="s">
        <v>14</v>
      </c>
      <c r="B7" s="6" t="s">
        <v>11</v>
      </c>
      <c r="C7" s="6" t="s">
        <v>12</v>
      </c>
      <c r="G7" s="9">
        <v>0.46373300000000001</v>
      </c>
      <c r="H7" s="1">
        <v>4.2900000000000002E-4</v>
      </c>
      <c r="I7" s="9" t="s">
        <v>22</v>
      </c>
      <c r="IJ7" s="10">
        <f t="shared" si="0"/>
        <v>0.45738049315068496</v>
      </c>
      <c r="IK7" s="10">
        <f t="shared" si="1"/>
        <v>4.2900000000000002E-4</v>
      </c>
      <c r="IL7" s="10"/>
    </row>
    <row r="8" spans="1:248" s="2" customFormat="1" x14ac:dyDescent="0.25">
      <c r="A8" s="6" t="s">
        <v>15</v>
      </c>
      <c r="B8" s="6" t="s">
        <v>11</v>
      </c>
      <c r="C8" s="6" t="s">
        <v>16</v>
      </c>
      <c r="G8" s="9">
        <v>0.67861499999999997</v>
      </c>
      <c r="H8" s="1">
        <v>0</v>
      </c>
      <c r="I8" s="9">
        <v>0.106785</v>
      </c>
      <c r="IJ8" s="10">
        <f t="shared" si="0"/>
        <v>0.66931890410958905</v>
      </c>
      <c r="IK8" s="10" t="s">
        <v>6</v>
      </c>
      <c r="IL8" s="10">
        <f>((+I8*12)/365)*30</f>
        <v>0.10532219178082192</v>
      </c>
    </row>
    <row r="9" spans="1:248" s="2" customFormat="1" x14ac:dyDescent="0.25">
      <c r="A9" s="6" t="s">
        <v>17</v>
      </c>
      <c r="B9" s="6" t="s">
        <v>11</v>
      </c>
      <c r="C9" s="6" t="s">
        <v>16</v>
      </c>
      <c r="G9" s="9">
        <v>13.100172000000001</v>
      </c>
      <c r="H9" s="1">
        <v>0</v>
      </c>
      <c r="I9" s="9">
        <v>8.4917000000000006E-2</v>
      </c>
      <c r="IJ9" s="10">
        <f t="shared" si="0"/>
        <v>12.920717589041097</v>
      </c>
      <c r="IK9" s="10" t="s">
        <v>6</v>
      </c>
      <c r="IL9" s="10">
        <f>((+I9*12)/365)*30</f>
        <v>8.3753753424657545E-2</v>
      </c>
    </row>
    <row r="10" spans="1:248" s="2" customFormat="1" x14ac:dyDescent="0.25">
      <c r="A10" s="6" t="s">
        <v>18</v>
      </c>
      <c r="B10" s="6" t="s">
        <v>11</v>
      </c>
      <c r="C10" s="6" t="s">
        <v>16</v>
      </c>
      <c r="G10" s="9">
        <v>57.424843000000003</v>
      </c>
      <c r="H10" s="1">
        <v>0</v>
      </c>
      <c r="I10" s="9">
        <v>9.0468000000000007E-2</v>
      </c>
      <c r="IJ10" s="10">
        <f t="shared" si="0"/>
        <v>56.638201315068493</v>
      </c>
      <c r="IK10" s="10" t="s">
        <v>6</v>
      </c>
      <c r="IL10" s="10">
        <f>((+I10*12)/365)*30</f>
        <v>8.922871232876714E-2</v>
      </c>
    </row>
    <row r="11" spans="1:248" s="2" customFormat="1" x14ac:dyDescent="0.25">
      <c r="A11" s="6" t="s">
        <v>19</v>
      </c>
      <c r="B11" s="6" t="s">
        <v>20</v>
      </c>
      <c r="C11" s="6" t="s">
        <v>16</v>
      </c>
      <c r="G11" s="9">
        <v>2.4809000000000001E-2</v>
      </c>
      <c r="H11" s="1">
        <v>0</v>
      </c>
      <c r="I11" s="9">
        <v>0.54817400000000005</v>
      </c>
      <c r="IJ11" s="10">
        <f t="shared" si="0"/>
        <v>2.4469150684931509E-2</v>
      </c>
      <c r="IK11" s="10"/>
      <c r="IL11" s="10">
        <f>((+I11*12)/365)*30</f>
        <v>0.54066476712328781</v>
      </c>
    </row>
    <row r="12" spans="1:248" s="2" customFormat="1" x14ac:dyDescent="0.25">
      <c r="A12" s="6" t="s">
        <v>21</v>
      </c>
      <c r="B12" s="6" t="s">
        <v>20</v>
      </c>
      <c r="C12" s="6" t="s">
        <v>12</v>
      </c>
      <c r="G12" s="9">
        <v>9.2365000000000003E-2</v>
      </c>
      <c r="H12" s="1">
        <v>1.158E-3</v>
      </c>
      <c r="I12" s="9" t="s">
        <v>22</v>
      </c>
      <c r="IJ12" s="10">
        <f t="shared" si="0"/>
        <v>9.1099726027397257E-2</v>
      </c>
      <c r="IK12" s="10">
        <f t="shared" si="1"/>
        <v>1.158E-3</v>
      </c>
      <c r="IL12" s="10" t="s">
        <v>6</v>
      </c>
    </row>
    <row r="13" spans="1:248" s="2" customFormat="1" x14ac:dyDescent="0.25">
      <c r="A13" s="6" t="s">
        <v>21</v>
      </c>
      <c r="B13" s="6" t="s">
        <v>20</v>
      </c>
      <c r="C13" s="6" t="s">
        <v>12</v>
      </c>
      <c r="G13" s="9">
        <v>9.3509999999999999E-3</v>
      </c>
      <c r="H13" s="1" t="s">
        <v>22</v>
      </c>
      <c r="I13" s="9" t="s">
        <v>22</v>
      </c>
      <c r="K13" s="1" t="str">
        <f>IF(ISERROR(#REF!/G13/12),"",ROUND(#REF!/G13/12,6))</f>
        <v/>
      </c>
      <c r="L13" s="1" t="str">
        <f>IF(ISERROR(#REF!/H13),"",ROUND(#REF!/H13,6))</f>
        <v/>
      </c>
      <c r="M13" s="1" t="str">
        <f>IF(ISERROR(#REF!/I13),"",ROUND(#REF!/I13,6))</f>
        <v/>
      </c>
      <c r="IJ13" s="10">
        <f t="shared" si="0"/>
        <v>9.2229041095890415E-3</v>
      </c>
      <c r="IK13" s="10" t="str">
        <f>+H13</f>
        <v/>
      </c>
      <c r="IL13" s="10" t="s">
        <v>6</v>
      </c>
    </row>
    <row r="14" spans="1:248" s="2" customFormat="1" x14ac:dyDescent="0.25"/>
    <row r="15" spans="1:248" s="2" customFormat="1" x14ac:dyDescent="0.25"/>
    <row r="16" spans="1:248" s="2" customFormat="1" ht="15.75" customHeight="1" x14ac:dyDescent="0.25"/>
    <row r="17" spans="7:9" s="2" customFormat="1" x14ac:dyDescent="0.25"/>
    <row r="18" spans="7:9" s="2" customFormat="1" x14ac:dyDescent="0.25"/>
    <row r="19" spans="7:9" ht="15" customHeight="1" x14ac:dyDescent="0.25"/>
    <row r="20" spans="7:9" ht="15" customHeight="1" x14ac:dyDescent="0.25"/>
    <row r="21" spans="7:9" ht="15" customHeight="1" x14ac:dyDescent="0.25"/>
    <row r="22" spans="7:9" ht="15" customHeight="1" x14ac:dyDescent="0.25"/>
    <row r="23" spans="7:9" ht="15" customHeight="1" x14ac:dyDescent="0.25"/>
    <row r="24" spans="7:9" ht="15" customHeight="1" x14ac:dyDescent="0.25"/>
    <row r="25" spans="7:9" ht="15" customHeight="1" x14ac:dyDescent="0.25">
      <c r="G25" s="8"/>
      <c r="H25" s="8"/>
      <c r="I25" s="8"/>
    </row>
    <row r="26" spans="7:9" ht="15" customHeight="1" x14ac:dyDescent="0.25">
      <c r="G26" s="8"/>
      <c r="H26" s="8"/>
      <c r="I26" s="8"/>
    </row>
    <row r="27" spans="7:9" ht="15" customHeight="1" x14ac:dyDescent="0.25">
      <c r="G27" s="8"/>
      <c r="H27" s="8"/>
      <c r="I27" s="8"/>
    </row>
    <row r="28" spans="7:9" ht="15" customHeight="1" x14ac:dyDescent="0.25">
      <c r="G28" s="8"/>
      <c r="H28" s="8"/>
      <c r="I28" s="8"/>
    </row>
    <row r="29" spans="7:9" ht="15" customHeight="1" x14ac:dyDescent="0.25">
      <c r="G29" s="8"/>
      <c r="H29" s="8"/>
      <c r="I29" s="8"/>
    </row>
    <row r="30" spans="7:9" ht="15" customHeight="1" x14ac:dyDescent="0.25">
      <c r="G30" s="8"/>
      <c r="H30" s="8"/>
      <c r="I30" s="8"/>
    </row>
    <row r="31" spans="7:9" ht="15" customHeight="1" x14ac:dyDescent="0.25">
      <c r="G31" s="8"/>
      <c r="H31" s="8"/>
      <c r="I31" s="8"/>
    </row>
    <row r="32" spans="7:9" ht="15" customHeight="1" x14ac:dyDescent="0.25">
      <c r="G32" s="8"/>
      <c r="H32" s="8"/>
      <c r="I32" s="8"/>
    </row>
    <row r="33" spans="7:9" ht="15" customHeight="1" x14ac:dyDescent="0.25">
      <c r="G33" s="8"/>
      <c r="H33" s="8"/>
      <c r="I33" s="8"/>
    </row>
    <row r="34" spans="7:9" ht="15" customHeight="1" x14ac:dyDescent="0.25"/>
    <row r="35" spans="7:9" ht="15" customHeight="1" x14ac:dyDescent="0.25"/>
    <row r="36" spans="7:9" ht="409.6" hidden="1" customHeight="1" x14ac:dyDescent="0.25"/>
    <row r="37" spans="7:9" ht="409.6" hidden="1" customHeight="1" x14ac:dyDescent="0.25"/>
    <row r="38" spans="7:9" ht="409.6" hidden="1" customHeight="1" x14ac:dyDescent="0.25"/>
    <row r="39" spans="7:9" ht="409.6" hidden="1" customHeight="1" x14ac:dyDescent="0.25"/>
    <row r="40" spans="7:9" ht="409.6" hidden="1" customHeight="1" x14ac:dyDescent="0.25"/>
    <row r="41" spans="7:9" ht="409.6" hidden="1" customHeight="1" x14ac:dyDescent="0.25"/>
    <row r="42" spans="7:9" ht="409.6" hidden="1" customHeight="1" x14ac:dyDescent="0.25"/>
    <row r="43" spans="7:9" ht="409.6" hidden="1" customHeight="1" x14ac:dyDescent="0.25"/>
    <row r="44" spans="7:9" ht="409.6" hidden="1" customHeight="1" x14ac:dyDescent="0.25"/>
    <row r="45" spans="7:9" ht="409.6" hidden="1" customHeight="1" x14ac:dyDescent="0.25"/>
    <row r="46" spans="7:9" ht="409.6" hidden="1" customHeight="1" x14ac:dyDescent="0.25"/>
    <row r="47" spans="7:9" ht="409.6" hidden="1" customHeight="1" x14ac:dyDescent="0.25"/>
    <row r="48" spans="7:9" ht="409.6" hidden="1" customHeight="1" x14ac:dyDescent="0.25"/>
    <row r="49" ht="409.6" hidden="1" customHeight="1" x14ac:dyDescent="0.25"/>
    <row r="50" ht="409.6" hidden="1" customHeight="1" x14ac:dyDescent="0.25"/>
    <row r="51" ht="409.6" hidden="1" customHeight="1" x14ac:dyDescent="0.25"/>
    <row r="52" ht="409.6" hidden="1" customHeight="1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</sheetData>
  <pageMargins left="0.15748031496062992" right="0.19685039370078741" top="1.3385826771653544" bottom="0.74803149606299213" header="0.31496062992125984" footer="0.31496062992125984"/>
  <pageSetup scale="78" orientation="landscape" r:id="rId1"/>
  <headerFooter>
    <oddHeader>&amp;RToronto Hydro-Electric System Limited
EB-2012-0064
Tab 4
Schedule E1.3
Filed:  2012 May 10
Updated:  2012 Oct 31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Toronto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alam</dc:creator>
  <cp:lastModifiedBy>Susi Vogt</cp:lastModifiedBy>
  <cp:lastPrinted>2012-10-29T16:09:52Z</cp:lastPrinted>
  <dcterms:created xsi:type="dcterms:W3CDTF">2012-04-19T17:58:57Z</dcterms:created>
  <dcterms:modified xsi:type="dcterms:W3CDTF">2012-11-01T15:20:58Z</dcterms:modified>
</cp:coreProperties>
</file>