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55" yWindow="765" windowWidth="13440" windowHeight="6540" tabRatio="849"/>
  </bookViews>
  <sheets>
    <sheet name="2013 ICM Values" sheetId="2" r:id="rId1"/>
  </sheets>
  <externalReferences>
    <externalReference r:id="rId2"/>
  </externalReferences>
  <definedNames>
    <definedName name="ASSET_AMOUNT_SELECTED_YEAR">IF(YEAR_SELECTED=2012,[1]DATA_PIVOT!$C$1:$C$65536,IF(YEAR_SELECTED=2013,[1]DATA_PIVOT!$H$1:$H$65536,[1]DATA_PIVOT!$M$1:$M$65536))</definedName>
    <definedName name="d">#REF!</definedName>
    <definedName name="_xlnm.Print_Area" localSheetId="0">'2013 ICM Values'!$A$1:$E$41</definedName>
    <definedName name="PROJECTS_LIST_SELECTED_YEAR">IF(YEAR_SELECTED=2012,[1]DATA_PIVOT!$A$1:$A$65536,IF(YEAR_SELECTED=2013,[1]DATA_PIVOT!$F$1:$F$65536,[1]DATA_PIVOT!$K$1:$K$65536))</definedName>
    <definedName name="YEAR_SELECTED">#REF!</definedName>
  </definedNames>
  <calcPr calcId="145621" fullCalcOnLoad="1"/>
</workbook>
</file>

<file path=xl/calcChain.xml><?xml version="1.0" encoding="utf-8"?>
<calcChain xmlns="http://schemas.openxmlformats.org/spreadsheetml/2006/main">
  <c r="C27" i="2" l="1"/>
  <c r="C23" i="2" s="1"/>
  <c r="B27" i="2"/>
  <c r="D27" i="2"/>
  <c r="C39" i="2"/>
  <c r="B23" i="2"/>
  <c r="B39" i="2"/>
  <c r="D23" i="2"/>
  <c r="D32" i="2" s="1"/>
  <c r="D39" i="2"/>
  <c r="B32" i="2"/>
  <c r="B38" i="2"/>
  <c r="B40" i="2"/>
  <c r="C32" i="2" l="1"/>
  <c r="C38" i="2"/>
  <c r="C40" i="2" s="1"/>
  <c r="D38" i="2"/>
  <c r="D40" i="2" s="1"/>
</calcChain>
</file>

<file path=xl/sharedStrings.xml><?xml version="1.0" encoding="utf-8"?>
<sst xmlns="http://schemas.openxmlformats.org/spreadsheetml/2006/main" count="41" uniqueCount="33">
  <si>
    <t>CCA</t>
  </si>
  <si>
    <t>Total</t>
  </si>
  <si>
    <t>Amort. Exp</t>
  </si>
  <si>
    <t>Threshold CAPEX</t>
  </si>
  <si>
    <t>Total For Checking</t>
  </si>
  <si>
    <t xml:space="preserve"> </t>
  </si>
  <si>
    <t>Values Above Threshold for ICM Model</t>
  </si>
  <si>
    <t>Threshold Values</t>
  </si>
  <si>
    <t>PCI Total</t>
  </si>
  <si>
    <t>01 Underground Infrastructure</t>
  </si>
  <si>
    <t>02 Paper Insulated Lead Covered Cable - Piece Outs and Leakers</t>
  </si>
  <si>
    <t>03 Handwell Replacement</t>
  </si>
  <si>
    <t>04 Overhead Infrastructure</t>
  </si>
  <si>
    <t>05 Box Construction</t>
  </si>
  <si>
    <t>06 Rear Lot Construction</t>
  </si>
  <si>
    <t>07 Polymer SMD - 20 Fuses</t>
  </si>
  <si>
    <t>08 Scadamate R1 Switches</t>
  </si>
  <si>
    <t>09 Network Vault &amp; Roofs</t>
  </si>
  <si>
    <t>10 Fibertop Network Units</t>
  </si>
  <si>
    <t>11 Automatic Transfer Switches (ATS) % Reverse Power Breakers (RPB)</t>
  </si>
  <si>
    <t>12 Stations Power Transformers</t>
  </si>
  <si>
    <t>13 Stations Switchgear</t>
  </si>
  <si>
    <t>14 Stations Circuit Breakers</t>
  </si>
  <si>
    <t>15 Stations Control &amp; Communication Systems</t>
  </si>
  <si>
    <t>16 Downtown Station Load Transfers</t>
  </si>
  <si>
    <t>17 Bremner Transformer Station</t>
  </si>
  <si>
    <t>18 Hydro One Capital Contributions</t>
  </si>
  <si>
    <t>19 Feeder Automation</t>
  </si>
  <si>
    <t>20 Wholesale and Smart Metering</t>
  </si>
  <si>
    <t>21 Externally-Initiated Plant Relocations and Expansions</t>
  </si>
  <si>
    <t>20 Wholesale and Smart Metering (Prorated)</t>
  </si>
  <si>
    <t>ICM Values Calculation - 2013</t>
  </si>
  <si>
    <t>Capital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</si>
</sst>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_(&quot;$&quot;* #,##0.00_);_(&quot;$&quot;* \(#,##0.00\);_(&quot;$&quot;* &quot;-&quot;??_);_(@_)"/>
    <numFmt numFmtId="172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70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3" fontId="0" fillId="0" borderId="0" xfId="0" applyNumberFormat="1"/>
    <xf numFmtId="2" fontId="0" fillId="0" borderId="0" xfId="0" applyNumberFormat="1"/>
    <xf numFmtId="0" fontId="3" fillId="0" borderId="0" xfId="0" applyNumberFormat="1" applyFont="1"/>
    <xf numFmtId="0" fontId="1" fillId="0" borderId="1" xfId="0" applyFont="1" applyBorder="1" applyProtection="1"/>
    <xf numFmtId="172" fontId="4" fillId="2" borderId="2" xfId="1" applyNumberFormat="1" applyFont="1" applyFill="1" applyBorder="1" applyProtection="1"/>
    <xf numFmtId="0" fontId="3" fillId="3" borderId="3" xfId="0" applyFont="1" applyFill="1" applyBorder="1"/>
    <xf numFmtId="3" fontId="3" fillId="3" borderId="4" xfId="0" applyNumberFormat="1" applyFont="1" applyFill="1" applyBorder="1"/>
    <xf numFmtId="3" fontId="3" fillId="3" borderId="5" xfId="0" applyNumberFormat="1" applyFont="1" applyFill="1" applyBorder="1"/>
    <xf numFmtId="3" fontId="3" fillId="3" borderId="6" xfId="0" applyNumberFormat="1" applyFont="1" applyFill="1" applyBorder="1"/>
    <xf numFmtId="3" fontId="3" fillId="3" borderId="7" xfId="0" applyNumberFormat="1" applyFont="1" applyFill="1" applyBorder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/>
    <xf numFmtId="3" fontId="0" fillId="4" borderId="8" xfId="0" applyNumberFormat="1" applyFill="1" applyBorder="1"/>
    <xf numFmtId="3" fontId="0" fillId="4" borderId="2" xfId="0" applyNumberFormat="1" applyFill="1" applyBorder="1"/>
    <xf numFmtId="3" fontId="0" fillId="5" borderId="6" xfId="0" applyNumberFormat="1" applyFill="1" applyBorder="1"/>
    <xf numFmtId="3" fontId="0" fillId="5" borderId="7" xfId="0" applyNumberFormat="1" applyFill="1" applyBorder="1"/>
    <xf numFmtId="0" fontId="3" fillId="5" borderId="3" xfId="0" applyFont="1" applyFill="1" applyBorder="1"/>
    <xf numFmtId="3" fontId="0" fillId="5" borderId="4" xfId="0" applyNumberFormat="1" applyFill="1" applyBorder="1"/>
    <xf numFmtId="3" fontId="0" fillId="5" borderId="5" xfId="0" applyNumberFormat="1" applyFill="1" applyBorder="1"/>
    <xf numFmtId="0" fontId="3" fillId="6" borderId="0" xfId="0" applyFont="1" applyFill="1" applyBorder="1"/>
    <xf numFmtId="3" fontId="0" fillId="6" borderId="0" xfId="0" applyNumberFormat="1" applyFill="1" applyBorder="1"/>
    <xf numFmtId="3" fontId="0" fillId="7" borderId="0" xfId="0" applyNumberFormat="1" applyFill="1" applyBorder="1"/>
    <xf numFmtId="0" fontId="3" fillId="7" borderId="9" xfId="0" applyFont="1" applyFill="1" applyBorder="1"/>
    <xf numFmtId="3" fontId="0" fillId="7" borderId="6" xfId="0" applyNumberFormat="1" applyFill="1" applyBorder="1"/>
    <xf numFmtId="3" fontId="0" fillId="7" borderId="7" xfId="0" applyNumberFormat="1" applyFill="1" applyBorder="1"/>
    <xf numFmtId="0" fontId="3" fillId="7" borderId="10" xfId="0" applyFont="1" applyFill="1" applyBorder="1"/>
    <xf numFmtId="3" fontId="0" fillId="7" borderId="11" xfId="0" applyNumberFormat="1" applyFill="1" applyBorder="1"/>
    <xf numFmtId="0" fontId="5" fillId="7" borderId="3" xfId="0" applyFont="1" applyFill="1" applyBorder="1"/>
    <xf numFmtId="3" fontId="0" fillId="7" borderId="4" xfId="0" applyNumberFormat="1" applyFill="1" applyBorder="1"/>
    <xf numFmtId="3" fontId="0" fillId="7" borderId="5" xfId="0" applyNumberFormat="1" applyFill="1" applyBorder="1"/>
    <xf numFmtId="3" fontId="0" fillId="6" borderId="0" xfId="0" applyNumberFormat="1" applyFill="1"/>
    <xf numFmtId="0" fontId="0" fillId="6" borderId="0" xfId="0" applyFill="1"/>
    <xf numFmtId="2" fontId="0" fillId="6" borderId="0" xfId="0" applyNumberFormat="1" applyFill="1"/>
    <xf numFmtId="0" fontId="5" fillId="8" borderId="1" xfId="0" applyFont="1" applyFill="1" applyBorder="1"/>
    <xf numFmtId="3" fontId="6" fillId="8" borderId="8" xfId="0" applyNumberFormat="1" applyFont="1" applyFill="1" applyBorder="1"/>
    <xf numFmtId="3" fontId="6" fillId="8" borderId="2" xfId="0" applyNumberFormat="1" applyFont="1" applyFill="1" applyBorder="1"/>
    <xf numFmtId="0" fontId="5" fillId="5" borderId="9" xfId="0" applyFont="1" applyFill="1" applyBorder="1"/>
    <xf numFmtId="3" fontId="0" fillId="5" borderId="0" xfId="0" applyNumberFormat="1" applyFill="1" applyBorder="1"/>
    <xf numFmtId="0" fontId="3" fillId="5" borderId="10" xfId="0" applyFont="1" applyFill="1" applyBorder="1"/>
    <xf numFmtId="3" fontId="0" fillId="5" borderId="11" xfId="0" applyNumberFormat="1" applyFill="1" applyBorder="1"/>
    <xf numFmtId="0" fontId="7" fillId="3" borderId="9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C\Finance\Treasury%20and%20Risk%20Mgmt\Rates\Rate%20Filing\2012%20IRM\IRM%20MODELS%20for%20Filings\For%20Project%20Wise%20(Refile%20-%20V4.0)\Copy%20of%20Incremental%20Capital%20Project%20Worksheet_UPDATED%20THESL(19OCT2012-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Incremental Capital Summary"/>
      <sheetName val="Fixed Asset Amort and  UCC 1"/>
      <sheetName val="Fixed Asset Amort and  UCC 2"/>
      <sheetName val="Fixed Asset Amort and  UCC 3"/>
      <sheetName val="Fixed Asset Amort and  UCC 4"/>
      <sheetName val="Fixed Asset Amort and  UCC 5"/>
      <sheetName val="Fixed Asset Amort and  UCC 6"/>
      <sheetName val="Fixed Asset Amort and  UCC 7"/>
      <sheetName val="Fixed Asset Amort and  UCC 8"/>
      <sheetName val="Fixed Asset Amort and  UCC 9"/>
      <sheetName val="Fixed Asset Amort and  UCC 10"/>
      <sheetName val="Fixed Asset Amort and  UCC 11"/>
      <sheetName val="Fixed Asset Amort and  UCC 12"/>
      <sheetName val="Fixed Asset Amort and  UCC 13"/>
      <sheetName val="Fixed Asset Amort and  UCC 14"/>
      <sheetName val="Fixed Asset Amort and  UCC 15"/>
      <sheetName val="Fixed Asset Amort and  UCC 16"/>
      <sheetName val="Fixed Asset Amort and  UCC 17"/>
      <sheetName val="Fixed Asset Amort and  UCC 18"/>
      <sheetName val="Fixed Asset Amort and  UCC 19"/>
      <sheetName val="Fixed Asset Amort and  UCC 20"/>
      <sheetName val="Fixed Asset Amort and  UCC 21"/>
      <sheetName val="Fixed Asset Amort and  UCC 22"/>
      <sheetName val="Fixed Asset Amort and  UCC 23"/>
      <sheetName val="Fixed Asset Amort and  UCC 24"/>
      <sheetName val="Fixed Asset Amort and  UCC 25"/>
      <sheetName val="Fixed Asset Amort and  UCC 26"/>
      <sheetName val="Fixed Asset Amort and  UCC 27"/>
      <sheetName val="Fixed Asset Amort and  UCC 28"/>
      <sheetName val="Fixed Asset Amort and  UCC 29"/>
      <sheetName val="Fixed Asset Amort and  UCC 30"/>
      <sheetName val="LOOKUPS_&amp;_DATA==&gt;&gt;"/>
      <sheetName val="DATA_PIVOT"/>
      <sheetName val="DATA_PIVOT (EST)"/>
      <sheetName val="DATA"/>
      <sheetName val="DATA_UPDATE_INPUT"/>
      <sheetName val="APP_A"/>
      <sheetName val="APP_B"/>
      <sheetName val="APP_C"/>
      <sheetName val="APP_D"/>
      <sheetName val="APP_E"/>
      <sheetName val="APP_F"/>
      <sheetName val="DATA_PIVOT (EST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A1" t="str">
            <v>Include</v>
          </cell>
          <cell r="F1" t="str">
            <v>Include</v>
          </cell>
          <cell r="K1" t="str">
            <v>Include</v>
          </cell>
        </row>
        <row r="3">
          <cell r="A3" t="str">
            <v>Sum of FY12</v>
          </cell>
          <cell r="F3" t="str">
            <v>Sum of FY13</v>
          </cell>
          <cell r="K3" t="str">
            <v>Sum of FY14</v>
          </cell>
        </row>
        <row r="4">
          <cell r="A4" t="str">
            <v>CATEGORY LISTING</v>
          </cell>
          <cell r="C4" t="str">
            <v>Total</v>
          </cell>
          <cell r="F4" t="str">
            <v>CATEGORY LISTING</v>
          </cell>
          <cell r="H4" t="str">
            <v>Total</v>
          </cell>
          <cell r="K4" t="str">
            <v>CATEGORY LISTING</v>
          </cell>
          <cell r="M4" t="str">
            <v>Total</v>
          </cell>
        </row>
        <row r="5">
          <cell r="A5" t="str">
            <v>C1 Underground Infrastructure</v>
          </cell>
          <cell r="C5">
            <v>122585.25004461339</v>
          </cell>
          <cell r="F5" t="str">
            <v>C1 Underground Infrastructure</v>
          </cell>
          <cell r="H5">
            <v>402061.21768827434</v>
          </cell>
        </row>
        <row r="6">
          <cell r="C6">
            <v>325987.48075919581</v>
          </cell>
          <cell r="H6">
            <v>388921.20034954284</v>
          </cell>
        </row>
        <row r="7">
          <cell r="C7">
            <v>152105.44903236837</v>
          </cell>
          <cell r="H7">
            <v>762053.36926481535</v>
          </cell>
        </row>
        <row r="8">
          <cell r="C8">
            <v>411602.99460463109</v>
          </cell>
          <cell r="H8">
            <v>813301.2389810842</v>
          </cell>
        </row>
        <row r="9">
          <cell r="C9">
            <v>21423967.317433324</v>
          </cell>
          <cell r="H9">
            <v>38382444.583885625</v>
          </cell>
        </row>
        <row r="10">
          <cell r="C10">
            <v>395387.21523492906</v>
          </cell>
          <cell r="H10">
            <v>1497236.9842669186</v>
          </cell>
        </row>
        <row r="11">
          <cell r="C11">
            <v>9567.7604952242928</v>
          </cell>
          <cell r="H11">
            <v>75959.29613189098</v>
          </cell>
        </row>
        <row r="12">
          <cell r="C12">
            <v>2810905.5143507458</v>
          </cell>
          <cell r="H12">
            <v>9597074.4108136892</v>
          </cell>
        </row>
        <row r="13">
          <cell r="C13">
            <v>1417853.6324738674</v>
          </cell>
          <cell r="H13">
            <v>3796569.2050346672</v>
          </cell>
        </row>
        <row r="14">
          <cell r="C14">
            <v>11957.18989949298</v>
          </cell>
          <cell r="H14">
            <v>34376.646440476405</v>
          </cell>
        </row>
        <row r="15">
          <cell r="C15">
            <v>1353546.8669633146</v>
          </cell>
          <cell r="H15">
            <v>2826535.7314295201</v>
          </cell>
        </row>
        <row r="16">
          <cell r="C16">
            <v>1558.121385200837</v>
          </cell>
          <cell r="H16">
            <v>7196.6818315893934</v>
          </cell>
        </row>
        <row r="17">
          <cell r="C17">
            <v>311529.24288345338</v>
          </cell>
          <cell r="H17">
            <v>317627.49374805717</v>
          </cell>
        </row>
        <row r="18">
          <cell r="C18">
            <v>5039.4390961643239</v>
          </cell>
          <cell r="H18">
            <v>41012.517260820954</v>
          </cell>
        </row>
        <row r="19">
          <cell r="A19" t="str">
            <v>C1 Underground Infrastructure Total</v>
          </cell>
          <cell r="C19">
            <v>28753593.474656526</v>
          </cell>
          <cell r="F19" t="str">
            <v>C1 Underground Infrastructure Total</v>
          </cell>
          <cell r="H19">
            <v>58942370.577126972</v>
          </cell>
        </row>
        <row r="20">
          <cell r="A20" t="str">
            <v>C2 Paper Insulated Lead Covered Cable - Piece Outs and Leakers</v>
          </cell>
          <cell r="C20">
            <v>80959.410547839987</v>
          </cell>
          <cell r="F20" t="str">
            <v>C2 Paper Insulated Lead Covered Cable - Piece Outs and Leakers</v>
          </cell>
          <cell r="H20">
            <v>209068.84676015688</v>
          </cell>
        </row>
        <row r="21">
          <cell r="A21" t="str">
            <v>C2 Paper Insulated Lead Covered Cable - Piece Outs and Leakers Total</v>
          </cell>
          <cell r="C21">
            <v>80959.410547839987</v>
          </cell>
          <cell r="H21">
            <v>1599887.5656069878</v>
          </cell>
        </row>
        <row r="22">
          <cell r="A22" t="str">
            <v>C3 Handwell Replacement</v>
          </cell>
          <cell r="C22">
            <v>13651577.341380002</v>
          </cell>
          <cell r="H22">
            <v>7944.8363177559968</v>
          </cell>
        </row>
        <row r="23">
          <cell r="A23" t="str">
            <v>C3 Handwell Replacement Total</v>
          </cell>
          <cell r="C23">
            <v>13651577.341380002</v>
          </cell>
          <cell r="H23">
            <v>3538.9992415320116</v>
          </cell>
        </row>
        <row r="24">
          <cell r="A24" t="str">
            <v xml:space="preserve">C4 Overhead Infrastructure </v>
          </cell>
          <cell r="C24">
            <v>2437690.9323337548</v>
          </cell>
          <cell r="H24">
            <v>3595225.0737614981</v>
          </cell>
        </row>
        <row r="25">
          <cell r="C25">
            <v>2086837.4525733525</v>
          </cell>
          <cell r="H25">
            <v>1889.0599771932564</v>
          </cell>
        </row>
        <row r="26">
          <cell r="C26">
            <v>1033849.1464401375</v>
          </cell>
          <cell r="H26">
            <v>1459.6299823777924</v>
          </cell>
        </row>
        <row r="27">
          <cell r="C27">
            <v>173.15369548926424</v>
          </cell>
          <cell r="F27" t="str">
            <v>C2 Paper Insulated Lead Covered Cable - Piece Outs and Leakers Total</v>
          </cell>
          <cell r="H27">
            <v>5419014.011647502</v>
          </cell>
        </row>
        <row r="28">
          <cell r="C28">
            <v>51859.700556577562</v>
          </cell>
          <cell r="F28" t="str">
            <v>C3 Handwell Replacement</v>
          </cell>
          <cell r="H28">
            <v>16650487.820999999</v>
          </cell>
        </row>
        <row r="29">
          <cell r="C29">
            <v>388.71972299806288</v>
          </cell>
          <cell r="F29" t="str">
            <v>C3 Handwell Replacement Total</v>
          </cell>
          <cell r="H29">
            <v>16650487.820999999</v>
          </cell>
        </row>
        <row r="30">
          <cell r="C30">
            <v>173.15369548926424</v>
          </cell>
          <cell r="F30" t="str">
            <v xml:space="preserve">C4 Overhead Infrastructure </v>
          </cell>
          <cell r="H30">
            <v>17785991.612797402</v>
          </cell>
        </row>
        <row r="31">
          <cell r="C31">
            <v>973508.30738173297</v>
          </cell>
          <cell r="H31">
            <v>14700766.887412596</v>
          </cell>
        </row>
        <row r="32">
          <cell r="C32">
            <v>64132.562385068777</v>
          </cell>
          <cell r="H32">
            <v>5644928.3229424478</v>
          </cell>
        </row>
        <row r="33">
          <cell r="C33">
            <v>1760540.2617628619</v>
          </cell>
          <cell r="H33">
            <v>4720.8700639286772</v>
          </cell>
        </row>
        <row r="34">
          <cell r="C34">
            <v>24056.538293062807</v>
          </cell>
          <cell r="H34">
            <v>1446081.7258081657</v>
          </cell>
        </row>
        <row r="35">
          <cell r="C35">
            <v>2165.3149799230928</v>
          </cell>
          <cell r="H35">
            <v>31868.790691701695</v>
          </cell>
        </row>
        <row r="36">
          <cell r="C36">
            <v>623.28129315864885</v>
          </cell>
          <cell r="H36">
            <v>1861.8000948067172</v>
          </cell>
        </row>
        <row r="37">
          <cell r="C37">
            <v>633740.68121864309</v>
          </cell>
          <cell r="H37">
            <v>677259.23041371594</v>
          </cell>
        </row>
        <row r="38">
          <cell r="A38" t="str">
            <v>C4 Overhead Infrastructure  Total</v>
          </cell>
          <cell r="C38">
            <v>9069739.2063322533</v>
          </cell>
          <cell r="H38">
            <v>238068.7202195694</v>
          </cell>
        </row>
        <row r="39">
          <cell r="A39" t="str">
            <v>C5 Box Construction</v>
          </cell>
          <cell r="C39">
            <v>125547.65951919911</v>
          </cell>
          <cell r="H39">
            <v>12795144.1908141</v>
          </cell>
        </row>
        <row r="40">
          <cell r="C40">
            <v>149422.65315996174</v>
          </cell>
          <cell r="H40">
            <v>1037521.7984394594</v>
          </cell>
        </row>
        <row r="41">
          <cell r="C41">
            <v>23979.948311406039</v>
          </cell>
          <cell r="H41">
            <v>171508.39659170288</v>
          </cell>
        </row>
        <row r="42">
          <cell r="C42">
            <v>2762.4787080095252</v>
          </cell>
          <cell r="H42">
            <v>108362.02125497579</v>
          </cell>
        </row>
        <row r="43">
          <cell r="C43">
            <v>30198.467559511908</v>
          </cell>
          <cell r="H43">
            <v>1232469.8790197573</v>
          </cell>
        </row>
        <row r="44">
          <cell r="C44">
            <v>7199.6802028539987</v>
          </cell>
          <cell r="F44" t="str">
            <v>C4 Overhead Infrastructure  Total</v>
          </cell>
          <cell r="H44">
            <v>55876554.246564329</v>
          </cell>
        </row>
        <row r="45">
          <cell r="C45">
            <v>124926.12718855703</v>
          </cell>
          <cell r="F45" t="str">
            <v>C5 Box Construction</v>
          </cell>
          <cell r="H45">
            <v>4921765.9500985239</v>
          </cell>
        </row>
        <row r="46">
          <cell r="C46">
            <v>5669.4510183783805</v>
          </cell>
          <cell r="H46">
            <v>4973736.1981180189</v>
          </cell>
        </row>
        <row r="47">
          <cell r="C47">
            <v>374.22515528862652</v>
          </cell>
          <cell r="H47">
            <v>1242094.5592365386</v>
          </cell>
        </row>
        <row r="48">
          <cell r="C48">
            <v>107.22480384327201</v>
          </cell>
          <cell r="H48">
            <v>1094416.9307836192</v>
          </cell>
        </row>
        <row r="49">
          <cell r="C49">
            <v>112795.67712499041</v>
          </cell>
          <cell r="H49">
            <v>307118.01473609026</v>
          </cell>
        </row>
        <row r="50">
          <cell r="A50" t="str">
            <v>C5 Box Construction Total</v>
          </cell>
          <cell r="C50">
            <v>582983.59275199997</v>
          </cell>
          <cell r="H50">
            <v>38531.359858102973</v>
          </cell>
        </row>
        <row r="51">
          <cell r="A51" t="str">
            <v>C6 Rear Lot Construction</v>
          </cell>
          <cell r="C51">
            <v>340085.82598264993</v>
          </cell>
          <cell r="H51">
            <v>23871.781735797926</v>
          </cell>
        </row>
        <row r="52">
          <cell r="C52">
            <v>383403.36555084621</v>
          </cell>
          <cell r="H52">
            <v>3199657.7761820159</v>
          </cell>
        </row>
        <row r="53">
          <cell r="C53">
            <v>91446.505121201699</v>
          </cell>
          <cell r="H53">
            <v>249649.44221558137</v>
          </cell>
        </row>
        <row r="54">
          <cell r="C54">
            <v>296991.07392322196</v>
          </cell>
          <cell r="H54">
            <v>3796781.5895910556</v>
          </cell>
        </row>
        <row r="55">
          <cell r="C55">
            <v>2968226.7642169511</v>
          </cell>
          <cell r="H55">
            <v>498616.3985393169</v>
          </cell>
        </row>
        <row r="56">
          <cell r="C56">
            <v>388988.88855411462</v>
          </cell>
          <cell r="H56">
            <v>115671.12928260041</v>
          </cell>
        </row>
        <row r="57">
          <cell r="C57">
            <v>5526904.5701745749</v>
          </cell>
          <cell r="H57">
            <v>28696.344745872815</v>
          </cell>
        </row>
        <row r="58">
          <cell r="C58">
            <v>557775.23273318179</v>
          </cell>
          <cell r="H58">
            <v>133954.0485719041</v>
          </cell>
        </row>
        <row r="59">
          <cell r="C59">
            <v>231436.0442370465</v>
          </cell>
          <cell r="H59">
            <v>2417137.0367129641</v>
          </cell>
        </row>
        <row r="60">
          <cell r="C60">
            <v>1877089.9546988364</v>
          </cell>
          <cell r="F60" t="str">
            <v>C5 Box Construction Total</v>
          </cell>
          <cell r="H60">
            <v>23041698.560408</v>
          </cell>
        </row>
        <row r="61">
          <cell r="C61">
            <v>109448.05196989552</v>
          </cell>
          <cell r="F61" t="str">
            <v>C6 Rear Lot Construction</v>
          </cell>
          <cell r="H61">
            <v>2094448.3981963508</v>
          </cell>
        </row>
        <row r="62">
          <cell r="C62">
            <v>3505509.4762302353</v>
          </cell>
          <cell r="H62">
            <v>1453817.8247093423</v>
          </cell>
        </row>
        <row r="63">
          <cell r="C63">
            <v>80124.821660579881</v>
          </cell>
          <cell r="H63">
            <v>103680.47098919841</v>
          </cell>
        </row>
        <row r="64">
          <cell r="A64" t="str">
            <v>C6 Rear Lot Construction Total</v>
          </cell>
          <cell r="C64">
            <v>16357430.575053338</v>
          </cell>
          <cell r="H64">
            <v>13778364.769782357</v>
          </cell>
        </row>
        <row r="65">
          <cell r="A65" t="str">
            <v>C9 Network Vault &amp; Roofs</v>
          </cell>
          <cell r="C65">
            <v>2844.2658347903898</v>
          </cell>
          <cell r="H65">
            <v>47739.333503193884</v>
          </cell>
        </row>
        <row r="66">
          <cell r="C66">
            <v>2129.9838984267176</v>
          </cell>
          <cell r="H66">
            <v>4287714.7276057377</v>
          </cell>
        </row>
        <row r="67">
          <cell r="C67">
            <v>10805.497491886412</v>
          </cell>
          <cell r="H67">
            <v>303154.37173442816</v>
          </cell>
        </row>
        <row r="68">
          <cell r="C68">
            <v>367287.13779375353</v>
          </cell>
          <cell r="H68">
            <v>540999.43645030062</v>
          </cell>
        </row>
        <row r="69">
          <cell r="C69">
            <v>255320.32859776972</v>
          </cell>
          <cell r="H69">
            <v>1586065.2766061183</v>
          </cell>
        </row>
        <row r="70">
          <cell r="C70">
            <v>688097.67182316189</v>
          </cell>
          <cell r="H70">
            <v>487371.58991132799</v>
          </cell>
        </row>
        <row r="71">
          <cell r="C71">
            <v>832.02674717081027</v>
          </cell>
          <cell r="H71">
            <v>3414406.9725002395</v>
          </cell>
        </row>
        <row r="72">
          <cell r="C72">
            <v>534383.31882155407</v>
          </cell>
          <cell r="H72">
            <v>1327800.2816714069</v>
          </cell>
        </row>
        <row r="73">
          <cell r="C73">
            <v>354141.24025349709</v>
          </cell>
          <cell r="F73" t="str">
            <v>C6 Rear Lot Construction Total</v>
          </cell>
          <cell r="H73">
            <v>29425563.453660004</v>
          </cell>
        </row>
        <row r="74">
          <cell r="C74">
            <v>3336.1620895071419</v>
          </cell>
          <cell r="F74" t="str">
            <v>C7 Polymer SMD-20 Fuses</v>
          </cell>
          <cell r="H74">
            <v>261034.23347361726</v>
          </cell>
        </row>
        <row r="75">
          <cell r="C75">
            <v>4932.7050528178297</v>
          </cell>
          <cell r="H75">
            <v>195476.3537193622</v>
          </cell>
        </row>
        <row r="76">
          <cell r="C76">
            <v>610228.44873490848</v>
          </cell>
          <cell r="H76">
            <v>1034050.3793165614</v>
          </cell>
        </row>
        <row r="77">
          <cell r="C77">
            <v>3403.1332016470778</v>
          </cell>
          <cell r="H77">
            <v>38536.922490459176</v>
          </cell>
        </row>
        <row r="78">
          <cell r="C78">
            <v>419.90201760844559</v>
          </cell>
          <cell r="F78" t="str">
            <v>C7 Polymer SMD-20 Fuses Total</v>
          </cell>
          <cell r="H78">
            <v>1529097.889</v>
          </cell>
        </row>
        <row r="79">
          <cell r="A79" t="str">
            <v>C9 Network Vault &amp; Roofs Total</v>
          </cell>
          <cell r="C79">
            <v>2838161.8223584993</v>
          </cell>
          <cell r="F79" t="str">
            <v>C8 Scadamate R1 Switches</v>
          </cell>
          <cell r="H79">
            <v>39003.569447921065</v>
          </cell>
        </row>
        <row r="80">
          <cell r="A80" t="str">
            <v>C10 Fibertop Network Units</v>
          </cell>
          <cell r="C80">
            <v>13807.942472713728</v>
          </cell>
          <cell r="H80">
            <v>1390359.9305520789</v>
          </cell>
        </row>
        <row r="81">
          <cell r="C81">
            <v>112219.04244425312</v>
          </cell>
          <cell r="F81" t="str">
            <v>C8 Scadamate R1 Switches Total</v>
          </cell>
          <cell r="H81">
            <v>1429363.5</v>
          </cell>
        </row>
        <row r="82">
          <cell r="C82">
            <v>1350708.176083033</v>
          </cell>
          <cell r="F82" t="str">
            <v>C9 Network Vault &amp; Roofs</v>
          </cell>
          <cell r="H82">
            <v>24078.602088000309</v>
          </cell>
        </row>
        <row r="83">
          <cell r="A83" t="str">
            <v>C10 Fibertop Network Units Total</v>
          </cell>
          <cell r="C83">
            <v>1476735.1609999998</v>
          </cell>
          <cell r="H83">
            <v>18031.717986140371</v>
          </cell>
        </row>
        <row r="84">
          <cell r="A84" t="str">
            <v>C12 Stations Power Transformers</v>
          </cell>
          <cell r="C84">
            <v>375539.99999999994</v>
          </cell>
          <cell r="H84">
            <v>91475.758439132755</v>
          </cell>
        </row>
        <row r="85">
          <cell r="A85" t="str">
            <v>C12 Stations Power Transformers Total</v>
          </cell>
          <cell r="C85">
            <v>375539.99999999994</v>
          </cell>
          <cell r="H85">
            <v>1845734.0843494614</v>
          </cell>
        </row>
        <row r="86">
          <cell r="A86" t="str">
            <v>C13 Stations Switchgear</v>
          </cell>
          <cell r="C86">
            <v>9336.0704292404007</v>
          </cell>
          <cell r="H86">
            <v>1135425.7988114459</v>
          </cell>
        </row>
        <row r="87">
          <cell r="C87">
            <v>1672453.8472810162</v>
          </cell>
          <cell r="H87">
            <v>4890519.578739143</v>
          </cell>
        </row>
        <row r="88">
          <cell r="C88">
            <v>661.66318392375865</v>
          </cell>
          <cell r="H88">
            <v>113369.00682106367</v>
          </cell>
        </row>
        <row r="89">
          <cell r="C89">
            <v>2228.5025120963301</v>
          </cell>
          <cell r="H89">
            <v>4526474.9199174885</v>
          </cell>
        </row>
        <row r="90">
          <cell r="C90">
            <v>6671.232082966405</v>
          </cell>
          <cell r="H90">
            <v>2354136.971165223</v>
          </cell>
        </row>
        <row r="91">
          <cell r="C91">
            <v>11193.384947922386</v>
          </cell>
          <cell r="H91">
            <v>28242.847793970504</v>
          </cell>
        </row>
        <row r="92">
          <cell r="C92">
            <v>9062.2737334302674</v>
          </cell>
          <cell r="H92">
            <v>61797.885218543088</v>
          </cell>
        </row>
        <row r="93">
          <cell r="C93">
            <v>16079.589829404253</v>
          </cell>
          <cell r="H93">
            <v>3616796.3002914791</v>
          </cell>
        </row>
        <row r="94">
          <cell r="A94" t="str">
            <v>C13 Stations Switchgear Total</v>
          </cell>
          <cell r="C94">
            <v>1727686.564</v>
          </cell>
          <cell r="H94">
            <v>51114.784731591812</v>
          </cell>
        </row>
        <row r="95">
          <cell r="A95" t="str">
            <v>C14 Stations Circuit Breakers</v>
          </cell>
          <cell r="C95">
            <v>8107.571468920687</v>
          </cell>
          <cell r="H95">
            <v>3554.7436473139323</v>
          </cell>
        </row>
        <row r="96">
          <cell r="C96">
            <v>742105.86936354334</v>
          </cell>
          <cell r="F96" t="str">
            <v>C9 Network Vault &amp; Roofs Total</v>
          </cell>
          <cell r="H96">
            <v>18760753</v>
          </cell>
        </row>
        <row r="97">
          <cell r="C97">
            <v>9444.8031675357397</v>
          </cell>
          <cell r="F97" t="str">
            <v>C10 Fibertop Network Units</v>
          </cell>
          <cell r="H97">
            <v>58650.638671316919</v>
          </cell>
        </row>
        <row r="98">
          <cell r="A98" t="str">
            <v>C14 Stations Circuit Breakers Total</v>
          </cell>
          <cell r="C98">
            <v>759658.24399999972</v>
          </cell>
          <cell r="H98">
            <v>544849.09829958901</v>
          </cell>
        </row>
        <row r="99">
          <cell r="A99" t="str">
            <v>C15 Stations Control &amp; Communicaton Systems</v>
          </cell>
          <cell r="C99">
            <v>135428.82799999998</v>
          </cell>
          <cell r="H99">
            <v>7107549.8290290935</v>
          </cell>
        </row>
        <row r="100">
          <cell r="A100" t="str">
            <v>C15 Stations Control &amp; Communicaton Systems Total</v>
          </cell>
          <cell r="C100">
            <v>135428.82799999998</v>
          </cell>
          <cell r="F100" t="str">
            <v>C10 Fibertop Network Units Total</v>
          </cell>
          <cell r="H100">
            <v>7711049.5659999996</v>
          </cell>
        </row>
        <row r="101">
          <cell r="A101" t="str">
            <v>C16 Downtown Station Load Transfers</v>
          </cell>
          <cell r="C101">
            <v>679134.77434000012</v>
          </cell>
          <cell r="F101" t="str">
            <v>C11 Automatic Transfer Switches (ATS) &amp; Reverse Power Breakers (RPB)</v>
          </cell>
          <cell r="H101">
            <v>9214.1586690338718</v>
          </cell>
        </row>
        <row r="102">
          <cell r="A102" t="str">
            <v>C16 Downtown Station Load Transfers Total</v>
          </cell>
          <cell r="C102">
            <v>679134.77434000012</v>
          </cell>
          <cell r="H102">
            <v>6900.1990032805516</v>
          </cell>
        </row>
        <row r="103">
          <cell r="A103" t="str">
            <v>C17 Bremner Transformer Station</v>
          </cell>
          <cell r="C103">
            <v>400480.42010725813</v>
          </cell>
          <cell r="H103">
            <v>35005.014943598122</v>
          </cell>
        </row>
        <row r="104">
          <cell r="C104">
            <v>3619270.6226666216</v>
          </cell>
          <cell r="H104">
            <v>7265.8247677406953</v>
          </cell>
        </row>
        <row r="105">
          <cell r="C105">
            <v>1174252.2458342088</v>
          </cell>
          <cell r="H105">
            <v>31860.843824233139</v>
          </cell>
        </row>
        <row r="106">
          <cell r="C106">
            <v>1388727.5423295374</v>
          </cell>
          <cell r="H106">
            <v>412290.86458959646</v>
          </cell>
        </row>
        <row r="107">
          <cell r="C107">
            <v>412864.94501688948</v>
          </cell>
          <cell r="H107">
            <v>424741.40428012871</v>
          </cell>
        </row>
        <row r="108">
          <cell r="C108">
            <v>61207.850493528756</v>
          </cell>
          <cell r="H108">
            <v>10807.688438851799</v>
          </cell>
        </row>
        <row r="109">
          <cell r="C109">
            <v>1328185.8678443062</v>
          </cell>
          <cell r="H109">
            <v>245151.67965914792</v>
          </cell>
        </row>
        <row r="110">
          <cell r="C110">
            <v>115010.50570765149</v>
          </cell>
          <cell r="H110">
            <v>2076956.5542631841</v>
          </cell>
        </row>
        <row r="111">
          <cell r="A111" t="str">
            <v>C17 Bremner Transformer Station Total</v>
          </cell>
          <cell r="C111">
            <v>8500000.0000000019</v>
          </cell>
          <cell r="H111">
            <v>1677.4497576958584</v>
          </cell>
        </row>
        <row r="112">
          <cell r="A112" t="str">
            <v>C18 Hydro One Capital Contributions</v>
          </cell>
          <cell r="C112">
            <v>24753808</v>
          </cell>
          <cell r="H112">
            <v>1360.2898035089565</v>
          </cell>
        </row>
        <row r="113">
          <cell r="A113" t="str">
            <v>C18 Hydro One Capital Contributions Total</v>
          </cell>
          <cell r="C113">
            <v>24753808</v>
          </cell>
          <cell r="F113" t="str">
            <v>C11 Automatic Transfer Switches (ATS) &amp; Reverse Power Breakers (RPB) Total</v>
          </cell>
          <cell r="H113">
            <v>3263231.9720000001</v>
          </cell>
        </row>
        <row r="114">
          <cell r="A114" t="str">
            <v>C19 Feeder Automation</v>
          </cell>
          <cell r="C114">
            <v>85222.311801053991</v>
          </cell>
          <cell r="F114" t="str">
            <v>C12 Stations Power Transformers</v>
          </cell>
          <cell r="H114">
            <v>7352.1561595505191</v>
          </cell>
        </row>
        <row r="115">
          <cell r="C115">
            <v>30370.15132856775</v>
          </cell>
          <cell r="H115">
            <v>3433561.6047933158</v>
          </cell>
        </row>
        <row r="116">
          <cell r="C116">
            <v>2186989.6799271922</v>
          </cell>
          <cell r="H116">
            <v>41376.481047133129</v>
          </cell>
        </row>
        <row r="117">
          <cell r="C117">
            <v>1323.0111448262546</v>
          </cell>
          <cell r="F117" t="str">
            <v>C12 Stations Power Transformers Total</v>
          </cell>
          <cell r="H117">
            <v>3482290.2419999992</v>
          </cell>
        </row>
        <row r="118">
          <cell r="A118" t="str">
            <v>C19 Feeder Automation Total</v>
          </cell>
          <cell r="C118">
            <v>2303905.1542016403</v>
          </cell>
          <cell r="F118" t="str">
            <v>C13 Stations Switchgear</v>
          </cell>
          <cell r="H118">
            <v>129458.08461596635</v>
          </cell>
        </row>
        <row r="119">
          <cell r="A119" t="str">
            <v>C20 Wholesale and Smart Metering</v>
          </cell>
          <cell r="C119">
            <v>983180.38367999997</v>
          </cell>
          <cell r="H119">
            <v>49364.163999999997</v>
          </cell>
        </row>
        <row r="120">
          <cell r="C120">
            <v>3755933.30112</v>
          </cell>
          <cell r="H120">
            <v>5886.0001789528751</v>
          </cell>
        </row>
        <row r="121">
          <cell r="A121" t="str">
            <v>C20 Wholesale and Smart Metering Total</v>
          </cell>
          <cell r="C121">
            <v>4739113.6847999999</v>
          </cell>
          <cell r="H121">
            <v>7063.1944413532465</v>
          </cell>
        </row>
        <row r="122">
          <cell r="A122" t="str">
            <v>C21 Externally-Initiated Plant Relocations and Expansions</v>
          </cell>
          <cell r="C122">
            <v>467215.56490972807</v>
          </cell>
          <cell r="H122">
            <v>17842402.765149664</v>
          </cell>
        </row>
        <row r="123">
          <cell r="C123">
            <v>642659.8479585161</v>
          </cell>
          <cell r="H123">
            <v>224632.82073930168</v>
          </cell>
        </row>
        <row r="124">
          <cell r="C124">
            <v>83916.521159420096</v>
          </cell>
          <cell r="H124">
            <v>154302.45643004097</v>
          </cell>
        </row>
        <row r="125">
          <cell r="C125">
            <v>253040.07189889159</v>
          </cell>
          <cell r="H125">
            <v>303642.13358371024</v>
          </cell>
        </row>
        <row r="126">
          <cell r="C126">
            <v>4159149.9934675773</v>
          </cell>
          <cell r="H126">
            <v>728483.37759232556</v>
          </cell>
        </row>
        <row r="127">
          <cell r="C127">
            <v>17599.411558450334</v>
          </cell>
          <cell r="H127">
            <v>258970.86783849003</v>
          </cell>
        </row>
        <row r="128">
          <cell r="C128">
            <v>52865.718086547509</v>
          </cell>
          <cell r="H128">
            <v>999969.11810076458</v>
          </cell>
        </row>
        <row r="129">
          <cell r="C129">
            <v>3777042.0926187425</v>
          </cell>
          <cell r="H129">
            <v>4167.2346418397301</v>
          </cell>
        </row>
        <row r="130">
          <cell r="C130">
            <v>566495.52752446977</v>
          </cell>
          <cell r="H130">
            <v>1856.2805162919128</v>
          </cell>
        </row>
        <row r="131">
          <cell r="C131">
            <v>75801.889902556577</v>
          </cell>
          <cell r="H131">
            <v>924876.32827253873</v>
          </cell>
        </row>
        <row r="132">
          <cell r="C132">
            <v>4212.8661626912344</v>
          </cell>
          <cell r="H132">
            <v>6491.3861527693725</v>
          </cell>
        </row>
        <row r="133">
          <cell r="C133">
            <v>63652.681814079588</v>
          </cell>
          <cell r="H133">
            <v>169860.36024583096</v>
          </cell>
        </row>
        <row r="134">
          <cell r="A134" t="str">
            <v>C21 Externally-Initiated Plant Relocations and Expansions Total</v>
          </cell>
          <cell r="C134">
            <v>10163652.187061669</v>
          </cell>
          <cell r="H134">
            <v>514.70731728413728</v>
          </cell>
        </row>
        <row r="135">
          <cell r="A135" t="str">
            <v>Grand Total</v>
          </cell>
          <cell r="C135">
            <v>126949108.02048378</v>
          </cell>
          <cell r="H135">
            <v>1252.9621828726624</v>
          </cell>
        </row>
        <row r="136">
          <cell r="F136" t="str">
            <v>C13 Stations Switchgear Total</v>
          </cell>
          <cell r="H136">
            <v>21813194.242000002</v>
          </cell>
        </row>
        <row r="137">
          <cell r="F137" t="str">
            <v>C14 Stations Circuit Breakers</v>
          </cell>
          <cell r="H137">
            <v>7307.5266935242898</v>
          </cell>
        </row>
        <row r="138">
          <cell r="H138">
            <v>536231.23637726402</v>
          </cell>
        </row>
        <row r="139">
          <cell r="H139">
            <v>8336.6129292115475</v>
          </cell>
        </row>
        <row r="140">
          <cell r="F140" t="str">
            <v>C14 Stations Circuit Breakers Total</v>
          </cell>
          <cell r="H140">
            <v>551875.37599999993</v>
          </cell>
        </row>
        <row r="141">
          <cell r="F141" t="str">
            <v>C15 Stations Control &amp; Communicaton Systems</v>
          </cell>
          <cell r="H141">
            <v>1000374.8319999999</v>
          </cell>
        </row>
        <row r="142">
          <cell r="F142" t="str">
            <v>C15 Stations Control &amp; Communicaton Systems Total</v>
          </cell>
          <cell r="H142">
            <v>1000374.8319999999</v>
          </cell>
        </row>
        <row r="143">
          <cell r="F143" t="str">
            <v>C16 Downtown Station Load Transfers</v>
          </cell>
          <cell r="H143">
            <v>29340.082479908629</v>
          </cell>
        </row>
        <row r="144">
          <cell r="H144">
            <v>49375.40417335197</v>
          </cell>
        </row>
        <row r="145">
          <cell r="H145">
            <v>84547.807146225197</v>
          </cell>
        </row>
        <row r="146">
          <cell r="H146">
            <v>107040.57512561117</v>
          </cell>
        </row>
        <row r="147">
          <cell r="H147">
            <v>114454.89796676971</v>
          </cell>
        </row>
        <row r="148">
          <cell r="H148">
            <v>4547.3897929220202</v>
          </cell>
        </row>
        <row r="149">
          <cell r="H149">
            <v>2025.629907757336</v>
          </cell>
        </row>
        <row r="150">
          <cell r="H150">
            <v>1642438.206602741</v>
          </cell>
        </row>
        <row r="151">
          <cell r="H151">
            <v>99383.595474292917</v>
          </cell>
        </row>
        <row r="152">
          <cell r="H152">
            <v>3909.2403304202994</v>
          </cell>
        </row>
        <row r="153">
          <cell r="F153" t="str">
            <v>C16 Downtown Station Load Transfers Total</v>
          </cell>
          <cell r="H153">
            <v>2137062.8290000004</v>
          </cell>
        </row>
        <row r="154">
          <cell r="F154" t="str">
            <v>C17 Bremner Transformer Station</v>
          </cell>
          <cell r="H154">
            <v>5227492.9723793799</v>
          </cell>
        </row>
        <row r="155">
          <cell r="H155">
            <v>5959821.1283337725</v>
          </cell>
        </row>
        <row r="156">
          <cell r="H156">
            <v>30804869.335710462</v>
          </cell>
        </row>
        <row r="157">
          <cell r="H157">
            <v>10448051.356246399</v>
          </cell>
        </row>
        <row r="158">
          <cell r="H158">
            <v>12135251.557199538</v>
          </cell>
        </row>
        <row r="159">
          <cell r="H159">
            <v>3593901.4228886985</v>
          </cell>
        </row>
        <row r="160">
          <cell r="H160">
            <v>522084.09844332089</v>
          </cell>
        </row>
        <row r="161">
          <cell r="H161">
            <v>11327642.845859861</v>
          </cell>
        </row>
        <row r="162">
          <cell r="H162">
            <v>980885.28293856187</v>
          </cell>
        </row>
        <row r="163">
          <cell r="F163" t="str">
            <v>C17 Bremner Transformer Station Total</v>
          </cell>
          <cell r="H163">
            <v>80999999.99999997</v>
          </cell>
        </row>
        <row r="164">
          <cell r="F164" t="str">
            <v>C18 Hydro One Capital Contributions</v>
          </cell>
          <cell r="H164">
            <v>48118000</v>
          </cell>
        </row>
        <row r="165">
          <cell r="F165" t="str">
            <v>C18 Hydro One Capital Contributions Total</v>
          </cell>
          <cell r="H165">
            <v>48118000</v>
          </cell>
        </row>
        <row r="166">
          <cell r="F166" t="str">
            <v>C19 Feeder Automation</v>
          </cell>
          <cell r="H166">
            <v>854434.36877739197</v>
          </cell>
        </row>
        <row r="167">
          <cell r="H167">
            <v>401634.77094099211</v>
          </cell>
        </row>
        <row r="168">
          <cell r="H168">
            <v>19067132.457859397</v>
          </cell>
        </row>
        <row r="169">
          <cell r="H169">
            <v>12479.269726481723</v>
          </cell>
        </row>
        <row r="170">
          <cell r="H170">
            <v>272771.59697888611</v>
          </cell>
        </row>
        <row r="171">
          <cell r="H171">
            <v>1079.3999934635367</v>
          </cell>
        </row>
        <row r="172">
          <cell r="H172">
            <v>53020.980723388304</v>
          </cell>
        </row>
        <row r="173">
          <cell r="F173" t="str">
            <v>C19 Feeder Automation Total</v>
          </cell>
          <cell r="H173">
            <v>20662552.845000003</v>
          </cell>
        </row>
        <row r="174">
          <cell r="F174" t="str">
            <v>C20 Wholesale and Smart Metering</v>
          </cell>
          <cell r="H174">
            <v>6296119.2580000004</v>
          </cell>
        </row>
        <row r="175">
          <cell r="H175">
            <v>2107978.6860000002</v>
          </cell>
        </row>
        <row r="176">
          <cell r="F176" t="str">
            <v>C20 Wholesale and Smart Metering Total</v>
          </cell>
          <cell r="H176">
            <v>8404097.9440000001</v>
          </cell>
        </row>
        <row r="177">
          <cell r="F177" t="str">
            <v>C21 Externally-Initiated Plant Relocations and Expansions</v>
          </cell>
          <cell r="H177">
            <v>83203.568270104704</v>
          </cell>
        </row>
        <row r="178">
          <cell r="H178">
            <v>130691.48402948013</v>
          </cell>
        </row>
        <row r="179">
          <cell r="H179">
            <v>16566.714158826879</v>
          </cell>
        </row>
        <row r="180">
          <cell r="H180">
            <v>2590674.2081996803</v>
          </cell>
        </row>
        <row r="181">
          <cell r="H181">
            <v>18814554.876830366</v>
          </cell>
        </row>
        <row r="182">
          <cell r="H182">
            <v>342104.48082608153</v>
          </cell>
        </row>
        <row r="183">
          <cell r="H183">
            <v>55910.744297011988</v>
          </cell>
        </row>
        <row r="184">
          <cell r="H184">
            <v>2625760.3283213098</v>
          </cell>
        </row>
        <row r="185">
          <cell r="H185">
            <v>1009.896788157731</v>
          </cell>
        </row>
        <row r="186">
          <cell r="H186">
            <v>5945.8343302778558</v>
          </cell>
        </row>
        <row r="187">
          <cell r="H187">
            <v>2828.4079668334743</v>
          </cell>
        </row>
        <row r="188">
          <cell r="H188">
            <v>163664.10088083922</v>
          </cell>
        </row>
        <row r="189">
          <cell r="H189">
            <v>1154.7799864587992</v>
          </cell>
        </row>
        <row r="190">
          <cell r="H190">
            <v>6020.9833245761956</v>
          </cell>
        </row>
        <row r="191">
          <cell r="F191" t="str">
            <v>C21 Externally-Initiated Plant Relocations and Expansions Total</v>
          </cell>
          <cell r="H191">
            <v>24840090.408210002</v>
          </cell>
        </row>
        <row r="192">
          <cell r="F192" t="str">
            <v>Grand Total</v>
          </cell>
          <cell r="H192">
            <v>434058723.31561691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tabSelected="1" view="pageBreakPreview" topLeftCell="A18" zoomScale="60" zoomScaleNormal="115" workbookViewId="0">
      <selection activeCell="F50" sqref="F50"/>
    </sheetView>
  </sheetViews>
  <sheetFormatPr defaultRowHeight="15" x14ac:dyDescent="0.25"/>
  <cols>
    <col min="1" max="1" width="52.5703125" customWidth="1"/>
    <col min="2" max="2" width="19.7109375" bestFit="1" customWidth="1"/>
    <col min="3" max="4" width="12.140625" bestFit="1" customWidth="1"/>
    <col min="5" max="5" width="6.140625" bestFit="1" customWidth="1"/>
    <col min="6" max="6" width="15" bestFit="1" customWidth="1"/>
    <col min="7" max="7" width="12.140625" bestFit="1" customWidth="1"/>
    <col min="8" max="8" width="15" bestFit="1" customWidth="1"/>
    <col min="9" max="9" width="11.140625" bestFit="1" customWidth="1"/>
    <col min="10" max="10" width="15" style="3" bestFit="1" customWidth="1"/>
    <col min="11" max="11" width="14" style="3" bestFit="1" customWidth="1"/>
    <col min="12" max="12" width="11.7109375" style="3" bestFit="1" customWidth="1"/>
  </cols>
  <sheetData>
    <row r="2" spans="1:9" x14ac:dyDescent="0.25">
      <c r="A2" s="1" t="s">
        <v>31</v>
      </c>
      <c r="B2" s="4"/>
    </row>
    <row r="3" spans="1:9" ht="15.75" thickBot="1" x14ac:dyDescent="0.3">
      <c r="A3" s="1"/>
      <c r="B3" s="12" t="s">
        <v>32</v>
      </c>
      <c r="C3" s="13" t="s">
        <v>2</v>
      </c>
      <c r="D3" s="13" t="s">
        <v>0</v>
      </c>
    </row>
    <row r="4" spans="1:9" x14ac:dyDescent="0.25">
      <c r="A4" s="25" t="s">
        <v>9</v>
      </c>
      <c r="B4" s="26">
        <v>58942370.577126965</v>
      </c>
      <c r="C4" s="26">
        <v>1914501.250009201</v>
      </c>
      <c r="D4" s="27">
        <v>4715389.6461701579</v>
      </c>
      <c r="E4" s="2"/>
      <c r="I4" s="2"/>
    </row>
    <row r="5" spans="1:9" x14ac:dyDescent="0.25">
      <c r="A5" s="28" t="s">
        <v>10</v>
      </c>
      <c r="B5" s="24">
        <v>5419014.011647502</v>
      </c>
      <c r="C5" s="24">
        <v>147898.10391791313</v>
      </c>
      <c r="D5" s="29">
        <v>433521.12093180016</v>
      </c>
      <c r="E5" s="2"/>
      <c r="I5" s="2"/>
    </row>
    <row r="6" spans="1:9" x14ac:dyDescent="0.25">
      <c r="A6" s="28" t="s">
        <v>11</v>
      </c>
      <c r="B6" s="24">
        <v>16650487.820999999</v>
      </c>
      <c r="C6" s="24">
        <v>416262.19552499999</v>
      </c>
      <c r="D6" s="29">
        <v>1332039.02568</v>
      </c>
      <c r="E6" s="2"/>
      <c r="I6" s="2"/>
    </row>
    <row r="7" spans="1:9" x14ac:dyDescent="0.25">
      <c r="A7" s="28" t="s">
        <v>12</v>
      </c>
      <c r="B7" s="24">
        <v>55876554.246564321</v>
      </c>
      <c r="C7" s="24">
        <v>1504732.4811641751</v>
      </c>
      <c r="D7" s="29">
        <v>4470124.339725147</v>
      </c>
      <c r="E7" s="2"/>
      <c r="I7" s="2"/>
    </row>
    <row r="8" spans="1:9" x14ac:dyDescent="0.25">
      <c r="A8" s="28" t="s">
        <v>13</v>
      </c>
      <c r="B8" s="24">
        <v>23041698.560408004</v>
      </c>
      <c r="C8" s="24">
        <v>593246.59106157965</v>
      </c>
      <c r="D8" s="29">
        <v>1843335.8848326404</v>
      </c>
      <c r="E8" s="2"/>
      <c r="I8" s="2"/>
    </row>
    <row r="9" spans="1:9" x14ac:dyDescent="0.25">
      <c r="A9" s="28" t="s">
        <v>14</v>
      </c>
      <c r="B9" s="24">
        <v>29425563.453660008</v>
      </c>
      <c r="C9" s="24">
        <v>883026.25429782877</v>
      </c>
      <c r="D9" s="29">
        <v>2354045.0762928003</v>
      </c>
      <c r="E9" s="2"/>
      <c r="I9" s="2"/>
    </row>
    <row r="10" spans="1:9" x14ac:dyDescent="0.25">
      <c r="A10" s="28" t="s">
        <v>15</v>
      </c>
      <c r="B10" s="24">
        <v>1529097.8890000002</v>
      </c>
      <c r="C10" s="24">
        <v>45674.467338255577</v>
      </c>
      <c r="D10" s="29">
        <v>122327.83112</v>
      </c>
      <c r="E10" s="2"/>
      <c r="I10" s="2"/>
    </row>
    <row r="11" spans="1:9" x14ac:dyDescent="0.25">
      <c r="A11" s="28" t="s">
        <v>16</v>
      </c>
      <c r="B11" s="24">
        <v>1429363.4999999998</v>
      </c>
      <c r="C11" s="24">
        <v>47125.402407361049</v>
      </c>
      <c r="D11" s="29">
        <v>114349.08</v>
      </c>
      <c r="E11" s="2"/>
      <c r="I11" s="2"/>
    </row>
    <row r="12" spans="1:9" x14ac:dyDescent="0.25">
      <c r="A12" s="28" t="s">
        <v>17</v>
      </c>
      <c r="B12" s="24">
        <v>18760752.999999996</v>
      </c>
      <c r="C12" s="24">
        <v>622764.2983125553</v>
      </c>
      <c r="D12" s="29">
        <v>1500860.2399999998</v>
      </c>
      <c r="E12" s="2"/>
      <c r="I12" s="2"/>
    </row>
    <row r="13" spans="1:9" x14ac:dyDescent="0.25">
      <c r="A13" s="28" t="s">
        <v>18</v>
      </c>
      <c r="B13" s="24">
        <v>7711049.5659999996</v>
      </c>
      <c r="C13" s="24">
        <v>370464.98487572733</v>
      </c>
      <c r="D13" s="29">
        <v>616883.96528</v>
      </c>
      <c r="E13" s="2"/>
      <c r="I13" s="2"/>
    </row>
    <row r="14" spans="1:9" x14ac:dyDescent="0.25">
      <c r="A14" s="28" t="s">
        <v>19</v>
      </c>
      <c r="B14" s="24">
        <v>3263231.9720000001</v>
      </c>
      <c r="C14" s="24">
        <v>146567.19755129336</v>
      </c>
      <c r="D14" s="29">
        <v>261058.55776000003</v>
      </c>
      <c r="E14" s="2"/>
      <c r="I14" s="2"/>
    </row>
    <row r="15" spans="1:9" x14ac:dyDescent="0.25">
      <c r="A15" s="28" t="s">
        <v>20</v>
      </c>
      <c r="B15" s="24">
        <v>3482290.2420000001</v>
      </c>
      <c r="C15" s="24">
        <v>108923.08805668057</v>
      </c>
      <c r="D15" s="29">
        <v>278289.13311361795</v>
      </c>
      <c r="E15" s="2"/>
      <c r="I15" s="2"/>
    </row>
    <row r="16" spans="1:9" x14ac:dyDescent="0.25">
      <c r="A16" s="28" t="s">
        <v>21</v>
      </c>
      <c r="B16" s="24">
        <v>21813194.242000002</v>
      </c>
      <c r="C16" s="24">
        <v>566308.71898597491</v>
      </c>
      <c r="D16" s="29">
        <v>1760260.4592048607</v>
      </c>
      <c r="E16" s="2"/>
      <c r="I16" s="2"/>
    </row>
    <row r="17" spans="1:12" x14ac:dyDescent="0.25">
      <c r="A17" s="28" t="s">
        <v>22</v>
      </c>
      <c r="B17" s="24">
        <v>551875.37599999981</v>
      </c>
      <c r="C17" s="24">
        <v>18395.845866666663</v>
      </c>
      <c r="D17" s="29">
        <v>43857.729012259013</v>
      </c>
      <c r="E17" s="2"/>
      <c r="I17" s="2"/>
    </row>
    <row r="18" spans="1:12" x14ac:dyDescent="0.25">
      <c r="A18" s="28" t="s">
        <v>23</v>
      </c>
      <c r="B18" s="24">
        <v>1000374.8319999999</v>
      </c>
      <c r="C18" s="24">
        <v>66691.655466666663</v>
      </c>
      <c r="D18" s="29">
        <v>200074.9664</v>
      </c>
      <c r="E18" s="2"/>
      <c r="I18" s="2"/>
    </row>
    <row r="19" spans="1:12" x14ac:dyDescent="0.25">
      <c r="A19" s="28" t="s">
        <v>24</v>
      </c>
      <c r="B19" s="24">
        <v>2137062.8290000004</v>
      </c>
      <c r="C19" s="24">
        <v>56818.531137345977</v>
      </c>
      <c r="D19" s="29">
        <v>170965.02632</v>
      </c>
      <c r="E19" s="2"/>
      <c r="I19" s="2"/>
    </row>
    <row r="20" spans="1:12" x14ac:dyDescent="0.25">
      <c r="A20" s="28" t="s">
        <v>25</v>
      </c>
      <c r="B20" s="24">
        <v>81000000</v>
      </c>
      <c r="C20" s="24">
        <v>2054161.6153984761</v>
      </c>
      <c r="D20" s="29">
        <v>4800312.6625430547</v>
      </c>
      <c r="E20" s="2"/>
      <c r="I20" s="2"/>
    </row>
    <row r="21" spans="1:12" x14ac:dyDescent="0.25">
      <c r="A21" s="28" t="s">
        <v>26</v>
      </c>
      <c r="B21" s="24">
        <v>48118000</v>
      </c>
      <c r="C21" s="24">
        <v>1924720</v>
      </c>
      <c r="D21" s="29">
        <v>0</v>
      </c>
      <c r="E21" s="2"/>
      <c r="I21" s="2"/>
    </row>
    <row r="22" spans="1:12" x14ac:dyDescent="0.25">
      <c r="A22" s="28" t="s">
        <v>27</v>
      </c>
      <c r="B22" s="24">
        <v>20662552.844999999</v>
      </c>
      <c r="C22" s="24">
        <v>680002.6027733119</v>
      </c>
      <c r="D22" s="29">
        <v>1653004.2276000001</v>
      </c>
      <c r="E22" s="2"/>
      <c r="I22" s="2"/>
    </row>
    <row r="23" spans="1:12" ht="15.75" thickBot="1" x14ac:dyDescent="0.3">
      <c r="A23" s="30" t="s">
        <v>30</v>
      </c>
      <c r="B23" s="31">
        <f>+B25-B27</f>
        <v>5288397.0330541078</v>
      </c>
      <c r="C23" s="31">
        <f>+C25-C27</f>
        <v>246908.55563118617</v>
      </c>
      <c r="D23" s="32">
        <f>+D25-D27</f>
        <v>423071.7626443287</v>
      </c>
      <c r="E23" s="2"/>
      <c r="I23" s="2"/>
    </row>
    <row r="24" spans="1:12" ht="15.75" thickBot="1" x14ac:dyDescent="0.3">
      <c r="A24" s="22"/>
      <c r="B24" s="23"/>
      <c r="C24" s="23"/>
      <c r="D24" s="23"/>
      <c r="E24" s="2"/>
      <c r="I24" s="2"/>
    </row>
    <row r="25" spans="1:12" ht="15.75" thickBot="1" x14ac:dyDescent="0.3">
      <c r="A25" s="36" t="s">
        <v>28</v>
      </c>
      <c r="B25" s="37">
        <v>8404097.9440000001</v>
      </c>
      <c r="C25" s="37">
        <v>392376.68272000004</v>
      </c>
      <c r="D25" s="38">
        <v>672327.83552000008</v>
      </c>
      <c r="E25" s="2"/>
      <c r="I25" s="2"/>
    </row>
    <row r="26" spans="1:12" ht="15.75" thickBot="1" x14ac:dyDescent="0.3">
      <c r="A26" s="22"/>
      <c r="B26" s="23"/>
      <c r="C26" s="23"/>
      <c r="D26" s="23"/>
      <c r="E26" s="2"/>
      <c r="I26" s="2"/>
    </row>
    <row r="27" spans="1:12" x14ac:dyDescent="0.25">
      <c r="A27" s="39" t="s">
        <v>30</v>
      </c>
      <c r="B27" s="17">
        <f>B34-SUM(B28:B29)</f>
        <v>3115700.9109458923</v>
      </c>
      <c r="C27" s="17">
        <f>B27*(C25/B25)</f>
        <v>145468.12708881387</v>
      </c>
      <c r="D27" s="18">
        <f>B27*(D25/B25)</f>
        <v>249256.07287567138</v>
      </c>
      <c r="E27" s="2"/>
      <c r="I27" s="2"/>
    </row>
    <row r="28" spans="1:12" x14ac:dyDescent="0.25">
      <c r="A28" s="41" t="s">
        <v>29</v>
      </c>
      <c r="B28" s="40">
        <v>24840090.408210002</v>
      </c>
      <c r="C28" s="40">
        <v>769879.0773206841</v>
      </c>
      <c r="D28" s="42">
        <v>1987207.2326568002</v>
      </c>
      <c r="E28" s="2"/>
      <c r="I28" s="2"/>
    </row>
    <row r="29" spans="1:12" ht="15.75" thickBot="1" x14ac:dyDescent="0.3">
      <c r="A29" s="19" t="s">
        <v>8</v>
      </c>
      <c r="B29" s="20">
        <v>145033674</v>
      </c>
      <c r="C29" s="20">
        <v>0</v>
      </c>
      <c r="D29" s="21">
        <v>0</v>
      </c>
      <c r="E29" s="2"/>
      <c r="I29" s="2"/>
    </row>
    <row r="30" spans="1:12" s="34" customFormat="1" x14ac:dyDescent="0.25">
      <c r="A30"/>
      <c r="B30"/>
      <c r="C30" s="2"/>
      <c r="D30" s="2"/>
      <c r="E30" s="33"/>
      <c r="I30" s="33"/>
      <c r="J30" s="35"/>
      <c r="K30" s="35"/>
      <c r="L30" s="35"/>
    </row>
    <row r="31" spans="1:12" ht="15.75" thickBot="1" x14ac:dyDescent="0.3">
      <c r="C31" s="2"/>
      <c r="D31" s="2"/>
      <c r="I31" s="2"/>
    </row>
    <row r="32" spans="1:12" s="34" customFormat="1" ht="15.75" thickBot="1" x14ac:dyDescent="0.3">
      <c r="A32" s="14" t="s">
        <v>1</v>
      </c>
      <c r="B32" s="15">
        <f>SUM(B4:B29)-B25</f>
        <v>579092397.31561685</v>
      </c>
      <c r="C32" s="15">
        <f>SUM(C4:C29)-C25</f>
        <v>13330541.044186698</v>
      </c>
      <c r="D32" s="16">
        <f>SUM(D4:D29)-D25</f>
        <v>29330234.040163137</v>
      </c>
      <c r="I32" s="33"/>
      <c r="J32" s="35"/>
      <c r="K32" s="35"/>
      <c r="L32" s="35"/>
    </row>
    <row r="33" spans="1:9" ht="15.75" thickBot="1" x14ac:dyDescent="0.3">
      <c r="C33" s="2"/>
      <c r="I33" s="2"/>
    </row>
    <row r="34" spans="1:9" ht="16.5" thickBot="1" x14ac:dyDescent="0.3">
      <c r="A34" s="5" t="s">
        <v>3</v>
      </c>
      <c r="B34" s="6">
        <v>172989465.3191559</v>
      </c>
      <c r="I34" s="2"/>
    </row>
    <row r="35" spans="1:9" x14ac:dyDescent="0.25">
      <c r="G35" s="2"/>
      <c r="H35" s="2"/>
      <c r="I35" s="2"/>
    </row>
    <row r="37" spans="1:9" ht="15.75" thickBot="1" x14ac:dyDescent="0.3">
      <c r="B37" s="12" t="s">
        <v>32</v>
      </c>
      <c r="C37" s="13" t="s">
        <v>2</v>
      </c>
      <c r="D37" s="13" t="s">
        <v>0</v>
      </c>
    </row>
    <row r="38" spans="1:9" x14ac:dyDescent="0.25">
      <c r="A38" s="43" t="s">
        <v>6</v>
      </c>
      <c r="B38" s="10">
        <f>SUM(B4:B23)</f>
        <v>406102931.99646091</v>
      </c>
      <c r="C38" s="10">
        <f>SUM(C4:C23)</f>
        <v>12415193.839777201</v>
      </c>
      <c r="D38" s="11">
        <f>SUM(D4:D23)</f>
        <v>27093770.734630667</v>
      </c>
    </row>
    <row r="39" spans="1:9" ht="13.9" customHeight="1" thickBot="1" x14ac:dyDescent="0.3">
      <c r="A39" s="7" t="s">
        <v>7</v>
      </c>
      <c r="B39" s="8">
        <f>SUM(B27:B29)</f>
        <v>172989465.3191559</v>
      </c>
      <c r="C39" s="8">
        <f>SUM(C27:C29)</f>
        <v>915347.20440949802</v>
      </c>
      <c r="D39" s="9">
        <f>SUM(D27:D29)</f>
        <v>2236463.3055324717</v>
      </c>
    </row>
    <row r="40" spans="1:9" ht="15.75" hidden="1" thickBot="1" x14ac:dyDescent="0.3">
      <c r="A40" s="7" t="s">
        <v>4</v>
      </c>
      <c r="B40" s="8">
        <f>SUM(B38:B39)</f>
        <v>579092397.31561685</v>
      </c>
      <c r="C40" s="8">
        <f>SUM(C38:C39)</f>
        <v>13330541.0441867</v>
      </c>
      <c r="D40" s="9">
        <f>SUM(D38:D39)</f>
        <v>29330234.040163137</v>
      </c>
    </row>
    <row r="43" spans="1:9" x14ac:dyDescent="0.25">
      <c r="A43" t="s">
        <v>5</v>
      </c>
      <c r="B43" t="s">
        <v>5</v>
      </c>
      <c r="C43" t="s">
        <v>5</v>
      </c>
      <c r="D43" t="s">
        <v>5</v>
      </c>
    </row>
    <row r="49" spans="5:5" x14ac:dyDescent="0.25">
      <c r="E49" t="s">
        <v>5</v>
      </c>
    </row>
  </sheetData>
  <printOptions horizontalCentered="1"/>
  <pageMargins left="0.2" right="0.15748031496062992" top="1.299212598425197" bottom="0.74803149606299213" header="0.31496062992125984" footer="0.31496062992125984"/>
  <pageSetup scale="80" orientation="portrait" r:id="rId1"/>
  <headerFooter>
    <oddHeader>&amp;RToronto Hydro-Electric System Limited
EB-2012-0064
Tab 4
Schedule E2.2
Filed:  2012 May 10
Updated:  2012 Oct 31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ICM Values</vt:lpstr>
      <vt:lpstr>'2013 ICM Values'!Print_Area</vt:lpstr>
    </vt:vector>
  </TitlesOfParts>
  <Company>Toronto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jlin</dc:creator>
  <cp:lastModifiedBy>Susi Vogt</cp:lastModifiedBy>
  <cp:lastPrinted>2012-10-29T16:21:44Z</cp:lastPrinted>
  <dcterms:created xsi:type="dcterms:W3CDTF">2012-04-19T14:15:46Z</dcterms:created>
  <dcterms:modified xsi:type="dcterms:W3CDTF">2012-11-01T15:21:56Z</dcterms:modified>
</cp:coreProperties>
</file>