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firstSheet="5" activeTab="5"/>
  </bookViews>
  <sheets>
    <sheet name="PP&amp;E" sheetId="1" state="hidden" r:id="rId1"/>
    <sheet name="half-year depreciation V 1" sheetId="2" state="hidden" r:id="rId2"/>
    <sheet name="PP&amp;E (2)" sheetId="3" state="hidden" r:id="rId3"/>
    <sheet name="PP&amp;E (3)" sheetId="4" state="hidden" r:id="rId4"/>
    <sheet name="half-year depreciation V 2" sheetId="5" state="hidden" r:id="rId5"/>
    <sheet name="half-year depreciation " sheetId="6" r:id="rId6"/>
  </sheets>
  <definedNames>
    <definedName name="_xlnm.Print_Area" localSheetId="5">'half-year depreciation '!$B$1:$H$36</definedName>
    <definedName name="_xlnm.Print_Area" localSheetId="1">'half-year depreciation V 1'!$B$2:$I$30</definedName>
    <definedName name="_xlnm.Print_Area" localSheetId="4">'half-year depreciation V 2'!$B$2:$O$36</definedName>
    <definedName name="_xlnm.Print_Area" localSheetId="0">'PP&amp;E'!$B$2:$P$46</definedName>
    <definedName name="_xlnm.Print_Area" localSheetId="2">'PP&amp;E (2)'!$A$1:$P$48</definedName>
    <definedName name="_xlnm.Print_Area" localSheetId="3">'PP&amp;E (3)'!$A$1:$Q$51</definedName>
  </definedNames>
  <calcPr calcMode="autoNoTable" fullCalcOnLoad="1"/>
</workbook>
</file>

<file path=xl/sharedStrings.xml><?xml version="1.0" encoding="utf-8"?>
<sst xmlns="http://schemas.openxmlformats.org/spreadsheetml/2006/main" count="293" uniqueCount="106">
  <si>
    <t>2011 CGAAP</t>
  </si>
  <si>
    <t>2010 WIP</t>
  </si>
  <si>
    <t>2011 Capital Additions</t>
  </si>
  <si>
    <t>2011 Burdens capitalized</t>
  </si>
  <si>
    <t>2011 WIP</t>
  </si>
  <si>
    <t>2011 OM&amp;A</t>
  </si>
  <si>
    <t>2011 Burdens Capitalized</t>
  </si>
  <si>
    <t>To Revenue Requirement:</t>
  </si>
  <si>
    <t xml:space="preserve">PP&amp;E &gt; Rate Base </t>
  </si>
  <si>
    <t>OM&amp;A</t>
  </si>
  <si>
    <t>2012 CGAAP</t>
  </si>
  <si>
    <t>2012 Capital Additions</t>
  </si>
  <si>
    <t>2012 Burdens capitalized</t>
  </si>
  <si>
    <t>2012 WIP</t>
  </si>
  <si>
    <t>2012 Burdens Capitalized</t>
  </si>
  <si>
    <t>2012 OM&amp;A</t>
  </si>
  <si>
    <t>2013 CGAAP</t>
  </si>
  <si>
    <t>2013 Capital Additions</t>
  </si>
  <si>
    <t>2013 Burdens capitalized</t>
  </si>
  <si>
    <t>2013 WIP</t>
  </si>
  <si>
    <t>2013 Burdens Capitalized</t>
  </si>
  <si>
    <t>2013 OM&amp;A</t>
  </si>
  <si>
    <t>2011 Burdens Expensed</t>
  </si>
  <si>
    <t>2012 Burdens Expensed</t>
  </si>
  <si>
    <t>2013 Burdens Expensed</t>
  </si>
  <si>
    <t>1. The flow under CGAAP</t>
  </si>
  <si>
    <t>2. The flow under CGAAP / MIFRS starting in 2012</t>
  </si>
  <si>
    <t>2012 MIFRS</t>
  </si>
  <si>
    <t>2013 MIFRS</t>
  </si>
  <si>
    <t>Assumptions:</t>
  </si>
  <si>
    <t>Capital Additions</t>
  </si>
  <si>
    <t>Burden to allocate</t>
  </si>
  <si>
    <t>WIP (constant)</t>
  </si>
  <si>
    <t>Rebasing</t>
  </si>
  <si>
    <t>IRM Period</t>
  </si>
  <si>
    <t xml:space="preserve">Asset life </t>
  </si>
  <si>
    <t>10 years</t>
  </si>
  <si>
    <t xml:space="preserve">Return </t>
  </si>
  <si>
    <t>Depreciation</t>
  </si>
  <si>
    <t xml:space="preserve">Half-year rule </t>
  </si>
  <si>
    <t>Depreciation in rates</t>
  </si>
  <si>
    <t>total recovered in 4 years</t>
  </si>
  <si>
    <t>NFA to Rate Base</t>
  </si>
  <si>
    <t>Return</t>
  </si>
  <si>
    <t>Actual</t>
  </si>
  <si>
    <t>Gross Fixet Assets at year end</t>
  </si>
  <si>
    <t xml:space="preserve"> Net Fixet Assets at year end</t>
  </si>
  <si>
    <t>Annual depreciation</t>
  </si>
  <si>
    <t>Accum . Depreciation</t>
  </si>
  <si>
    <t>Total recovered in Rates</t>
  </si>
  <si>
    <t>Actual investment "to be recovered"</t>
  </si>
  <si>
    <t>Return*</t>
  </si>
  <si>
    <t xml:space="preserve">Total </t>
  </si>
  <si>
    <t>"LOSS"</t>
  </si>
  <si>
    <t>Total Recovered</t>
  </si>
  <si>
    <t>Actual  depreciation</t>
  </si>
  <si>
    <t>"In Rates"</t>
  </si>
  <si>
    <t>Return (WACC)</t>
  </si>
  <si>
    <t>Return on Investment</t>
  </si>
  <si>
    <t>"Actual Return"*</t>
  </si>
  <si>
    <t xml:space="preserve"> Difference</t>
  </si>
  <si>
    <t>Difference</t>
  </si>
  <si>
    <t xml:space="preserve">* Calculated as return on average NFA </t>
  </si>
  <si>
    <t xml:space="preserve">Asset cost: </t>
  </si>
  <si>
    <t xml:space="preserve">Asset cost : </t>
  </si>
  <si>
    <t>* Calculated as return on average NFA</t>
  </si>
  <si>
    <t>Actual NFA schedule</t>
  </si>
  <si>
    <t>Full-Year</t>
  </si>
  <si>
    <t>OM&amp;A ( before Burdens allocation)</t>
  </si>
  <si>
    <t xml:space="preserve"> ?</t>
  </si>
  <si>
    <t xml:space="preserve">2. The flow under MIFRS </t>
  </si>
  <si>
    <t>2010 WIP(*)</t>
  </si>
  <si>
    <t>Notes:</t>
  </si>
  <si>
    <t>Incremental OM&amp;A</t>
  </si>
  <si>
    <t>* 2010 WIP is included at full amount, due to PowerStream's choosing the election</t>
  </si>
  <si>
    <t>2011 Burdens (expensed)</t>
  </si>
  <si>
    <t>2012 Burdens (expensed)</t>
  </si>
  <si>
    <t xml:space="preserve">PP&amp;E portion of Rate Base </t>
  </si>
  <si>
    <t>Difference included in PP&amp;E Account</t>
  </si>
  <si>
    <t>2011 MIFRS</t>
  </si>
  <si>
    <t>Difference to CGAAP</t>
  </si>
  <si>
    <t>Out of it:</t>
  </si>
  <si>
    <t>Difference to be included in PP&amp;E account</t>
  </si>
  <si>
    <t>Change (additions) in PP&amp;E</t>
  </si>
  <si>
    <t>Change in PP&amp;E in Rate Base</t>
  </si>
  <si>
    <t>Change  in PP&amp;E</t>
  </si>
  <si>
    <t>CGAAP</t>
  </si>
  <si>
    <t>MIFRS</t>
  </si>
  <si>
    <t>2011 Overhead capitalized</t>
  </si>
  <si>
    <t>2012 Overhead capitalized</t>
  </si>
  <si>
    <t>2013 Overhead capitalized</t>
  </si>
  <si>
    <t>2011 Overhead Capitalized</t>
  </si>
  <si>
    <t>2012 Overhead Capitalized</t>
  </si>
  <si>
    <t>2013 Overhead Capitalized</t>
  </si>
  <si>
    <t>2011 Overhead Expensed</t>
  </si>
  <si>
    <t>2012 Overhead Expensed</t>
  </si>
  <si>
    <t>2013 Overhead Expensed</t>
  </si>
  <si>
    <t>Changes in OM&amp;A:</t>
  </si>
  <si>
    <t>Difference MIFRS to CGAAP</t>
  </si>
  <si>
    <t xml:space="preserve">"OUT of PERIOD COST" </t>
  </si>
  <si>
    <t>2013 MIFRS (with 2012 CGAAP WIP  )</t>
  </si>
  <si>
    <t>Cum</t>
  </si>
  <si>
    <t>2011 Overhead Capitalized:
                                                  (8-7)=</t>
  </si>
  <si>
    <t>2011 Overhead capitalized: 
                                               (15-10)=</t>
  </si>
  <si>
    <t>ILLUSTRATION</t>
  </si>
  <si>
    <t>Accounting  depreciation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</si>
</sst>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_);[Red]\(&quot;$&quot;#,##0.0\)"/>
    <numFmt numFmtId="169" formatCode="_(&quot;$&quot;* #,##0.0_);_(&quot;$&quot;* \(#,##0.0\);_(&quot;$&quot;* &quot;-&quot;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9997663497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>
        <color theme="5" tint="-0.2499399930238723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theme="5" tint="-0.2499399930238723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theme="5" tint="-0.24993999302387238"/>
      </left>
      <right>
        <color indexed="63"/>
      </right>
      <top style="thin"/>
      <bottom style="medium">
        <color theme="5" tint="-0.2499399930238723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thin"/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thin"/>
      <top>
        <color indexed="63"/>
      </top>
      <bottom style="medium">
        <color theme="5" tint="-0.24993999302387238"/>
      </bottom>
    </border>
    <border>
      <left style="thin"/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thin"/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/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theme="5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 vertical="center"/>
    </xf>
    <xf numFmtId="43" fontId="0" fillId="0" borderId="0" xfId="42" applyFont="1" applyAlignment="1">
      <alignment horizontal="center" vertical="center"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 horizontal="center" vertical="center"/>
    </xf>
    <xf numFmtId="43" fontId="39" fillId="0" borderId="0" xfId="42" applyFont="1" applyAlignment="1">
      <alignment horizontal="centerContinuous"/>
    </xf>
    <xf numFmtId="43" fontId="39" fillId="0" borderId="0" xfId="42" applyFont="1" applyAlignment="1">
      <alignment horizontal="centerContinuous" vertical="center"/>
    </xf>
    <xf numFmtId="165" fontId="0" fillId="0" borderId="0" xfId="42" applyNumberFormat="1" applyFont="1" applyAlignment="1">
      <alignment horizontal="center" vertical="center"/>
    </xf>
    <xf numFmtId="43" fontId="0" fillId="0" borderId="10" xfId="42" applyFont="1" applyBorder="1" applyAlignment="1">
      <alignment/>
    </xf>
    <xf numFmtId="43" fontId="0" fillId="0" borderId="10" xfId="42" applyFont="1" applyBorder="1" applyAlignment="1">
      <alignment vertical="center"/>
    </xf>
    <xf numFmtId="167" fontId="0" fillId="0" borderId="0" xfId="44" applyNumberFormat="1" applyFont="1" applyAlignment="1">
      <alignment horizontal="center" vertical="center"/>
    </xf>
    <xf numFmtId="167" fontId="0" fillId="0" borderId="10" xfId="44" applyNumberFormat="1" applyFont="1" applyBorder="1" applyAlignment="1">
      <alignment horizontal="center" vertical="center"/>
    </xf>
    <xf numFmtId="165" fontId="0" fillId="0" borderId="0" xfId="42" applyNumberFormat="1" applyFont="1" applyAlignment="1">
      <alignment vertical="center"/>
    </xf>
    <xf numFmtId="43" fontId="41" fillId="0" borderId="10" xfId="42" applyFont="1" applyBorder="1" applyAlignment="1">
      <alignment/>
    </xf>
    <xf numFmtId="165" fontId="0" fillId="0" borderId="0" xfId="42" applyNumberFormat="1" applyFont="1" applyBorder="1" applyAlignment="1">
      <alignment vertical="center"/>
    </xf>
    <xf numFmtId="167" fontId="39" fillId="0" borderId="0" xfId="44" applyNumberFormat="1" applyFont="1" applyAlignment="1">
      <alignment horizontal="center" vertical="center"/>
    </xf>
    <xf numFmtId="9" fontId="0" fillId="0" borderId="0" xfId="57" applyFont="1" applyAlignment="1">
      <alignment/>
    </xf>
    <xf numFmtId="0" fontId="42" fillId="0" borderId="0" xfId="0" applyFont="1" applyAlignment="1">
      <alignment/>
    </xf>
    <xf numFmtId="6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12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13" xfId="0" applyNumberFormat="1" applyBorder="1" applyAlignment="1">
      <alignment horizontal="center" vertical="center" wrapText="1"/>
    </xf>
    <xf numFmtId="167" fontId="0" fillId="0" borderId="13" xfId="0" applyNumberFormat="1" applyBorder="1" applyAlignment="1">
      <alignment/>
    </xf>
    <xf numFmtId="0" fontId="0" fillId="0" borderId="0" xfId="0" applyAlignment="1">
      <alignment horizontal="left" indent="3"/>
    </xf>
    <xf numFmtId="6" fontId="0" fillId="0" borderId="11" xfId="0" applyNumberFormat="1" applyBorder="1" applyAlignment="1">
      <alignment/>
    </xf>
    <xf numFmtId="0" fontId="39" fillId="0" borderId="11" xfId="0" applyFont="1" applyBorder="1" applyAlignment="1">
      <alignment/>
    </xf>
    <xf numFmtId="0" fontId="39" fillId="0" borderId="14" xfId="0" applyFont="1" applyBorder="1" applyAlignment="1">
      <alignment horizontal="centerContinuous"/>
    </xf>
    <xf numFmtId="0" fontId="39" fillId="0" borderId="11" xfId="0" applyFont="1" applyBorder="1" applyAlignment="1">
      <alignment horizontal="centerContinuous"/>
    </xf>
    <xf numFmtId="0" fontId="39" fillId="0" borderId="15" xfId="0" applyFont="1" applyBorder="1" applyAlignment="1">
      <alignment horizontal="centerContinuous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0" fontId="39" fillId="0" borderId="17" xfId="0" applyFont="1" applyBorder="1" applyAlignment="1">
      <alignment/>
    </xf>
    <xf numFmtId="0" fontId="39" fillId="0" borderId="17" xfId="0" applyFont="1" applyBorder="1" applyAlignment="1">
      <alignment horizontal="center" vertical="center"/>
    </xf>
    <xf numFmtId="167" fontId="39" fillId="0" borderId="18" xfId="44" applyNumberFormat="1" applyFont="1" applyBorder="1" applyAlignment="1">
      <alignment/>
    </xf>
    <xf numFmtId="167" fontId="0" fillId="0" borderId="18" xfId="44" applyNumberFormat="1" applyFon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39" fillId="33" borderId="20" xfId="0" applyNumberFormat="1" applyFont="1" applyFill="1" applyBorder="1" applyAlignment="1">
      <alignment/>
    </xf>
    <xf numFmtId="6" fontId="39" fillId="6" borderId="11" xfId="0" applyNumberFormat="1" applyFont="1" applyFill="1" applyBorder="1" applyAlignment="1">
      <alignment/>
    </xf>
    <xf numFmtId="6" fontId="39" fillId="6" borderId="0" xfId="0" applyNumberFormat="1" applyFont="1" applyFill="1" applyAlignment="1">
      <alignment horizontal="center" vertical="center"/>
    </xf>
    <xf numFmtId="0" fontId="43" fillId="0" borderId="0" xfId="0" applyFont="1" applyAlignment="1">
      <alignment/>
    </xf>
    <xf numFmtId="0" fontId="39" fillId="33" borderId="16" xfId="0" applyFont="1" applyFill="1" applyBorder="1" applyAlignment="1">
      <alignment/>
    </xf>
    <xf numFmtId="166" fontId="0" fillId="0" borderId="16" xfId="44" applyNumberFormat="1" applyFont="1" applyBorder="1" applyAlignment="1">
      <alignment/>
    </xf>
    <xf numFmtId="166" fontId="39" fillId="33" borderId="16" xfId="44" applyNumberFormat="1" applyFont="1" applyFill="1" applyBorder="1" applyAlignment="1">
      <alignment/>
    </xf>
    <xf numFmtId="44" fontId="39" fillId="33" borderId="16" xfId="0" applyNumberFormat="1" applyFont="1" applyFill="1" applyBorder="1" applyAlignment="1">
      <alignment/>
    </xf>
    <xf numFmtId="166" fontId="39" fillId="33" borderId="16" xfId="0" applyNumberFormat="1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/>
    </xf>
    <xf numFmtId="167" fontId="39" fillId="0" borderId="0" xfId="44" applyNumberFormat="1" applyFont="1" applyBorder="1" applyAlignment="1">
      <alignment/>
    </xf>
    <xf numFmtId="0" fontId="0" fillId="0" borderId="0" xfId="0" applyBorder="1" applyAlignment="1">
      <alignment horizontal="left"/>
    </xf>
    <xf numFmtId="165" fontId="0" fillId="0" borderId="0" xfId="42" applyNumberFormat="1" applyFont="1" applyBorder="1" applyAlignment="1">
      <alignment/>
    </xf>
    <xf numFmtId="164" fontId="39" fillId="0" borderId="16" xfId="42" applyNumberFormat="1" applyFont="1" applyFill="1" applyBorder="1" applyAlignment="1">
      <alignment/>
    </xf>
    <xf numFmtId="164" fontId="39" fillId="33" borderId="16" xfId="42" applyNumberFormat="1" applyFont="1" applyFill="1" applyBorder="1" applyAlignment="1">
      <alignment/>
    </xf>
    <xf numFmtId="165" fontId="39" fillId="0" borderId="16" xfId="42" applyNumberFormat="1" applyFont="1" applyFill="1" applyBorder="1" applyAlignment="1">
      <alignment/>
    </xf>
    <xf numFmtId="165" fontId="39" fillId="33" borderId="16" xfId="42" applyNumberFormat="1" applyFont="1" applyFill="1" applyBorder="1" applyAlignment="1">
      <alignment/>
    </xf>
    <xf numFmtId="167" fontId="39" fillId="34" borderId="0" xfId="44" applyNumberFormat="1" applyFont="1" applyFill="1" applyAlignment="1">
      <alignment horizontal="center" vertical="center"/>
    </xf>
    <xf numFmtId="6" fontId="0" fillId="6" borderId="11" xfId="0" applyNumberFormat="1" applyFont="1" applyFill="1" applyBorder="1" applyAlignment="1">
      <alignment/>
    </xf>
    <xf numFmtId="43" fontId="0" fillId="0" borderId="0" xfId="42" applyFont="1" applyAlignment="1">
      <alignment/>
    </xf>
    <xf numFmtId="43" fontId="44" fillId="0" borderId="0" xfId="42" applyFont="1" applyAlignment="1">
      <alignment/>
    </xf>
    <xf numFmtId="165" fontId="0" fillId="0" borderId="21" xfId="42" applyNumberFormat="1" applyFont="1" applyFill="1" applyBorder="1" applyAlignment="1">
      <alignment vertical="center"/>
    </xf>
    <xf numFmtId="165" fontId="0" fillId="0" borderId="21" xfId="42" applyNumberFormat="1" applyFont="1" applyBorder="1" applyAlignment="1">
      <alignment vertical="center"/>
    </xf>
    <xf numFmtId="165" fontId="0" fillId="0" borderId="22" xfId="42" applyNumberFormat="1" applyFont="1" applyBorder="1" applyAlignment="1">
      <alignment horizontal="center" vertical="center" wrapText="1"/>
    </xf>
    <xf numFmtId="165" fontId="0" fillId="0" borderId="23" xfId="42" applyNumberFormat="1" applyFont="1" applyBorder="1" applyAlignment="1">
      <alignment vertical="center"/>
    </xf>
    <xf numFmtId="165" fontId="0" fillId="0" borderId="24" xfId="42" applyNumberFormat="1" applyFont="1" applyBorder="1" applyAlignment="1">
      <alignment vertical="center"/>
    </xf>
    <xf numFmtId="165" fontId="39" fillId="0" borderId="22" xfId="42" applyNumberFormat="1" applyFont="1" applyBorder="1" applyAlignment="1">
      <alignment horizontal="center" vertical="center" wrapText="1"/>
    </xf>
    <xf numFmtId="165" fontId="45" fillId="0" borderId="0" xfId="42" applyNumberFormat="1" applyFont="1" applyBorder="1" applyAlignment="1">
      <alignment horizontal="right" vertical="center"/>
    </xf>
    <xf numFmtId="165" fontId="45" fillId="33" borderId="25" xfId="42" applyNumberFormat="1" applyFont="1" applyFill="1" applyBorder="1" applyAlignment="1">
      <alignment vertical="center"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vertical="center"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 vertical="center"/>
    </xf>
    <xf numFmtId="167" fontId="0" fillId="0" borderId="0" xfId="44" applyNumberFormat="1" applyFont="1" applyFill="1" applyBorder="1" applyAlignment="1">
      <alignment horizontal="center" vertical="center"/>
    </xf>
    <xf numFmtId="167" fontId="39" fillId="0" borderId="0" xfId="44" applyNumberFormat="1" applyFont="1" applyFill="1" applyBorder="1" applyAlignment="1">
      <alignment horizontal="center" vertical="center"/>
    </xf>
    <xf numFmtId="43" fontId="46" fillId="0" borderId="0" xfId="42" applyFont="1" applyAlignment="1">
      <alignment/>
    </xf>
    <xf numFmtId="165" fontId="0" fillId="2" borderId="21" xfId="42" applyNumberFormat="1" applyFont="1" applyFill="1" applyBorder="1" applyAlignment="1">
      <alignment vertical="center"/>
    </xf>
    <xf numFmtId="165" fontId="0" fillId="2" borderId="22" xfId="42" applyNumberFormat="1" applyFont="1" applyFill="1" applyBorder="1" applyAlignment="1">
      <alignment horizontal="center" vertical="center" wrapText="1"/>
    </xf>
    <xf numFmtId="165" fontId="0" fillId="35" borderId="23" xfId="42" applyNumberFormat="1" applyFont="1" applyFill="1" applyBorder="1" applyAlignment="1">
      <alignment vertical="center"/>
    </xf>
    <xf numFmtId="43" fontId="0" fillId="0" borderId="0" xfId="42" applyFont="1" applyBorder="1" applyAlignment="1">
      <alignment horizontal="center" vertical="center"/>
    </xf>
    <xf numFmtId="165" fontId="0" fillId="0" borderId="26" xfId="42" applyNumberFormat="1" applyFont="1" applyBorder="1" applyAlignment="1">
      <alignment vertical="center"/>
    </xf>
    <xf numFmtId="43" fontId="0" fillId="0" borderId="27" xfId="42" applyFont="1" applyBorder="1" applyAlignment="1">
      <alignment/>
    </xf>
    <xf numFmtId="43" fontId="0" fillId="0" borderId="28" xfId="42" applyFont="1" applyBorder="1" applyAlignment="1">
      <alignment/>
    </xf>
    <xf numFmtId="165" fontId="0" fillId="0" borderId="28" xfId="42" applyNumberFormat="1" applyFont="1" applyBorder="1" applyAlignment="1">
      <alignment vertical="center"/>
    </xf>
    <xf numFmtId="165" fontId="0" fillId="18" borderId="29" xfId="42" applyNumberFormat="1" applyFont="1" applyFill="1" applyBorder="1" applyAlignment="1">
      <alignment vertical="center" wrapText="1"/>
    </xf>
    <xf numFmtId="43" fontId="0" fillId="18" borderId="30" xfId="42" applyFont="1" applyFill="1" applyBorder="1" applyAlignment="1">
      <alignment horizontal="center" vertical="center"/>
    </xf>
    <xf numFmtId="165" fontId="0" fillId="2" borderId="25" xfId="42" applyNumberFormat="1" applyFont="1" applyFill="1" applyBorder="1" applyAlignment="1">
      <alignment vertical="center"/>
    </xf>
    <xf numFmtId="43" fontId="0" fillId="0" borderId="0" xfId="42" applyFont="1" applyFill="1" applyBorder="1" applyAlignment="1">
      <alignment/>
    </xf>
    <xf numFmtId="165" fontId="0" fillId="35" borderId="28" xfId="42" applyNumberFormat="1" applyFont="1" applyFill="1" applyBorder="1" applyAlignment="1">
      <alignment vertical="center"/>
    </xf>
    <xf numFmtId="167" fontId="0" fillId="35" borderId="0" xfId="44" applyNumberFormat="1" applyFont="1" applyFill="1" applyBorder="1" applyAlignment="1">
      <alignment horizontal="center" vertical="center"/>
    </xf>
    <xf numFmtId="43" fontId="44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3" fontId="45" fillId="33" borderId="0" xfId="42" applyFont="1" applyFill="1" applyBorder="1" applyAlignment="1">
      <alignment vertical="center"/>
    </xf>
    <xf numFmtId="43" fontId="0" fillId="33" borderId="0" xfId="42" applyFont="1" applyFill="1" applyBorder="1" applyAlignment="1">
      <alignment vertical="center"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 vertical="center"/>
    </xf>
    <xf numFmtId="43" fontId="0" fillId="0" borderId="0" xfId="42" applyFont="1" applyFill="1" applyAlignment="1">
      <alignment horizontal="center" vertical="center"/>
    </xf>
    <xf numFmtId="43" fontId="0" fillId="0" borderId="10" xfId="42" applyFont="1" applyFill="1" applyBorder="1" applyAlignment="1">
      <alignment/>
    </xf>
    <xf numFmtId="43" fontId="0" fillId="0" borderId="10" xfId="42" applyFont="1" applyFill="1" applyBorder="1" applyAlignment="1">
      <alignment vertical="center"/>
    </xf>
    <xf numFmtId="165" fontId="0" fillId="0" borderId="0" xfId="42" applyNumberFormat="1" applyFont="1" applyFill="1" applyBorder="1" applyAlignment="1">
      <alignment vertical="center"/>
    </xf>
    <xf numFmtId="43" fontId="0" fillId="0" borderId="0" xfId="42" applyFont="1" applyFill="1" applyBorder="1" applyAlignment="1">
      <alignment horizontal="center" vertical="center"/>
    </xf>
    <xf numFmtId="43" fontId="0" fillId="0" borderId="0" xfId="42" applyFont="1" applyFill="1" applyBorder="1" applyAlignment="1">
      <alignment/>
    </xf>
    <xf numFmtId="165" fontId="0" fillId="4" borderId="31" xfId="42" applyNumberFormat="1" applyFont="1" applyFill="1" applyBorder="1" applyAlignment="1">
      <alignment horizontal="center" vertical="center" wrapText="1"/>
    </xf>
    <xf numFmtId="165" fontId="0" fillId="11" borderId="32" xfId="42" applyNumberFormat="1" applyFont="1" applyFill="1" applyBorder="1" applyAlignment="1">
      <alignment vertical="center"/>
    </xf>
    <xf numFmtId="165" fontId="0" fillId="6" borderId="32" xfId="42" applyNumberFormat="1" applyFont="1" applyFill="1" applyBorder="1" applyAlignment="1">
      <alignment vertical="center"/>
    </xf>
    <xf numFmtId="165" fontId="0" fillId="7" borderId="33" xfId="42" applyNumberFormat="1" applyFont="1" applyFill="1" applyBorder="1" applyAlignment="1">
      <alignment vertical="center"/>
    </xf>
    <xf numFmtId="165" fontId="0" fillId="0" borderId="0" xfId="42" applyNumberFormat="1" applyFont="1" applyFill="1" applyBorder="1" applyAlignment="1">
      <alignment horizontal="center" vertical="center"/>
    </xf>
    <xf numFmtId="165" fontId="0" fillId="18" borderId="34" xfId="42" applyNumberFormat="1" applyFont="1" applyFill="1" applyBorder="1" applyAlignment="1">
      <alignment vertical="center"/>
    </xf>
    <xf numFmtId="43" fontId="0" fillId="18" borderId="35" xfId="42" applyFont="1" applyFill="1" applyBorder="1" applyAlignment="1">
      <alignment vertical="center" wrapText="1"/>
    </xf>
    <xf numFmtId="43" fontId="0" fillId="18" borderId="0" xfId="42" applyFont="1" applyFill="1" applyBorder="1" applyAlignment="1">
      <alignment vertical="center" wrapText="1"/>
    </xf>
    <xf numFmtId="165" fontId="0" fillId="18" borderId="13" xfId="42" applyNumberFormat="1" applyFont="1" applyFill="1" applyBorder="1" applyAlignment="1">
      <alignment vertical="center"/>
    </xf>
    <xf numFmtId="43" fontId="0" fillId="18" borderId="36" xfId="42" applyFont="1" applyFill="1" applyBorder="1" applyAlignment="1">
      <alignment horizontal="centerContinuous" vertical="center" wrapText="1"/>
    </xf>
    <xf numFmtId="43" fontId="0" fillId="18" borderId="26" xfId="42" applyFont="1" applyFill="1" applyBorder="1" applyAlignment="1">
      <alignment horizontal="centerContinuous" vertical="center" wrapText="1"/>
    </xf>
    <xf numFmtId="43" fontId="0" fillId="18" borderId="36" xfId="42" applyFont="1" applyFill="1" applyBorder="1" applyAlignment="1">
      <alignment horizontal="centerContinuous" vertical="center" wrapText="1"/>
    </xf>
    <xf numFmtId="43" fontId="41" fillId="0" borderId="14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37" xfId="42" applyFont="1" applyBorder="1" applyAlignment="1">
      <alignment vertical="center"/>
    </xf>
    <xf numFmtId="43" fontId="0" fillId="0" borderId="37" xfId="42" applyFont="1" applyBorder="1" applyAlignment="1">
      <alignment horizontal="center" vertical="center"/>
    </xf>
    <xf numFmtId="43" fontId="0" fillId="0" borderId="37" xfId="42" applyFont="1" applyBorder="1" applyAlignment="1">
      <alignment/>
    </xf>
    <xf numFmtId="43" fontId="0" fillId="0" borderId="38" xfId="42" applyFont="1" applyBorder="1" applyAlignment="1">
      <alignment/>
    </xf>
    <xf numFmtId="43" fontId="0" fillId="0" borderId="12" xfId="42" applyFont="1" applyBorder="1" applyAlignment="1">
      <alignment/>
    </xf>
    <xf numFmtId="43" fontId="39" fillId="0" borderId="0" xfId="42" applyFont="1" applyBorder="1" applyAlignment="1">
      <alignment horizontal="centerContinuous"/>
    </xf>
    <xf numFmtId="43" fontId="39" fillId="0" borderId="0" xfId="42" applyFont="1" applyBorder="1" applyAlignment="1">
      <alignment horizontal="centerContinuous" vertical="center"/>
    </xf>
    <xf numFmtId="43" fontId="0" fillId="0" borderId="13" xfId="42" applyFont="1" applyBorder="1" applyAlignment="1">
      <alignment/>
    </xf>
    <xf numFmtId="43" fontId="0" fillId="0" borderId="12" xfId="42" applyFont="1" applyFill="1" applyBorder="1" applyAlignment="1">
      <alignment/>
    </xf>
    <xf numFmtId="43" fontId="0" fillId="0" borderId="13" xfId="42" applyFont="1" applyFill="1" applyBorder="1" applyAlignment="1">
      <alignment/>
    </xf>
    <xf numFmtId="43" fontId="0" fillId="0" borderId="12" xfId="42" applyFont="1" applyFill="1" applyBorder="1" applyAlignment="1">
      <alignment/>
    </xf>
    <xf numFmtId="43" fontId="0" fillId="0" borderId="39" xfId="42" applyFont="1" applyFill="1" applyBorder="1" applyAlignment="1">
      <alignment/>
    </xf>
    <xf numFmtId="167" fontId="0" fillId="0" borderId="10" xfId="44" applyNumberFormat="1" applyFont="1" applyFill="1" applyBorder="1" applyAlignment="1">
      <alignment horizontal="center" vertical="center"/>
    </xf>
    <xf numFmtId="43" fontId="0" fillId="0" borderId="40" xfId="42" applyFont="1" applyFill="1" applyBorder="1" applyAlignment="1">
      <alignment/>
    </xf>
    <xf numFmtId="43" fontId="41" fillId="0" borderId="14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37" xfId="42" applyFont="1" applyFill="1" applyBorder="1" applyAlignment="1">
      <alignment vertical="center"/>
    </xf>
    <xf numFmtId="43" fontId="0" fillId="0" borderId="37" xfId="42" applyFont="1" applyFill="1" applyBorder="1" applyAlignment="1">
      <alignment horizontal="center" vertical="center"/>
    </xf>
    <xf numFmtId="43" fontId="0" fillId="0" borderId="37" xfId="42" applyFont="1" applyFill="1" applyBorder="1" applyAlignment="1">
      <alignment/>
    </xf>
    <xf numFmtId="43" fontId="0" fillId="0" borderId="38" xfId="42" applyFont="1" applyFill="1" applyBorder="1" applyAlignment="1">
      <alignment/>
    </xf>
    <xf numFmtId="43" fontId="39" fillId="0" borderId="0" xfId="42" applyFont="1" applyFill="1" applyBorder="1" applyAlignment="1">
      <alignment horizontal="centerContinuous"/>
    </xf>
    <xf numFmtId="43" fontId="39" fillId="0" borderId="0" xfId="42" applyFont="1" applyFill="1" applyBorder="1" applyAlignment="1">
      <alignment horizontal="centerContinuous" vertical="center"/>
    </xf>
    <xf numFmtId="43" fontId="39" fillId="0" borderId="0" xfId="42" applyFont="1" applyFill="1" applyBorder="1" applyAlignment="1">
      <alignment/>
    </xf>
    <xf numFmtId="43" fontId="45" fillId="0" borderId="10" xfId="42" applyFont="1" applyFill="1" applyBorder="1" applyAlignment="1">
      <alignment vertical="center"/>
    </xf>
    <xf numFmtId="43" fontId="39" fillId="0" borderId="41" xfId="42" applyFont="1" applyFill="1" applyBorder="1" applyAlignment="1">
      <alignment/>
    </xf>
    <xf numFmtId="43" fontId="39" fillId="0" borderId="28" xfId="42" applyFont="1" applyFill="1" applyBorder="1" applyAlignment="1">
      <alignment/>
    </xf>
    <xf numFmtId="43" fontId="39" fillId="0" borderId="0" xfId="42" applyFont="1" applyFill="1" applyBorder="1" applyAlignment="1">
      <alignment vertical="center"/>
    </xf>
    <xf numFmtId="165" fontId="39" fillId="0" borderId="0" xfId="42" applyNumberFormat="1" applyFont="1" applyFill="1" applyBorder="1" applyAlignment="1">
      <alignment horizontal="center" vertical="center"/>
    </xf>
    <xf numFmtId="43" fontId="39" fillId="0" borderId="10" xfId="42" applyFont="1" applyFill="1" applyBorder="1" applyAlignment="1">
      <alignment/>
    </xf>
    <xf numFmtId="43" fontId="39" fillId="0" borderId="10" xfId="42" applyFont="1" applyFill="1" applyBorder="1" applyAlignment="1">
      <alignment vertical="center"/>
    </xf>
    <xf numFmtId="165" fontId="39" fillId="0" borderId="10" xfId="42" applyNumberFormat="1" applyFont="1" applyFill="1" applyBorder="1" applyAlignment="1">
      <alignment horizontal="center" vertical="center"/>
    </xf>
    <xf numFmtId="165" fontId="45" fillId="33" borderId="32" xfId="42" applyNumberFormat="1" applyFont="1" applyFill="1" applyBorder="1" applyAlignment="1">
      <alignment vertical="center"/>
    </xf>
    <xf numFmtId="0" fontId="39" fillId="0" borderId="28" xfId="44" applyNumberFormat="1" applyFont="1" applyFill="1" applyBorder="1" applyAlignment="1">
      <alignment horizontal="center" vertical="center"/>
    </xf>
    <xf numFmtId="0" fontId="39" fillId="0" borderId="42" xfId="44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7" fillId="0" borderId="0" xfId="0" applyFont="1" applyAlignment="1">
      <alignment horizontal="centerContinuous"/>
    </xf>
    <xf numFmtId="0" fontId="0" fillId="0" borderId="43" xfId="0" applyBorder="1" applyAlignment="1">
      <alignment/>
    </xf>
    <xf numFmtId="6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0" xfId="0" applyBorder="1" applyAlignment="1">
      <alignment/>
    </xf>
    <xf numFmtId="9" fontId="0" fillId="0" borderId="40" xfId="57" applyFont="1" applyBorder="1" applyAlignment="1">
      <alignment/>
    </xf>
    <xf numFmtId="6" fontId="39" fillId="6" borderId="18" xfId="0" applyNumberFormat="1" applyFont="1" applyFill="1" applyBorder="1" applyAlignment="1">
      <alignment horizontal="center" vertical="center"/>
    </xf>
    <xf numFmtId="6" fontId="0" fillId="6" borderId="17" xfId="0" applyNumberFormat="1" applyFont="1" applyFill="1" applyBorder="1" applyAlignment="1">
      <alignment/>
    </xf>
    <xf numFmtId="0" fontId="39" fillId="0" borderId="11" xfId="0" applyFont="1" applyBorder="1" applyAlignment="1">
      <alignment horizontal="centerContinuous" vertical="center"/>
    </xf>
    <xf numFmtId="0" fontId="39" fillId="0" borderId="14" xfId="0" applyFont="1" applyBorder="1" applyAlignment="1">
      <alignment/>
    </xf>
    <xf numFmtId="0" fontId="0" fillId="0" borderId="12" xfId="0" applyBorder="1" applyAlignment="1">
      <alignment horizontal="left"/>
    </xf>
    <xf numFmtId="0" fontId="39" fillId="0" borderId="44" xfId="0" applyFont="1" applyFill="1" applyBorder="1" applyAlignment="1">
      <alignment/>
    </xf>
    <xf numFmtId="0" fontId="42" fillId="0" borderId="12" xfId="0" applyFont="1" applyBorder="1" applyAlignment="1">
      <alignment/>
    </xf>
    <xf numFmtId="0" fontId="0" fillId="0" borderId="12" xfId="0" applyBorder="1" applyAlignment="1">
      <alignment horizontal="left" indent="3"/>
    </xf>
    <xf numFmtId="0" fontId="0" fillId="0" borderId="14" xfId="0" applyBorder="1" applyAlignment="1">
      <alignment/>
    </xf>
    <xf numFmtId="0" fontId="43" fillId="0" borderId="12" xfId="0" applyFont="1" applyBorder="1" applyAlignment="1">
      <alignment/>
    </xf>
    <xf numFmtId="0" fontId="39" fillId="6" borderId="17" xfId="0" applyFont="1" applyFill="1" applyBorder="1" applyAlignment="1">
      <alignment horizontal="center" vertical="center"/>
    </xf>
    <xf numFmtId="167" fontId="39" fillId="6" borderId="18" xfId="44" applyNumberFormat="1" applyFont="1" applyFill="1" applyBorder="1" applyAlignment="1">
      <alignment/>
    </xf>
    <xf numFmtId="165" fontId="0" fillId="6" borderId="18" xfId="42" applyNumberFormat="1" applyFont="1" applyFill="1" applyBorder="1" applyAlignment="1">
      <alignment/>
    </xf>
    <xf numFmtId="165" fontId="39" fillId="6" borderId="19" xfId="42" applyNumberFormat="1" applyFont="1" applyFill="1" applyBorder="1" applyAlignment="1">
      <alignment/>
    </xf>
    <xf numFmtId="0" fontId="0" fillId="6" borderId="18" xfId="0" applyFill="1" applyBorder="1" applyAlignment="1">
      <alignment/>
    </xf>
    <xf numFmtId="6" fontId="0" fillId="6" borderId="18" xfId="0" applyNumberFormat="1" applyFill="1" applyBorder="1" applyAlignment="1">
      <alignment/>
    </xf>
    <xf numFmtId="6" fontId="0" fillId="6" borderId="17" xfId="0" applyNumberFormat="1" applyFill="1" applyBorder="1" applyAlignment="1">
      <alignment/>
    </xf>
    <xf numFmtId="164" fontId="0" fillId="6" borderId="18" xfId="42" applyNumberFormat="1" applyFont="1" applyFill="1" applyBorder="1" applyAlignment="1">
      <alignment/>
    </xf>
    <xf numFmtId="164" fontId="39" fillId="6" borderId="19" xfId="42" applyNumberFormat="1" applyFont="1" applyFill="1" applyBorder="1" applyAlignment="1">
      <alignment/>
    </xf>
    <xf numFmtId="167" fontId="0" fillId="6" borderId="18" xfId="0" applyNumberFormat="1" applyFill="1" applyBorder="1" applyAlignment="1">
      <alignment horizontal="center" vertical="center"/>
    </xf>
    <xf numFmtId="165" fontId="0" fillId="36" borderId="45" xfId="42" applyNumberFormat="1" applyFont="1" applyFill="1" applyBorder="1" applyAlignment="1">
      <alignment horizontal="center" vertical="center" wrapText="1"/>
    </xf>
    <xf numFmtId="165" fontId="0" fillId="36" borderId="46" xfId="42" applyNumberFormat="1" applyFont="1" applyFill="1" applyBorder="1" applyAlignment="1">
      <alignment horizontal="center" vertical="center" wrapText="1"/>
    </xf>
    <xf numFmtId="165" fontId="0" fillId="36" borderId="47" xfId="42" applyNumberFormat="1" applyFont="1" applyFill="1" applyBorder="1" applyAlignment="1">
      <alignment horizontal="center" vertical="center" wrapText="1"/>
    </xf>
    <xf numFmtId="43" fontId="0" fillId="0" borderId="48" xfId="42" applyFont="1" applyBorder="1" applyAlignment="1">
      <alignment horizontal="center" vertical="center"/>
    </xf>
    <xf numFmtId="43" fontId="0" fillId="0" borderId="32" xfId="42" applyFont="1" applyBorder="1" applyAlignment="1">
      <alignment horizontal="center" vertical="center"/>
    </xf>
    <xf numFmtId="43" fontId="0" fillId="0" borderId="36" xfId="42" applyFont="1" applyBorder="1" applyAlignment="1">
      <alignment horizontal="center" vertical="center" wrapText="1"/>
    </xf>
    <xf numFmtId="43" fontId="0" fillId="0" borderId="34" xfId="42" applyFont="1" applyBorder="1" applyAlignment="1">
      <alignment horizontal="center" vertical="center" wrapText="1"/>
    </xf>
    <xf numFmtId="43" fontId="0" fillId="0" borderId="35" xfId="42" applyFont="1" applyBorder="1" applyAlignment="1">
      <alignment horizontal="center" vertical="center" wrapText="1"/>
    </xf>
    <xf numFmtId="43" fontId="0" fillId="0" borderId="13" xfId="42" applyFont="1" applyBorder="1" applyAlignment="1">
      <alignment horizontal="center" vertical="center" wrapText="1"/>
    </xf>
    <xf numFmtId="43" fontId="0" fillId="0" borderId="49" xfId="42" applyFont="1" applyBorder="1" applyAlignment="1">
      <alignment horizontal="center" vertical="center" wrapText="1"/>
    </xf>
    <xf numFmtId="43" fontId="0" fillId="0" borderId="40" xfId="42" applyFont="1" applyBorder="1" applyAlignment="1">
      <alignment horizontal="center" vertical="center" wrapText="1"/>
    </xf>
    <xf numFmtId="165" fontId="0" fillId="0" borderId="50" xfId="42" applyNumberFormat="1" applyFont="1" applyBorder="1" applyAlignment="1">
      <alignment horizontal="center" vertical="center"/>
    </xf>
    <xf numFmtId="165" fontId="0" fillId="0" borderId="18" xfId="42" applyNumberFormat="1" applyFont="1" applyBorder="1" applyAlignment="1">
      <alignment horizontal="center" vertical="center"/>
    </xf>
    <xf numFmtId="165" fontId="0" fillId="0" borderId="51" xfId="42" applyNumberFormat="1" applyFont="1" applyBorder="1" applyAlignment="1">
      <alignment horizontal="center" vertical="center"/>
    </xf>
    <xf numFmtId="43" fontId="0" fillId="0" borderId="52" xfId="42" applyFont="1" applyBorder="1" applyAlignment="1">
      <alignment horizontal="center" vertical="center"/>
    </xf>
    <xf numFmtId="43" fontId="0" fillId="0" borderId="31" xfId="42" applyFont="1" applyBorder="1" applyAlignment="1">
      <alignment horizontal="center" vertical="center"/>
    </xf>
    <xf numFmtId="167" fontId="0" fillId="36" borderId="45" xfId="44" applyNumberFormat="1" applyFont="1" applyFill="1" applyBorder="1" applyAlignment="1">
      <alignment horizontal="center" vertical="center" wrapText="1"/>
    </xf>
    <xf numFmtId="167" fontId="0" fillId="36" borderId="46" xfId="44" applyNumberFormat="1" applyFont="1" applyFill="1" applyBorder="1" applyAlignment="1">
      <alignment horizontal="center" vertical="center" wrapText="1"/>
    </xf>
    <xf numFmtId="167" fontId="0" fillId="36" borderId="47" xfId="44" applyNumberFormat="1" applyFont="1" applyFill="1" applyBorder="1" applyAlignment="1">
      <alignment horizontal="center" vertical="center" wrapText="1"/>
    </xf>
    <xf numFmtId="43" fontId="0" fillId="0" borderId="53" xfId="42" applyFont="1" applyFill="1" applyBorder="1" applyAlignment="1">
      <alignment horizontal="center" vertical="center" wrapText="1"/>
    </xf>
    <xf numFmtId="43" fontId="0" fillId="0" borderId="33" xfId="42" applyFont="1" applyFill="1" applyBorder="1" applyAlignment="1">
      <alignment horizontal="center" vertical="center" wrapText="1"/>
    </xf>
    <xf numFmtId="43" fontId="45" fillId="33" borderId="54" xfId="42" applyFont="1" applyFill="1" applyBorder="1" applyAlignment="1">
      <alignment horizontal="center" vertical="center" wrapText="1"/>
    </xf>
    <xf numFmtId="43" fontId="45" fillId="33" borderId="55" xfId="42" applyFont="1" applyFill="1" applyBorder="1" applyAlignment="1">
      <alignment horizontal="center" vertical="center" wrapText="1"/>
    </xf>
    <xf numFmtId="43" fontId="0" fillId="0" borderId="0" xfId="42" applyFont="1" applyBorder="1" applyAlignment="1">
      <alignment horizontal="center" vertical="center" wrapText="1"/>
    </xf>
    <xf numFmtId="43" fontId="0" fillId="0" borderId="56" xfId="42" applyFont="1" applyBorder="1" applyAlignment="1">
      <alignment horizontal="center" vertical="center" wrapText="1"/>
    </xf>
    <xf numFmtId="43" fontId="0" fillId="0" borderId="38" xfId="42" applyFont="1" applyBorder="1" applyAlignment="1">
      <alignment horizontal="center" vertical="center" wrapText="1"/>
    </xf>
    <xf numFmtId="165" fontId="0" fillId="0" borderId="57" xfId="42" applyNumberFormat="1" applyFont="1" applyBorder="1" applyAlignment="1">
      <alignment vertical="center"/>
    </xf>
    <xf numFmtId="165" fontId="0" fillId="0" borderId="18" xfId="42" applyNumberFormat="1" applyFont="1" applyBorder="1" applyAlignment="1">
      <alignment vertical="center"/>
    </xf>
    <xf numFmtId="165" fontId="0" fillId="0" borderId="51" xfId="42" applyNumberFormat="1" applyFont="1" applyBorder="1" applyAlignment="1">
      <alignment vertical="center"/>
    </xf>
    <xf numFmtId="43" fontId="0" fillId="0" borderId="58" xfId="42" applyFont="1" applyBorder="1" applyAlignment="1">
      <alignment horizontal="center" vertical="center" wrapText="1"/>
    </xf>
    <xf numFmtId="43" fontId="0" fillId="0" borderId="59" xfId="42" applyFont="1" applyBorder="1" applyAlignment="1">
      <alignment horizontal="center" vertical="center" wrapText="1"/>
    </xf>
    <xf numFmtId="43" fontId="0" fillId="0" borderId="60" xfId="42" applyFont="1" applyBorder="1" applyAlignment="1">
      <alignment horizontal="center" vertical="center" wrapText="1"/>
    </xf>
    <xf numFmtId="43" fontId="0" fillId="0" borderId="61" xfId="42" applyFont="1" applyBorder="1" applyAlignment="1">
      <alignment horizontal="center" vertical="center" wrapText="1"/>
    </xf>
    <xf numFmtId="165" fontId="0" fillId="0" borderId="62" xfId="42" applyNumberFormat="1" applyFont="1" applyBorder="1" applyAlignment="1">
      <alignment horizontal="center" vertical="center"/>
    </xf>
    <xf numFmtId="165" fontId="0" fillId="0" borderId="63" xfId="42" applyNumberFormat="1" applyFont="1" applyBorder="1" applyAlignment="1">
      <alignment horizontal="center" vertical="center"/>
    </xf>
    <xf numFmtId="165" fontId="0" fillId="0" borderId="64" xfId="42" applyNumberFormat="1" applyFont="1" applyBorder="1" applyAlignment="1">
      <alignment horizontal="center" vertical="center"/>
    </xf>
    <xf numFmtId="43" fontId="0" fillId="0" borderId="65" xfId="42" applyFont="1" applyBorder="1" applyAlignment="1">
      <alignment horizontal="center" vertical="center" wrapText="1"/>
    </xf>
    <xf numFmtId="165" fontId="39" fillId="0" borderId="62" xfId="42" applyNumberFormat="1" applyFont="1" applyBorder="1" applyAlignment="1">
      <alignment horizontal="center" vertical="center"/>
    </xf>
    <xf numFmtId="165" fontId="39" fillId="0" borderId="64" xfId="42" applyNumberFormat="1" applyFont="1" applyBorder="1" applyAlignment="1">
      <alignment horizontal="center" vertical="center"/>
    </xf>
    <xf numFmtId="43" fontId="0" fillId="0" borderId="66" xfId="42" applyFont="1" applyBorder="1" applyAlignment="1">
      <alignment horizontal="center" vertical="center" wrapText="1"/>
    </xf>
    <xf numFmtId="165" fontId="0" fillId="0" borderId="67" xfId="42" applyNumberFormat="1" applyFont="1" applyBorder="1" applyAlignment="1">
      <alignment horizontal="center" vertical="center"/>
    </xf>
    <xf numFmtId="43" fontId="0" fillId="0" borderId="48" xfId="42" applyFont="1" applyBorder="1" applyAlignment="1">
      <alignment horizontal="center" vertical="center" wrapText="1"/>
    </xf>
    <xf numFmtId="43" fontId="0" fillId="0" borderId="32" xfId="42" applyFont="1" applyBorder="1" applyAlignment="1">
      <alignment horizontal="center" vertical="center" wrapText="1"/>
    </xf>
    <xf numFmtId="43" fontId="0" fillId="0" borderId="53" xfId="42" applyFont="1" applyBorder="1" applyAlignment="1">
      <alignment horizontal="center" vertical="center" wrapText="1"/>
    </xf>
    <xf numFmtId="43" fontId="0" fillId="0" borderId="33" xfId="42" applyFont="1" applyBorder="1" applyAlignment="1">
      <alignment horizontal="center" vertical="center" wrapText="1"/>
    </xf>
    <xf numFmtId="43" fontId="0" fillId="2" borderId="52" xfId="42" applyFont="1" applyFill="1" applyBorder="1" applyAlignment="1">
      <alignment horizontal="center" vertical="center"/>
    </xf>
    <xf numFmtId="43" fontId="0" fillId="2" borderId="31" xfId="42" applyFont="1" applyFill="1" applyBorder="1" applyAlignment="1">
      <alignment horizontal="center" vertical="center"/>
    </xf>
    <xf numFmtId="43" fontId="0" fillId="2" borderId="53" xfId="42" applyFont="1" applyFill="1" applyBorder="1" applyAlignment="1">
      <alignment horizontal="center" vertical="center" wrapText="1"/>
    </xf>
    <xf numFmtId="43" fontId="0" fillId="2" borderId="33" xfId="42" applyFont="1" applyFill="1" applyBorder="1" applyAlignment="1">
      <alignment horizontal="center" vertical="center" wrapText="1"/>
    </xf>
    <xf numFmtId="43" fontId="0" fillId="0" borderId="48" xfId="42" applyFont="1" applyFill="1" applyBorder="1" applyAlignment="1">
      <alignment horizontal="center" vertical="center" wrapText="1"/>
    </xf>
    <xf numFmtId="43" fontId="0" fillId="0" borderId="32" xfId="42" applyFont="1" applyFill="1" applyBorder="1" applyAlignment="1">
      <alignment horizontal="center" vertical="center" wrapText="1"/>
    </xf>
    <xf numFmtId="43" fontId="0" fillId="0" borderId="36" xfId="42" applyFont="1" applyBorder="1" applyAlignment="1">
      <alignment horizontal="left" vertical="center"/>
    </xf>
    <xf numFmtId="43" fontId="0" fillId="0" borderId="26" xfId="42" applyFont="1" applyBorder="1" applyAlignment="1">
      <alignment horizontal="left" vertical="center"/>
    </xf>
    <xf numFmtId="43" fontId="0" fillId="0" borderId="36" xfId="42" applyFont="1" applyBorder="1" applyAlignment="1">
      <alignment horizontal="center" vertical="center"/>
    </xf>
    <xf numFmtId="43" fontId="0" fillId="0" borderId="26" xfId="42" applyFont="1" applyBorder="1" applyAlignment="1">
      <alignment horizontal="center" vertical="center"/>
    </xf>
    <xf numFmtId="43" fontId="0" fillId="2" borderId="54" xfId="42" applyFont="1" applyFill="1" applyBorder="1" applyAlignment="1">
      <alignment horizontal="center" vertical="center" wrapText="1"/>
    </xf>
    <xf numFmtId="43" fontId="0" fillId="2" borderId="55" xfId="42" applyFont="1" applyFill="1" applyBorder="1" applyAlignment="1">
      <alignment horizontal="center" vertical="center" wrapText="1"/>
    </xf>
    <xf numFmtId="165" fontId="0" fillId="0" borderId="45" xfId="42" applyNumberFormat="1" applyFont="1" applyFill="1" applyBorder="1" applyAlignment="1">
      <alignment horizontal="center" vertical="center" wrapText="1"/>
    </xf>
    <xf numFmtId="165" fontId="0" fillId="0" borderId="46" xfId="42" applyNumberFormat="1" applyFont="1" applyFill="1" applyBorder="1" applyAlignment="1">
      <alignment horizontal="center" vertical="center" wrapText="1"/>
    </xf>
    <xf numFmtId="165" fontId="0" fillId="0" borderId="47" xfId="42" applyNumberFormat="1" applyFont="1" applyFill="1" applyBorder="1" applyAlignment="1">
      <alignment horizontal="center" vertical="center" wrapText="1"/>
    </xf>
    <xf numFmtId="43" fontId="0" fillId="6" borderId="48" xfId="42" applyFont="1" applyFill="1" applyBorder="1" applyAlignment="1">
      <alignment horizontal="center" vertical="center"/>
    </xf>
    <xf numFmtId="43" fontId="0" fillId="6" borderId="68" xfId="42" applyFont="1" applyFill="1" applyBorder="1" applyAlignment="1">
      <alignment horizontal="center" vertical="center"/>
    </xf>
    <xf numFmtId="43" fontId="0" fillId="33" borderId="48" xfId="42" applyFont="1" applyFill="1" applyBorder="1" applyAlignment="1">
      <alignment horizontal="center" vertical="center"/>
    </xf>
    <xf numFmtId="43" fontId="0" fillId="33" borderId="68" xfId="42" applyFont="1" applyFill="1" applyBorder="1" applyAlignment="1">
      <alignment horizontal="center" vertical="center"/>
    </xf>
    <xf numFmtId="43" fontId="0" fillId="4" borderId="52" xfId="42" applyFont="1" applyFill="1" applyBorder="1" applyAlignment="1">
      <alignment horizontal="center" vertical="center"/>
    </xf>
    <xf numFmtId="43" fontId="0" fillId="4" borderId="69" xfId="42" applyFont="1" applyFill="1" applyBorder="1" applyAlignment="1">
      <alignment horizontal="center" vertical="center"/>
    </xf>
    <xf numFmtId="43" fontId="0" fillId="16" borderId="56" xfId="42" applyFont="1" applyFill="1" applyBorder="1" applyAlignment="1">
      <alignment horizontal="center" vertical="center" wrapText="1"/>
    </xf>
    <xf numFmtId="43" fontId="0" fillId="16" borderId="37" xfId="42" applyFont="1" applyFill="1" applyBorder="1" applyAlignment="1">
      <alignment horizontal="center" vertical="center" wrapText="1"/>
    </xf>
    <xf numFmtId="43" fontId="0" fillId="16" borderId="35" xfId="42" applyFont="1" applyFill="1" applyBorder="1" applyAlignment="1">
      <alignment horizontal="center" vertical="center" wrapText="1"/>
    </xf>
    <xf numFmtId="43" fontId="0" fillId="16" borderId="0" xfId="42" applyFont="1" applyFill="1" applyBorder="1" applyAlignment="1">
      <alignment horizontal="center" vertical="center" wrapText="1"/>
    </xf>
    <xf numFmtId="43" fontId="0" fillId="16" borderId="49" xfId="42" applyFont="1" applyFill="1" applyBorder="1" applyAlignment="1">
      <alignment horizontal="center" vertical="center" wrapText="1"/>
    </xf>
    <xf numFmtId="43" fontId="0" fillId="16" borderId="10" xfId="42" applyFont="1" applyFill="1" applyBorder="1" applyAlignment="1">
      <alignment horizontal="center" vertical="center" wrapText="1"/>
    </xf>
    <xf numFmtId="165" fontId="0" fillId="16" borderId="38" xfId="42" applyNumberFormat="1" applyFont="1" applyFill="1" applyBorder="1" applyAlignment="1">
      <alignment vertical="center"/>
    </xf>
    <xf numFmtId="165" fontId="0" fillId="16" borderId="13" xfId="42" applyNumberFormat="1" applyFont="1" applyFill="1" applyBorder="1" applyAlignment="1">
      <alignment vertical="center"/>
    </xf>
    <xf numFmtId="165" fontId="0" fillId="16" borderId="40" xfId="42" applyNumberFormat="1" applyFont="1" applyFill="1" applyBorder="1" applyAlignment="1">
      <alignment vertical="center"/>
    </xf>
    <xf numFmtId="43" fontId="0" fillId="11" borderId="48" xfId="42" applyFont="1" applyFill="1" applyBorder="1" applyAlignment="1">
      <alignment horizontal="left" vertical="center" wrapText="1"/>
    </xf>
    <xf numFmtId="43" fontId="0" fillId="11" borderId="68" xfId="42" applyFont="1" applyFill="1" applyBorder="1" applyAlignment="1">
      <alignment horizontal="left" vertical="center" wrapText="1"/>
    </xf>
    <xf numFmtId="43" fontId="0" fillId="11" borderId="48" xfId="42" applyFont="1" applyFill="1" applyBorder="1" applyAlignment="1">
      <alignment horizontal="center" vertical="center" wrapText="1"/>
    </xf>
    <xf numFmtId="43" fontId="0" fillId="11" borderId="68" xfId="42" applyFont="1" applyFill="1" applyBorder="1" applyAlignment="1">
      <alignment horizontal="center" vertical="center" wrapText="1"/>
    </xf>
    <xf numFmtId="43" fontId="0" fillId="19" borderId="58" xfId="42" applyFont="1" applyFill="1" applyBorder="1" applyAlignment="1">
      <alignment horizontal="center" vertical="center" wrapText="1"/>
    </xf>
    <xf numFmtId="43" fontId="0" fillId="19" borderId="70" xfId="42" applyFont="1" applyFill="1" applyBorder="1" applyAlignment="1">
      <alignment horizontal="center" vertical="center" wrapText="1"/>
    </xf>
    <xf numFmtId="43" fontId="0" fillId="19" borderId="66" xfId="42" applyFont="1" applyFill="1" applyBorder="1" applyAlignment="1">
      <alignment horizontal="center" vertical="center" wrapText="1"/>
    </xf>
    <xf numFmtId="43" fontId="0" fillId="19" borderId="10" xfId="42" applyFont="1" applyFill="1" applyBorder="1" applyAlignment="1">
      <alignment horizontal="center" vertical="center" wrapText="1"/>
    </xf>
    <xf numFmtId="165" fontId="0" fillId="19" borderId="59" xfId="42" applyNumberFormat="1" applyFont="1" applyFill="1" applyBorder="1" applyAlignment="1">
      <alignment horizontal="center" vertical="center"/>
    </xf>
    <xf numFmtId="165" fontId="0" fillId="19" borderId="40" xfId="42" applyNumberFormat="1" applyFont="1" applyFill="1" applyBorder="1" applyAlignment="1">
      <alignment horizontal="center" vertical="center"/>
    </xf>
    <xf numFmtId="165" fontId="0" fillId="0" borderId="62" xfId="42" applyNumberFormat="1" applyFont="1" applyFill="1" applyBorder="1" applyAlignment="1">
      <alignment horizontal="center" vertical="center"/>
    </xf>
    <xf numFmtId="165" fontId="0" fillId="0" borderId="64" xfId="42" applyNumberFormat="1" applyFont="1" applyFill="1" applyBorder="1" applyAlignment="1">
      <alignment horizontal="center" vertical="center"/>
    </xf>
    <xf numFmtId="165" fontId="0" fillId="0" borderId="63" xfId="42" applyNumberFormat="1" applyFont="1" applyFill="1" applyBorder="1" applyAlignment="1">
      <alignment horizontal="center" vertical="center"/>
    </xf>
    <xf numFmtId="43" fontId="0" fillId="7" borderId="53" xfId="42" applyFont="1" applyFill="1" applyBorder="1" applyAlignment="1">
      <alignment horizontal="left" vertical="center" wrapText="1"/>
    </xf>
    <xf numFmtId="43" fontId="0" fillId="7" borderId="71" xfId="42" applyFont="1" applyFill="1" applyBorder="1" applyAlignment="1">
      <alignment horizontal="left" vertical="center" wrapText="1"/>
    </xf>
    <xf numFmtId="43" fontId="0" fillId="7" borderId="53" xfId="42" applyFont="1" applyFill="1" applyBorder="1" applyAlignment="1">
      <alignment horizontal="center" vertical="center" wrapText="1"/>
    </xf>
    <xf numFmtId="43" fontId="0" fillId="7" borderId="71" xfId="42" applyFont="1" applyFill="1" applyBorder="1" applyAlignment="1">
      <alignment horizontal="center" vertical="center" wrapText="1"/>
    </xf>
    <xf numFmtId="43" fontId="0" fillId="18" borderId="36" xfId="42" applyFont="1" applyFill="1" applyBorder="1" applyAlignment="1">
      <alignment horizontal="center" vertical="center" wrapText="1"/>
    </xf>
    <xf numFmtId="43" fontId="0" fillId="18" borderId="26" xfId="42" applyFont="1" applyFill="1" applyBorder="1" applyAlignment="1">
      <alignment horizontal="center" vertical="center" wrapText="1"/>
    </xf>
    <xf numFmtId="43" fontId="0" fillId="18" borderId="35" xfId="42" applyFont="1" applyFill="1" applyBorder="1" applyAlignment="1">
      <alignment horizontal="center" vertical="center" wrapText="1"/>
    </xf>
    <xf numFmtId="43" fontId="0" fillId="18" borderId="0" xfId="42" applyFont="1" applyFill="1" applyBorder="1" applyAlignment="1">
      <alignment horizontal="center" vertical="center" wrapText="1"/>
    </xf>
    <xf numFmtId="43" fontId="0" fillId="18" borderId="49" xfId="42" applyFont="1" applyFill="1" applyBorder="1" applyAlignment="1">
      <alignment horizontal="center" vertical="center" wrapText="1"/>
    </xf>
    <xf numFmtId="43" fontId="0" fillId="18" borderId="10" xfId="42" applyFont="1" applyFill="1" applyBorder="1" applyAlignment="1">
      <alignment horizontal="center" vertical="center" wrapText="1"/>
    </xf>
    <xf numFmtId="165" fontId="0" fillId="18" borderId="34" xfId="42" applyNumberFormat="1" applyFont="1" applyFill="1" applyBorder="1" applyAlignment="1">
      <alignment horizontal="center" vertical="center"/>
    </xf>
    <xf numFmtId="165" fontId="0" fillId="18" borderId="13" xfId="42" applyNumberFormat="1" applyFont="1" applyFill="1" applyBorder="1" applyAlignment="1">
      <alignment horizontal="center" vertical="center"/>
    </xf>
    <xf numFmtId="165" fontId="0" fillId="18" borderId="4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85725</xdr:rowOff>
    </xdr:from>
    <xdr:to>
      <xdr:col>6</xdr:col>
      <xdr:colOff>600075</xdr:colOff>
      <xdr:row>11</xdr:row>
      <xdr:rowOff>180975</xdr:rowOff>
    </xdr:to>
    <xdr:sp>
      <xdr:nvSpPr>
        <xdr:cNvPr id="1" name="Straight Arrow Connector 2"/>
        <xdr:cNvSpPr>
          <a:spLocks/>
        </xdr:cNvSpPr>
      </xdr:nvSpPr>
      <xdr:spPr>
        <a:xfrm flipV="1">
          <a:off x="4086225" y="866775"/>
          <a:ext cx="561975" cy="1447800"/>
        </a:xfrm>
        <a:prstGeom prst="straightConnector1">
          <a:avLst/>
        </a:prstGeom>
        <a:noFill/>
        <a:ln w="19050" cmpd="sng">
          <a:solidFill>
            <a:srgbClr val="9537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57150</xdr:rowOff>
    </xdr:from>
    <xdr:to>
      <xdr:col>11</xdr:col>
      <xdr:colOff>590550</xdr:colOff>
      <xdr:row>11</xdr:row>
      <xdr:rowOff>152400</xdr:rowOff>
    </xdr:to>
    <xdr:sp>
      <xdr:nvSpPr>
        <xdr:cNvPr id="2" name="Straight Arrow Connector 3"/>
        <xdr:cNvSpPr>
          <a:spLocks/>
        </xdr:cNvSpPr>
      </xdr:nvSpPr>
      <xdr:spPr>
        <a:xfrm flipV="1">
          <a:off x="7515225" y="838200"/>
          <a:ext cx="561975" cy="1447800"/>
        </a:xfrm>
        <a:prstGeom prst="straightConnector1">
          <a:avLst/>
        </a:prstGeom>
        <a:noFill/>
        <a:ln w="19050" cmpd="sng">
          <a:solidFill>
            <a:srgbClr val="9537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6</xdr:col>
      <xdr:colOff>600075</xdr:colOff>
      <xdr:row>35</xdr:row>
      <xdr:rowOff>104775</xdr:rowOff>
    </xdr:to>
    <xdr:sp>
      <xdr:nvSpPr>
        <xdr:cNvPr id="3" name="Straight Arrow Connector 4"/>
        <xdr:cNvSpPr>
          <a:spLocks/>
        </xdr:cNvSpPr>
      </xdr:nvSpPr>
      <xdr:spPr>
        <a:xfrm flipV="1">
          <a:off x="4048125" y="5314950"/>
          <a:ext cx="600075" cy="1571625"/>
        </a:xfrm>
        <a:prstGeom prst="straightConnector1">
          <a:avLst/>
        </a:prstGeom>
        <a:noFill/>
        <a:ln w="19050" cmpd="sng">
          <a:solidFill>
            <a:srgbClr val="9537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27</xdr:row>
      <xdr:rowOff>66675</xdr:rowOff>
    </xdr:from>
    <xdr:to>
      <xdr:col>12</xdr:col>
      <xdr:colOff>9525</xdr:colOff>
      <xdr:row>34</xdr:row>
      <xdr:rowOff>19050</xdr:rowOff>
    </xdr:to>
    <xdr:sp>
      <xdr:nvSpPr>
        <xdr:cNvPr id="4" name="Straight Arrow Connector 6"/>
        <xdr:cNvSpPr>
          <a:spLocks/>
        </xdr:cNvSpPr>
      </xdr:nvSpPr>
      <xdr:spPr>
        <a:xfrm flipV="1">
          <a:off x="6886575" y="5295900"/>
          <a:ext cx="1219200" cy="1304925"/>
        </a:xfrm>
        <a:prstGeom prst="straightConnector1">
          <a:avLst/>
        </a:prstGeom>
        <a:noFill/>
        <a:ln w="19050" cmpd="sng">
          <a:solidFill>
            <a:srgbClr val="9537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85725</xdr:rowOff>
    </xdr:from>
    <xdr:to>
      <xdr:col>9</xdr:col>
      <xdr:colOff>209550</xdr:colOff>
      <xdr:row>40</xdr:row>
      <xdr:rowOff>152400</xdr:rowOff>
    </xdr:to>
    <xdr:sp>
      <xdr:nvSpPr>
        <xdr:cNvPr id="5" name="Straight Arrow Connector 30"/>
        <xdr:cNvSpPr>
          <a:spLocks/>
        </xdr:cNvSpPr>
      </xdr:nvSpPr>
      <xdr:spPr>
        <a:xfrm>
          <a:off x="6467475" y="6076950"/>
          <a:ext cx="9525" cy="1819275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35</xdr:row>
      <xdr:rowOff>95250</xdr:rowOff>
    </xdr:from>
    <xdr:to>
      <xdr:col>10</xdr:col>
      <xdr:colOff>285750</xdr:colOff>
      <xdr:row>35</xdr:row>
      <xdr:rowOff>104775</xdr:rowOff>
    </xdr:to>
    <xdr:sp>
      <xdr:nvSpPr>
        <xdr:cNvPr id="6" name="Straight Arrow Connector 32"/>
        <xdr:cNvSpPr>
          <a:spLocks/>
        </xdr:cNvSpPr>
      </xdr:nvSpPr>
      <xdr:spPr>
        <a:xfrm flipV="1">
          <a:off x="6896100" y="6877050"/>
          <a:ext cx="266700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85725</xdr:rowOff>
    </xdr:from>
    <xdr:to>
      <xdr:col>6</xdr:col>
      <xdr:colOff>600075</xdr:colOff>
      <xdr:row>11</xdr:row>
      <xdr:rowOff>180975</xdr:rowOff>
    </xdr:to>
    <xdr:sp>
      <xdr:nvSpPr>
        <xdr:cNvPr id="1" name="Straight Arrow Connector 1"/>
        <xdr:cNvSpPr>
          <a:spLocks/>
        </xdr:cNvSpPr>
      </xdr:nvSpPr>
      <xdr:spPr>
        <a:xfrm flipV="1">
          <a:off x="4267200" y="866775"/>
          <a:ext cx="561975" cy="1304925"/>
        </a:xfrm>
        <a:prstGeom prst="straightConnector1">
          <a:avLst/>
        </a:prstGeom>
        <a:noFill/>
        <a:ln w="19050" cmpd="sng">
          <a:solidFill>
            <a:srgbClr val="9537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57150</xdr:rowOff>
    </xdr:from>
    <xdr:to>
      <xdr:col>11</xdr:col>
      <xdr:colOff>590550</xdr:colOff>
      <xdr:row>11</xdr:row>
      <xdr:rowOff>152400</xdr:rowOff>
    </xdr:to>
    <xdr:sp>
      <xdr:nvSpPr>
        <xdr:cNvPr id="2" name="Straight Arrow Connector 2"/>
        <xdr:cNvSpPr>
          <a:spLocks/>
        </xdr:cNvSpPr>
      </xdr:nvSpPr>
      <xdr:spPr>
        <a:xfrm flipV="1">
          <a:off x="7839075" y="838200"/>
          <a:ext cx="561975" cy="1304925"/>
        </a:xfrm>
        <a:prstGeom prst="straightConnector1">
          <a:avLst/>
        </a:prstGeom>
        <a:noFill/>
        <a:ln w="19050" cmpd="sng">
          <a:solidFill>
            <a:srgbClr val="9537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600075</xdr:colOff>
      <xdr:row>27</xdr:row>
      <xdr:rowOff>85725</xdr:rowOff>
    </xdr:from>
    <xdr:to>
      <xdr:col>6</xdr:col>
      <xdr:colOff>600075</xdr:colOff>
      <xdr:row>34</xdr:row>
      <xdr:rowOff>57150</xdr:rowOff>
    </xdr:to>
    <xdr:sp>
      <xdr:nvSpPr>
        <xdr:cNvPr id="3" name="Straight Arrow Connector 3"/>
        <xdr:cNvSpPr>
          <a:spLocks/>
        </xdr:cNvSpPr>
      </xdr:nvSpPr>
      <xdr:spPr>
        <a:xfrm flipV="1">
          <a:off x="3609975" y="3819525"/>
          <a:ext cx="1219200" cy="1181100"/>
        </a:xfrm>
        <a:prstGeom prst="straightConnector1">
          <a:avLst/>
        </a:prstGeom>
        <a:noFill/>
        <a:ln w="19050" cmpd="sng">
          <a:solidFill>
            <a:srgbClr val="9537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27</xdr:row>
      <xdr:rowOff>66675</xdr:rowOff>
    </xdr:from>
    <xdr:to>
      <xdr:col>12</xdr:col>
      <xdr:colOff>9525</xdr:colOff>
      <xdr:row>34</xdr:row>
      <xdr:rowOff>19050</xdr:rowOff>
    </xdr:to>
    <xdr:sp>
      <xdr:nvSpPr>
        <xdr:cNvPr id="4" name="Straight Arrow Connector 4"/>
        <xdr:cNvSpPr>
          <a:spLocks/>
        </xdr:cNvSpPr>
      </xdr:nvSpPr>
      <xdr:spPr>
        <a:xfrm flipV="1">
          <a:off x="7210425" y="3800475"/>
          <a:ext cx="1219200" cy="1162050"/>
        </a:xfrm>
        <a:prstGeom prst="straightConnector1">
          <a:avLst/>
        </a:prstGeom>
        <a:noFill/>
        <a:ln w="19050" cmpd="sng">
          <a:solidFill>
            <a:srgbClr val="95373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85725</xdr:rowOff>
    </xdr:from>
    <xdr:to>
      <xdr:col>4</xdr:col>
      <xdr:colOff>190500</xdr:colOff>
      <xdr:row>37</xdr:row>
      <xdr:rowOff>104775</xdr:rowOff>
    </xdr:to>
    <xdr:sp>
      <xdr:nvSpPr>
        <xdr:cNvPr id="5" name="Straight Arrow Connector 8"/>
        <xdr:cNvSpPr>
          <a:spLocks/>
        </xdr:cNvSpPr>
      </xdr:nvSpPr>
      <xdr:spPr>
        <a:xfrm>
          <a:off x="3171825" y="5229225"/>
          <a:ext cx="28575" cy="409575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285750</xdr:colOff>
      <xdr:row>35</xdr:row>
      <xdr:rowOff>133350</xdr:rowOff>
    </xdr:from>
    <xdr:to>
      <xdr:col>14</xdr:col>
      <xdr:colOff>295275</xdr:colOff>
      <xdr:row>37</xdr:row>
      <xdr:rowOff>114300</xdr:rowOff>
    </xdr:to>
    <xdr:sp>
      <xdr:nvSpPr>
        <xdr:cNvPr id="6" name="Straight Arrow Connector 12"/>
        <xdr:cNvSpPr>
          <a:spLocks/>
        </xdr:cNvSpPr>
      </xdr:nvSpPr>
      <xdr:spPr>
        <a:xfrm>
          <a:off x="10315575" y="5276850"/>
          <a:ext cx="9525" cy="371475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35</xdr:row>
      <xdr:rowOff>76200</xdr:rowOff>
    </xdr:from>
    <xdr:to>
      <xdr:col>9</xdr:col>
      <xdr:colOff>219075</xdr:colOff>
      <xdr:row>37</xdr:row>
      <xdr:rowOff>95250</xdr:rowOff>
    </xdr:to>
    <xdr:sp>
      <xdr:nvSpPr>
        <xdr:cNvPr id="7" name="Straight Arrow Connector 16"/>
        <xdr:cNvSpPr>
          <a:spLocks/>
        </xdr:cNvSpPr>
      </xdr:nvSpPr>
      <xdr:spPr>
        <a:xfrm>
          <a:off x="6638925" y="5219700"/>
          <a:ext cx="28575" cy="409575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31</xdr:row>
      <xdr:rowOff>76200</xdr:rowOff>
    </xdr:from>
    <xdr:to>
      <xdr:col>4</xdr:col>
      <xdr:colOff>123825</xdr:colOff>
      <xdr:row>38</xdr:row>
      <xdr:rowOff>114300</xdr:rowOff>
    </xdr:to>
    <xdr:sp>
      <xdr:nvSpPr>
        <xdr:cNvPr id="8" name="Straight Arrow Connector 17"/>
        <xdr:cNvSpPr>
          <a:spLocks/>
        </xdr:cNvSpPr>
      </xdr:nvSpPr>
      <xdr:spPr>
        <a:xfrm>
          <a:off x="3048000" y="4572000"/>
          <a:ext cx="85725" cy="1266825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123825</xdr:rowOff>
    </xdr:from>
    <xdr:to>
      <xdr:col>6</xdr:col>
      <xdr:colOff>590550</xdr:colOff>
      <xdr:row>11</xdr:row>
      <xdr:rowOff>123825</xdr:rowOff>
    </xdr:to>
    <xdr:sp>
      <xdr:nvSpPr>
        <xdr:cNvPr id="1" name="Straight Arrow Connector 1"/>
        <xdr:cNvSpPr>
          <a:spLocks/>
        </xdr:cNvSpPr>
      </xdr:nvSpPr>
      <xdr:spPr>
        <a:xfrm flipV="1">
          <a:off x="4476750" y="904875"/>
          <a:ext cx="561975" cy="1304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4</xdr:row>
      <xdr:rowOff>85725</xdr:rowOff>
    </xdr:from>
    <xdr:to>
      <xdr:col>11</xdr:col>
      <xdr:colOff>581025</xdr:colOff>
      <xdr:row>11</xdr:row>
      <xdr:rowOff>85725</xdr:rowOff>
    </xdr:to>
    <xdr:sp>
      <xdr:nvSpPr>
        <xdr:cNvPr id="2" name="Straight Arrow Connector 10"/>
        <xdr:cNvSpPr>
          <a:spLocks/>
        </xdr:cNvSpPr>
      </xdr:nvSpPr>
      <xdr:spPr>
        <a:xfrm flipV="1">
          <a:off x="8143875" y="866775"/>
          <a:ext cx="561975" cy="1304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27</xdr:row>
      <xdr:rowOff>123825</xdr:rowOff>
    </xdr:from>
    <xdr:to>
      <xdr:col>6</xdr:col>
      <xdr:colOff>590550</xdr:colOff>
      <xdr:row>34</xdr:row>
      <xdr:rowOff>123825</xdr:rowOff>
    </xdr:to>
    <xdr:sp>
      <xdr:nvSpPr>
        <xdr:cNvPr id="3" name="Straight Arrow Connector 11"/>
        <xdr:cNvSpPr>
          <a:spLocks/>
        </xdr:cNvSpPr>
      </xdr:nvSpPr>
      <xdr:spPr>
        <a:xfrm flipV="1">
          <a:off x="4476750" y="4533900"/>
          <a:ext cx="561975" cy="1447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27</xdr:row>
      <xdr:rowOff>123825</xdr:rowOff>
    </xdr:from>
    <xdr:to>
      <xdr:col>11</xdr:col>
      <xdr:colOff>695325</xdr:colOff>
      <xdr:row>34</xdr:row>
      <xdr:rowOff>85725</xdr:rowOff>
    </xdr:to>
    <xdr:sp>
      <xdr:nvSpPr>
        <xdr:cNvPr id="4" name="Straight Arrow Connector 12"/>
        <xdr:cNvSpPr>
          <a:spLocks/>
        </xdr:cNvSpPr>
      </xdr:nvSpPr>
      <xdr:spPr>
        <a:xfrm flipV="1">
          <a:off x="8143875" y="4533900"/>
          <a:ext cx="676275" cy="1409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1209675</xdr:colOff>
      <xdr:row>31</xdr:row>
      <xdr:rowOff>342900</xdr:rowOff>
    </xdr:from>
    <xdr:to>
      <xdr:col>4</xdr:col>
      <xdr:colOff>152400</xdr:colOff>
      <xdr:row>38</xdr:row>
      <xdr:rowOff>114300</xdr:rowOff>
    </xdr:to>
    <xdr:sp>
      <xdr:nvSpPr>
        <xdr:cNvPr id="5" name="Straight Arrow Connector 13"/>
        <xdr:cNvSpPr>
          <a:spLocks/>
        </xdr:cNvSpPr>
      </xdr:nvSpPr>
      <xdr:spPr>
        <a:xfrm>
          <a:off x="3067050" y="5514975"/>
          <a:ext cx="409575" cy="1409700"/>
        </a:xfrm>
        <a:prstGeom prst="straightConnector1">
          <a:avLst/>
        </a:prstGeom>
        <a:noFill/>
        <a:ln w="22225" cmpd="sng">
          <a:solidFill>
            <a:srgbClr val="604A7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1276350</xdr:colOff>
      <xdr:row>35</xdr:row>
      <xdr:rowOff>381000</xdr:rowOff>
    </xdr:from>
    <xdr:to>
      <xdr:col>4</xdr:col>
      <xdr:colOff>152400</xdr:colOff>
      <xdr:row>40</xdr:row>
      <xdr:rowOff>95250</xdr:rowOff>
    </xdr:to>
    <xdr:sp>
      <xdr:nvSpPr>
        <xdr:cNvPr id="6" name="Straight Arrow Connector 20"/>
        <xdr:cNvSpPr>
          <a:spLocks/>
        </xdr:cNvSpPr>
      </xdr:nvSpPr>
      <xdr:spPr>
        <a:xfrm>
          <a:off x="3133725" y="6372225"/>
          <a:ext cx="342900" cy="914400"/>
        </a:xfrm>
        <a:prstGeom prst="straightConnector1">
          <a:avLst/>
        </a:prstGeom>
        <a:noFill/>
        <a:ln w="22225" cmpd="sng">
          <a:solidFill>
            <a:srgbClr val="604A7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35</xdr:row>
      <xdr:rowOff>200025</xdr:rowOff>
    </xdr:from>
    <xdr:to>
      <xdr:col>9</xdr:col>
      <xdr:colOff>209550</xdr:colOff>
      <xdr:row>40</xdr:row>
      <xdr:rowOff>152400</xdr:rowOff>
    </xdr:to>
    <xdr:sp>
      <xdr:nvSpPr>
        <xdr:cNvPr id="7" name="Straight Arrow Connector 26"/>
        <xdr:cNvSpPr>
          <a:spLocks/>
        </xdr:cNvSpPr>
      </xdr:nvSpPr>
      <xdr:spPr>
        <a:xfrm flipH="1">
          <a:off x="7077075" y="6191250"/>
          <a:ext cx="9525" cy="1152525"/>
        </a:xfrm>
        <a:prstGeom prst="straightConnector1">
          <a:avLst/>
        </a:prstGeom>
        <a:noFill/>
        <a:ln w="22225" cmpd="sng">
          <a:solidFill>
            <a:srgbClr val="604A7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zoomScalePageLayoutView="0" workbookViewId="0" topLeftCell="B19">
      <selection activeCell="H6" sqref="H6:I8"/>
    </sheetView>
  </sheetViews>
  <sheetFormatPr defaultColWidth="9.140625" defaultRowHeight="15"/>
  <cols>
    <col min="1" max="2" width="9.140625" style="1" customWidth="1"/>
    <col min="3" max="3" width="9.57421875" style="1" bestFit="1" customWidth="1"/>
    <col min="4" max="4" width="14.57421875" style="1" customWidth="1"/>
    <col min="5" max="5" width="9.140625" style="3" customWidth="1"/>
    <col min="6" max="6" width="9.140625" style="4" customWidth="1"/>
    <col min="7" max="7" width="9.140625" style="1" customWidth="1"/>
    <col min="8" max="8" width="9.57421875" style="1" bestFit="1" customWidth="1"/>
    <col min="9" max="9" width="14.57421875" style="1" customWidth="1"/>
    <col min="10" max="10" width="9.140625" style="3" customWidth="1"/>
    <col min="11" max="11" width="9.140625" style="4" customWidth="1"/>
    <col min="12" max="12" width="9.140625" style="1" customWidth="1"/>
    <col min="13" max="13" width="9.57421875" style="1" bestFit="1" customWidth="1"/>
    <col min="14" max="14" width="14.57421875" style="1" customWidth="1"/>
    <col min="15" max="15" width="9.140625" style="3" customWidth="1"/>
    <col min="16" max="16" width="9.140625" style="4" customWidth="1"/>
    <col min="17" max="16384" width="9.140625" style="1" customWidth="1"/>
  </cols>
  <sheetData>
    <row r="2" spans="2:4" ht="15.75">
      <c r="B2" s="15" t="s">
        <v>25</v>
      </c>
      <c r="C2" s="10"/>
      <c r="D2" s="10"/>
    </row>
    <row r="3" spans="3:16" ht="15">
      <c r="C3" s="7" t="s">
        <v>0</v>
      </c>
      <c r="D3" s="7"/>
      <c r="E3" s="8"/>
      <c r="F3" s="8"/>
      <c r="H3" s="7" t="s">
        <v>10</v>
      </c>
      <c r="I3" s="7"/>
      <c r="J3" s="8"/>
      <c r="K3" s="8"/>
      <c r="M3" s="7" t="s">
        <v>16</v>
      </c>
      <c r="N3" s="7"/>
      <c r="O3" s="8"/>
      <c r="P3" s="8"/>
    </row>
    <row r="4" ht="15.75" thickBot="1"/>
    <row r="5" spans="3:16" ht="15">
      <c r="C5" s="201" t="s">
        <v>1</v>
      </c>
      <c r="D5" s="202"/>
      <c r="E5" s="72">
        <v>20</v>
      </c>
      <c r="F5" s="203">
        <v>100</v>
      </c>
      <c r="H5" s="201" t="s">
        <v>4</v>
      </c>
      <c r="I5" s="202"/>
      <c r="J5" s="72">
        <v>20</v>
      </c>
      <c r="K5" s="187">
        <v>100</v>
      </c>
      <c r="M5" s="201" t="s">
        <v>13</v>
      </c>
      <c r="N5" s="202"/>
      <c r="O5" s="72">
        <v>20</v>
      </c>
      <c r="P5" s="187">
        <v>100</v>
      </c>
    </row>
    <row r="6" spans="3:16" ht="15">
      <c r="C6" s="211" t="s">
        <v>2</v>
      </c>
      <c r="D6" s="212"/>
      <c r="E6" s="213">
        <v>75</v>
      </c>
      <c r="F6" s="204"/>
      <c r="H6" s="211" t="s">
        <v>11</v>
      </c>
      <c r="I6" s="212"/>
      <c r="J6" s="213">
        <v>75</v>
      </c>
      <c r="K6" s="188"/>
      <c r="M6" s="211" t="s">
        <v>17</v>
      </c>
      <c r="N6" s="212"/>
      <c r="O6" s="213">
        <v>75</v>
      </c>
      <c r="P6" s="188"/>
    </row>
    <row r="7" spans="3:16" ht="15">
      <c r="C7" s="194"/>
      <c r="D7" s="195"/>
      <c r="E7" s="214"/>
      <c r="F7" s="204"/>
      <c r="H7" s="194"/>
      <c r="I7" s="195"/>
      <c r="J7" s="214"/>
      <c r="K7" s="188"/>
      <c r="M7" s="194"/>
      <c r="N7" s="195"/>
      <c r="O7" s="214"/>
      <c r="P7" s="188"/>
    </row>
    <row r="8" spans="3:16" ht="15">
      <c r="C8" s="196"/>
      <c r="D8" s="197"/>
      <c r="E8" s="215"/>
      <c r="F8" s="204"/>
      <c r="H8" s="196"/>
      <c r="I8" s="197"/>
      <c r="J8" s="215"/>
      <c r="K8" s="188"/>
      <c r="M8" s="196"/>
      <c r="N8" s="197"/>
      <c r="O8" s="215"/>
      <c r="P8" s="188"/>
    </row>
    <row r="9" spans="3:16" ht="15.75" thickBot="1">
      <c r="C9" s="228" t="s">
        <v>3</v>
      </c>
      <c r="D9" s="229"/>
      <c r="E9" s="73">
        <v>5</v>
      </c>
      <c r="F9" s="205"/>
      <c r="H9" s="228" t="s">
        <v>12</v>
      </c>
      <c r="I9" s="229"/>
      <c r="J9" s="73">
        <v>5</v>
      </c>
      <c r="K9" s="189"/>
      <c r="M9" s="228" t="s">
        <v>18</v>
      </c>
      <c r="N9" s="229"/>
      <c r="O9" s="73">
        <v>5</v>
      </c>
      <c r="P9" s="189"/>
    </row>
    <row r="10" spans="5:6" ht="15.75" thickBot="1">
      <c r="E10" s="14"/>
      <c r="F10" s="9"/>
    </row>
    <row r="11" spans="3:16" ht="15">
      <c r="C11" s="216" t="s">
        <v>4</v>
      </c>
      <c r="D11" s="217"/>
      <c r="E11" s="227">
        <v>13</v>
      </c>
      <c r="F11" s="220">
        <v>20</v>
      </c>
      <c r="H11" s="216" t="s">
        <v>13</v>
      </c>
      <c r="I11" s="217"/>
      <c r="J11" s="227">
        <v>13</v>
      </c>
      <c r="K11" s="220">
        <v>20</v>
      </c>
      <c r="M11" s="216" t="s">
        <v>19</v>
      </c>
      <c r="N11" s="217"/>
      <c r="O11" s="227">
        <v>13</v>
      </c>
      <c r="P11" s="220">
        <v>20</v>
      </c>
    </row>
    <row r="12" spans="3:16" ht="15">
      <c r="C12" s="226"/>
      <c r="D12" s="197"/>
      <c r="E12" s="200"/>
      <c r="F12" s="222"/>
      <c r="H12" s="226"/>
      <c r="I12" s="197"/>
      <c r="J12" s="200"/>
      <c r="K12" s="222"/>
      <c r="M12" s="226"/>
      <c r="N12" s="197"/>
      <c r="O12" s="200"/>
      <c r="P12" s="222"/>
    </row>
    <row r="13" spans="3:16" ht="15.75" thickBot="1">
      <c r="C13" s="230" t="s">
        <v>6</v>
      </c>
      <c r="D13" s="231"/>
      <c r="E13" s="71">
        <v>7</v>
      </c>
      <c r="F13" s="221"/>
      <c r="H13" s="230" t="s">
        <v>14</v>
      </c>
      <c r="I13" s="231"/>
      <c r="J13" s="71">
        <v>7</v>
      </c>
      <c r="K13" s="221"/>
      <c r="M13" s="230" t="s">
        <v>20</v>
      </c>
      <c r="N13" s="231"/>
      <c r="O13" s="71">
        <v>7</v>
      </c>
      <c r="P13" s="221"/>
    </row>
    <row r="14" spans="5:6" ht="15.75" thickBot="1">
      <c r="E14" s="14"/>
      <c r="F14" s="9"/>
    </row>
    <row r="15" spans="3:16" ht="15">
      <c r="C15" s="192" t="s">
        <v>5</v>
      </c>
      <c r="D15" s="193"/>
      <c r="E15" s="198">
        <v>57</v>
      </c>
      <c r="F15" s="187">
        <v>60</v>
      </c>
      <c r="H15" s="192" t="s">
        <v>15</v>
      </c>
      <c r="I15" s="193"/>
      <c r="J15" s="198">
        <v>57</v>
      </c>
      <c r="K15" s="187">
        <v>60</v>
      </c>
      <c r="M15" s="192" t="s">
        <v>21</v>
      </c>
      <c r="N15" s="193"/>
      <c r="O15" s="198">
        <v>57</v>
      </c>
      <c r="P15" s="187">
        <v>60</v>
      </c>
    </row>
    <row r="16" spans="3:16" ht="15">
      <c r="C16" s="194"/>
      <c r="D16" s="195"/>
      <c r="E16" s="199"/>
      <c r="F16" s="188"/>
      <c r="H16" s="194"/>
      <c r="I16" s="195"/>
      <c r="J16" s="199"/>
      <c r="K16" s="188"/>
      <c r="M16" s="194"/>
      <c r="N16" s="195"/>
      <c r="O16" s="199"/>
      <c r="P16" s="188"/>
    </row>
    <row r="17" spans="3:16" ht="15">
      <c r="C17" s="196"/>
      <c r="D17" s="197"/>
      <c r="E17" s="200"/>
      <c r="F17" s="188"/>
      <c r="H17" s="196"/>
      <c r="I17" s="197"/>
      <c r="J17" s="200"/>
      <c r="K17" s="188"/>
      <c r="M17" s="196"/>
      <c r="N17" s="197"/>
      <c r="O17" s="200"/>
      <c r="P17" s="188"/>
    </row>
    <row r="18" spans="3:16" ht="15.75" thickBot="1">
      <c r="C18" s="190" t="s">
        <v>22</v>
      </c>
      <c r="D18" s="191"/>
      <c r="E18" s="74">
        <v>3</v>
      </c>
      <c r="F18" s="189"/>
      <c r="H18" s="190" t="s">
        <v>23</v>
      </c>
      <c r="I18" s="191"/>
      <c r="J18" s="74">
        <v>3</v>
      </c>
      <c r="K18" s="189"/>
      <c r="M18" s="190" t="s">
        <v>24</v>
      </c>
      <c r="N18" s="191"/>
      <c r="O18" s="74">
        <v>3</v>
      </c>
      <c r="P18" s="189"/>
    </row>
    <row r="20" spans="3:15" ht="15">
      <c r="C20" s="10" t="s">
        <v>7</v>
      </c>
      <c r="D20" s="10"/>
      <c r="E20" s="11"/>
      <c r="H20" s="10" t="s">
        <v>7</v>
      </c>
      <c r="I20" s="10"/>
      <c r="J20" s="11"/>
      <c r="M20" s="10" t="s">
        <v>7</v>
      </c>
      <c r="N20" s="10"/>
      <c r="O20" s="11"/>
    </row>
    <row r="21" spans="3:16" ht="15">
      <c r="C21" s="1" t="s">
        <v>8</v>
      </c>
      <c r="F21" s="12">
        <v>100</v>
      </c>
      <c r="H21" s="1" t="s">
        <v>8</v>
      </c>
      <c r="K21" s="12">
        <v>100</v>
      </c>
      <c r="M21" s="1" t="s">
        <v>8</v>
      </c>
      <c r="P21" s="12">
        <v>100</v>
      </c>
    </row>
    <row r="22" spans="3:16" ht="15">
      <c r="C22" s="1" t="s">
        <v>9</v>
      </c>
      <c r="F22" s="13">
        <v>60</v>
      </c>
      <c r="H22" s="1" t="s">
        <v>9</v>
      </c>
      <c r="K22" s="13">
        <v>60</v>
      </c>
      <c r="M22" s="1" t="s">
        <v>9</v>
      </c>
      <c r="P22" s="13">
        <v>60</v>
      </c>
    </row>
    <row r="23" spans="6:16" ht="15">
      <c r="F23" s="17">
        <f>SUM(F21:F22)</f>
        <v>160</v>
      </c>
      <c r="K23" s="17">
        <f>SUM(K21:K22)</f>
        <v>160</v>
      </c>
      <c r="P23" s="66">
        <f>SUM(P21:P22)</f>
        <v>160</v>
      </c>
    </row>
    <row r="25" spans="2:4" ht="15.75">
      <c r="B25" s="15" t="s">
        <v>26</v>
      </c>
      <c r="C25" s="5"/>
      <c r="D25" s="5"/>
    </row>
    <row r="26" spans="3:16" ht="15">
      <c r="C26" s="7" t="s">
        <v>0</v>
      </c>
      <c r="D26" s="7"/>
      <c r="E26" s="8"/>
      <c r="F26" s="8"/>
      <c r="H26" s="7" t="s">
        <v>27</v>
      </c>
      <c r="I26" s="7"/>
      <c r="J26" s="8"/>
      <c r="K26" s="8"/>
      <c r="M26" s="7" t="s">
        <v>28</v>
      </c>
      <c r="N26" s="7"/>
      <c r="O26" s="8"/>
      <c r="P26" s="8"/>
    </row>
    <row r="27" ht="15.75" thickBot="1"/>
    <row r="28" spans="3:16" ht="15">
      <c r="C28" s="201" t="s">
        <v>1</v>
      </c>
      <c r="D28" s="202"/>
      <c r="E28" s="72">
        <v>20</v>
      </c>
      <c r="F28" s="203">
        <v>100</v>
      </c>
      <c r="H28" s="201" t="s">
        <v>4</v>
      </c>
      <c r="I28" s="202"/>
      <c r="J28" s="72">
        <v>20</v>
      </c>
      <c r="K28" s="187">
        <f>J28+J29+J32</f>
        <v>96</v>
      </c>
      <c r="M28" s="201" t="s">
        <v>13</v>
      </c>
      <c r="N28" s="202"/>
      <c r="O28" s="75">
        <v>13</v>
      </c>
      <c r="P28" s="187">
        <f>O28+O29+O32</f>
        <v>89</v>
      </c>
    </row>
    <row r="29" spans="3:16" ht="15">
      <c r="C29" s="211" t="s">
        <v>2</v>
      </c>
      <c r="D29" s="212"/>
      <c r="E29" s="213">
        <v>75</v>
      </c>
      <c r="F29" s="204"/>
      <c r="H29" s="211" t="s">
        <v>11</v>
      </c>
      <c r="I29" s="212"/>
      <c r="J29" s="213">
        <v>75</v>
      </c>
      <c r="K29" s="188"/>
      <c r="M29" s="211" t="s">
        <v>17</v>
      </c>
      <c r="N29" s="212"/>
      <c r="O29" s="213">
        <v>75</v>
      </c>
      <c r="P29" s="188"/>
    </row>
    <row r="30" spans="3:16" ht="15">
      <c r="C30" s="194"/>
      <c r="D30" s="195"/>
      <c r="E30" s="214"/>
      <c r="F30" s="204"/>
      <c r="H30" s="194"/>
      <c r="I30" s="195"/>
      <c r="J30" s="214"/>
      <c r="K30" s="188"/>
      <c r="M30" s="194"/>
      <c r="N30" s="195"/>
      <c r="O30" s="214"/>
      <c r="P30" s="188"/>
    </row>
    <row r="31" spans="3:16" ht="15">
      <c r="C31" s="196"/>
      <c r="D31" s="197"/>
      <c r="E31" s="215"/>
      <c r="F31" s="204"/>
      <c r="H31" s="196"/>
      <c r="I31" s="197"/>
      <c r="J31" s="215"/>
      <c r="K31" s="188"/>
      <c r="M31" s="196"/>
      <c r="N31" s="197"/>
      <c r="O31" s="215"/>
      <c r="P31" s="188"/>
    </row>
    <row r="32" spans="3:16" ht="15.75" thickBot="1">
      <c r="C32" s="228" t="s">
        <v>3</v>
      </c>
      <c r="D32" s="229"/>
      <c r="E32" s="73">
        <v>5</v>
      </c>
      <c r="F32" s="205"/>
      <c r="H32" s="228" t="s">
        <v>12</v>
      </c>
      <c r="I32" s="229"/>
      <c r="J32" s="73">
        <v>1</v>
      </c>
      <c r="K32" s="189"/>
      <c r="M32" s="228" t="s">
        <v>18</v>
      </c>
      <c r="N32" s="229"/>
      <c r="O32" s="73">
        <v>1</v>
      </c>
      <c r="P32" s="189"/>
    </row>
    <row r="33" spans="5:6" ht="15.75" thickBot="1">
      <c r="E33" s="14"/>
      <c r="F33" s="9"/>
    </row>
    <row r="34" spans="3:16" ht="15">
      <c r="C34" s="216" t="s">
        <v>4</v>
      </c>
      <c r="D34" s="217"/>
      <c r="E34" s="227">
        <v>13</v>
      </c>
      <c r="F34" s="220">
        <f>E34+E36</f>
        <v>20</v>
      </c>
      <c r="H34" s="216" t="s">
        <v>13</v>
      </c>
      <c r="I34" s="217"/>
      <c r="J34" s="224">
        <v>13</v>
      </c>
      <c r="K34" s="16"/>
      <c r="M34" s="216" t="s">
        <v>19</v>
      </c>
      <c r="N34" s="217"/>
      <c r="O34" s="220">
        <v>13</v>
      </c>
      <c r="P34" s="16"/>
    </row>
    <row r="35" spans="3:16" ht="15.75" thickBot="1">
      <c r="C35" s="226"/>
      <c r="D35" s="197"/>
      <c r="E35" s="200"/>
      <c r="F35" s="222"/>
      <c r="H35" s="223"/>
      <c r="I35" s="195"/>
      <c r="J35" s="225"/>
      <c r="K35" s="16"/>
      <c r="M35" s="218"/>
      <c r="N35" s="219"/>
      <c r="O35" s="221"/>
      <c r="P35" s="16"/>
    </row>
    <row r="36" spans="3:16" ht="15" customHeight="1" thickBot="1">
      <c r="C36" s="206" t="s">
        <v>6</v>
      </c>
      <c r="D36" s="207"/>
      <c r="E36" s="70">
        <v>7</v>
      </c>
      <c r="F36" s="221"/>
      <c r="H36" s="208" t="s">
        <v>14</v>
      </c>
      <c r="I36" s="209"/>
      <c r="J36" s="77">
        <v>7</v>
      </c>
      <c r="K36" s="76" t="s">
        <v>69</v>
      </c>
      <c r="M36" s="210"/>
      <c r="N36" s="210"/>
      <c r="O36" s="16"/>
      <c r="P36" s="16"/>
    </row>
    <row r="37" spans="5:6" ht="15.75" thickBot="1">
      <c r="E37" s="14"/>
      <c r="F37" s="9"/>
    </row>
    <row r="38" spans="3:16" ht="15">
      <c r="C38" s="192" t="s">
        <v>5</v>
      </c>
      <c r="D38" s="193"/>
      <c r="E38" s="198">
        <v>57</v>
      </c>
      <c r="F38" s="187">
        <v>60</v>
      </c>
      <c r="H38" s="192" t="s">
        <v>15</v>
      </c>
      <c r="I38" s="193"/>
      <c r="J38" s="198">
        <v>57</v>
      </c>
      <c r="K38" s="187">
        <f>J38+J41</f>
        <v>64</v>
      </c>
      <c r="M38" s="192" t="s">
        <v>21</v>
      </c>
      <c r="N38" s="193"/>
      <c r="O38" s="198">
        <v>57</v>
      </c>
      <c r="P38" s="187">
        <f>O38+O41</f>
        <v>64</v>
      </c>
    </row>
    <row r="39" spans="3:16" ht="15">
      <c r="C39" s="194"/>
      <c r="D39" s="195"/>
      <c r="E39" s="199"/>
      <c r="F39" s="188"/>
      <c r="H39" s="194"/>
      <c r="I39" s="195"/>
      <c r="J39" s="199"/>
      <c r="K39" s="188"/>
      <c r="M39" s="194"/>
      <c r="N39" s="195"/>
      <c r="O39" s="199"/>
      <c r="P39" s="188"/>
    </row>
    <row r="40" spans="3:16" ht="15">
      <c r="C40" s="196"/>
      <c r="D40" s="197"/>
      <c r="E40" s="200"/>
      <c r="F40" s="188"/>
      <c r="H40" s="196"/>
      <c r="I40" s="197"/>
      <c r="J40" s="200"/>
      <c r="K40" s="188"/>
      <c r="M40" s="196"/>
      <c r="N40" s="197"/>
      <c r="O40" s="200"/>
      <c r="P40" s="188"/>
    </row>
    <row r="41" spans="3:16" ht="15.75" thickBot="1">
      <c r="C41" s="190" t="s">
        <v>22</v>
      </c>
      <c r="D41" s="191"/>
      <c r="E41" s="74">
        <v>3</v>
      </c>
      <c r="F41" s="189"/>
      <c r="H41" s="190" t="s">
        <v>23</v>
      </c>
      <c r="I41" s="191"/>
      <c r="J41" s="74">
        <v>7</v>
      </c>
      <c r="K41" s="189"/>
      <c r="M41" s="190" t="s">
        <v>24</v>
      </c>
      <c r="N41" s="191"/>
      <c r="O41" s="74">
        <v>7</v>
      </c>
      <c r="P41" s="189"/>
    </row>
    <row r="43" spans="3:15" ht="15">
      <c r="C43" s="10" t="s">
        <v>7</v>
      </c>
      <c r="D43" s="10"/>
      <c r="E43" s="11"/>
      <c r="H43" s="10" t="s">
        <v>7</v>
      </c>
      <c r="I43" s="10"/>
      <c r="J43" s="11"/>
      <c r="M43" s="10" t="s">
        <v>7</v>
      </c>
      <c r="N43" s="10"/>
      <c r="O43" s="11"/>
    </row>
    <row r="44" spans="3:16" ht="15">
      <c r="C44" s="1" t="s">
        <v>8</v>
      </c>
      <c r="F44" s="12">
        <v>100</v>
      </c>
      <c r="H44" s="1" t="s">
        <v>8</v>
      </c>
      <c r="K44" s="12">
        <f>K28</f>
        <v>96</v>
      </c>
      <c r="M44" s="1" t="s">
        <v>8</v>
      </c>
      <c r="P44" s="12">
        <f>P28</f>
        <v>89</v>
      </c>
    </row>
    <row r="45" spans="3:16" ht="15">
      <c r="C45" s="1" t="s">
        <v>9</v>
      </c>
      <c r="F45" s="13">
        <v>60</v>
      </c>
      <c r="H45" s="1" t="s">
        <v>9</v>
      </c>
      <c r="K45" s="13">
        <f>K38</f>
        <v>64</v>
      </c>
      <c r="M45" s="1" t="s">
        <v>9</v>
      </c>
      <c r="P45" s="13">
        <f>P38</f>
        <v>64</v>
      </c>
    </row>
    <row r="46" spans="6:16" ht="15">
      <c r="F46" s="17">
        <f>SUM(F44:F45)</f>
        <v>160</v>
      </c>
      <c r="K46" s="17">
        <f>SUM(K44:K45)</f>
        <v>160</v>
      </c>
      <c r="P46" s="66">
        <f>SUM(P44:P45)</f>
        <v>153</v>
      </c>
    </row>
    <row r="49" ht="17.25">
      <c r="C49" s="69" t="s">
        <v>29</v>
      </c>
    </row>
    <row r="50" spans="3:6" ht="15">
      <c r="C50" s="68" t="s">
        <v>68</v>
      </c>
      <c r="F50" s="4">
        <v>57</v>
      </c>
    </row>
    <row r="51" spans="3:6" ht="15">
      <c r="C51" s="1" t="s">
        <v>30</v>
      </c>
      <c r="F51" s="4">
        <v>75</v>
      </c>
    </row>
    <row r="52" spans="3:6" ht="15">
      <c r="C52" s="1" t="s">
        <v>31</v>
      </c>
      <c r="F52" s="4">
        <v>15</v>
      </c>
    </row>
    <row r="53" spans="3:6" ht="15">
      <c r="C53" s="1" t="s">
        <v>32</v>
      </c>
      <c r="F53" s="6">
        <v>13</v>
      </c>
    </row>
    <row r="54" ht="15">
      <c r="F54" s="4">
        <f>SUM(F50:F53)</f>
        <v>160</v>
      </c>
    </row>
  </sheetData>
  <sheetProtection/>
  <mergeCells count="76">
    <mergeCell ref="C6:D8"/>
    <mergeCell ref="C11:D12"/>
    <mergeCell ref="C15:D17"/>
    <mergeCell ref="C18:D18"/>
    <mergeCell ref="E6:E8"/>
    <mergeCell ref="F5:F9"/>
    <mergeCell ref="F11:F13"/>
    <mergeCell ref="F15:F18"/>
    <mergeCell ref="E15:E17"/>
    <mergeCell ref="E11:E12"/>
    <mergeCell ref="C5:D5"/>
    <mergeCell ref="C9:D9"/>
    <mergeCell ref="C13:D13"/>
    <mergeCell ref="H5:I5"/>
    <mergeCell ref="K5:K9"/>
    <mergeCell ref="H6:I8"/>
    <mergeCell ref="J6:J8"/>
    <mergeCell ref="H9:I9"/>
    <mergeCell ref="H11:I12"/>
    <mergeCell ref="J11:J12"/>
    <mergeCell ref="K11:K13"/>
    <mergeCell ref="H13:I13"/>
    <mergeCell ref="H15:I17"/>
    <mergeCell ref="J15:J17"/>
    <mergeCell ref="K15:K18"/>
    <mergeCell ref="H18:I18"/>
    <mergeCell ref="M5:N5"/>
    <mergeCell ref="P5:P9"/>
    <mergeCell ref="M6:N8"/>
    <mergeCell ref="O6:O8"/>
    <mergeCell ref="M9:N9"/>
    <mergeCell ref="M11:N12"/>
    <mergeCell ref="O11:O12"/>
    <mergeCell ref="P11:P13"/>
    <mergeCell ref="M13:N13"/>
    <mergeCell ref="O15:O17"/>
    <mergeCell ref="P15:P18"/>
    <mergeCell ref="M18:N18"/>
    <mergeCell ref="K28:K32"/>
    <mergeCell ref="M28:N28"/>
    <mergeCell ref="P28:P32"/>
    <mergeCell ref="O29:O31"/>
    <mergeCell ref="C34:D35"/>
    <mergeCell ref="E34:E35"/>
    <mergeCell ref="M15:N17"/>
    <mergeCell ref="M29:N31"/>
    <mergeCell ref="C32:D32"/>
    <mergeCell ref="H32:I32"/>
    <mergeCell ref="M32:N32"/>
    <mergeCell ref="H29:I31"/>
    <mergeCell ref="J29:J31"/>
    <mergeCell ref="M34:N35"/>
    <mergeCell ref="O34:O35"/>
    <mergeCell ref="F34:F36"/>
    <mergeCell ref="H34:I35"/>
    <mergeCell ref="J34:J35"/>
    <mergeCell ref="M38:N40"/>
    <mergeCell ref="O38:O40"/>
    <mergeCell ref="C28:D28"/>
    <mergeCell ref="F28:F32"/>
    <mergeCell ref="H28:I28"/>
    <mergeCell ref="C36:D36"/>
    <mergeCell ref="H36:I36"/>
    <mergeCell ref="M36:N36"/>
    <mergeCell ref="C29:D31"/>
    <mergeCell ref="E29:E31"/>
    <mergeCell ref="P38:P41"/>
    <mergeCell ref="C41:D41"/>
    <mergeCell ref="H41:I41"/>
    <mergeCell ref="M41:N41"/>
    <mergeCell ref="C38:D40"/>
    <mergeCell ref="E38:E40"/>
    <mergeCell ref="F38:F41"/>
    <mergeCell ref="H38:I40"/>
    <mergeCell ref="J38:J40"/>
    <mergeCell ref="K38:K41"/>
  </mergeCells>
  <printOptions horizontalCentered="1"/>
  <pageMargins left="0.7" right="0.7" top="0.75" bottom="0.75" header="0.3" footer="0.3"/>
  <pageSetup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zoomScalePageLayoutView="0" workbookViewId="0" topLeftCell="A2">
      <selection activeCell="L20" sqref="L20"/>
    </sheetView>
  </sheetViews>
  <sheetFormatPr defaultColWidth="9.140625" defaultRowHeight="15"/>
  <cols>
    <col min="2" max="2" width="15.00390625" style="0" customWidth="1"/>
    <col min="3" max="3" width="13.00390625" style="0" customWidth="1"/>
    <col min="4" max="4" width="10.57421875" style="0" bestFit="1" customWidth="1"/>
    <col min="5" max="7" width="11.57421875" style="0" bestFit="1" customWidth="1"/>
    <col min="8" max="8" width="14.28125" style="0" customWidth="1"/>
    <col min="9" max="9" width="16.7109375" style="0" customWidth="1"/>
  </cols>
  <sheetData>
    <row r="2" spans="2:3" ht="15">
      <c r="B2" t="s">
        <v>64</v>
      </c>
      <c r="C2" s="20">
        <v>100</v>
      </c>
    </row>
    <row r="3" spans="2:4" ht="15">
      <c r="B3" t="s">
        <v>35</v>
      </c>
      <c r="C3" t="s">
        <v>36</v>
      </c>
      <c r="D3" s="18">
        <v>0.1</v>
      </c>
    </row>
    <row r="4" spans="2:3" ht="15">
      <c r="B4" t="s">
        <v>37</v>
      </c>
      <c r="C4" s="18">
        <v>0.06</v>
      </c>
    </row>
    <row r="6" ht="15">
      <c r="B6" s="19" t="s">
        <v>39</v>
      </c>
    </row>
    <row r="7" spans="2:9" ht="15">
      <c r="B7" s="33"/>
      <c r="C7" s="33"/>
      <c r="D7" s="42" t="s">
        <v>33</v>
      </c>
      <c r="E7" s="34" t="s">
        <v>34</v>
      </c>
      <c r="F7" s="35"/>
      <c r="G7" s="35"/>
      <c r="H7" s="36"/>
      <c r="I7" s="33" t="s">
        <v>33</v>
      </c>
    </row>
    <row r="8" spans="2:9" ht="32.25" customHeight="1">
      <c r="B8" s="33"/>
      <c r="C8" s="33"/>
      <c r="D8" s="43">
        <v>2013</v>
      </c>
      <c r="E8" s="38">
        <v>2014</v>
      </c>
      <c r="F8" s="37">
        <v>2015</v>
      </c>
      <c r="G8" s="37">
        <v>2016</v>
      </c>
      <c r="H8" s="39" t="s">
        <v>41</v>
      </c>
      <c r="I8" s="37">
        <v>2017</v>
      </c>
    </row>
    <row r="9" spans="2:9" ht="15">
      <c r="B9" t="s">
        <v>42</v>
      </c>
      <c r="D9" s="44">
        <f>C2/2</f>
        <v>50</v>
      </c>
      <c r="E9" s="24"/>
      <c r="F9" s="25"/>
      <c r="G9" s="25"/>
      <c r="H9" s="29"/>
      <c r="I9" s="50">
        <f>AVERAGE(I20,G20)</f>
        <v>60</v>
      </c>
    </row>
    <row r="10" spans="2:8" ht="15">
      <c r="B10" t="s">
        <v>40</v>
      </c>
      <c r="D10" s="45">
        <f>C2/2*D3</f>
        <v>5</v>
      </c>
      <c r="E10" s="26">
        <f>D10</f>
        <v>5</v>
      </c>
      <c r="F10" s="27">
        <f>D10</f>
        <v>5</v>
      </c>
      <c r="G10" s="27">
        <f>D10</f>
        <v>5</v>
      </c>
      <c r="H10" s="30">
        <f>SUM(D10:G10)</f>
        <v>20</v>
      </c>
    </row>
    <row r="11" spans="2:8" ht="15">
      <c r="B11" t="s">
        <v>43</v>
      </c>
      <c r="D11" s="46">
        <f>C4*D9</f>
        <v>3</v>
      </c>
      <c r="E11" s="26">
        <f>$D$11</f>
        <v>3</v>
      </c>
      <c r="F11" s="27">
        <f>$D$11</f>
        <v>3</v>
      </c>
      <c r="G11" s="27">
        <f>$D$11</f>
        <v>3</v>
      </c>
      <c r="H11" s="30">
        <f>SUM(D11:G11)</f>
        <v>12</v>
      </c>
    </row>
    <row r="12" spans="2:9" ht="15.75" thickBot="1">
      <c r="B12" s="40" t="s">
        <v>49</v>
      </c>
      <c r="C12" s="40"/>
      <c r="D12" s="47">
        <f>SUM(D10:D11)</f>
        <v>8</v>
      </c>
      <c r="E12" s="41">
        <f>SUM(E10:E11)</f>
        <v>8</v>
      </c>
      <c r="F12" s="41">
        <f>SUM(F10:F11)</f>
        <v>8</v>
      </c>
      <c r="G12" s="41">
        <f>SUM(G10:G11)</f>
        <v>8</v>
      </c>
      <c r="H12" s="48">
        <f>SUM(H10:H11)</f>
        <v>32</v>
      </c>
      <c r="I12" s="40"/>
    </row>
    <row r="13" ht="15.75" thickTop="1"/>
    <row r="14" ht="15">
      <c r="B14" s="19" t="s">
        <v>44</v>
      </c>
    </row>
    <row r="15" spans="2:9" ht="15">
      <c r="B15" s="22"/>
      <c r="C15" s="22"/>
      <c r="D15" s="23">
        <v>2013</v>
      </c>
      <c r="E15" s="23">
        <v>2014</v>
      </c>
      <c r="F15" s="23">
        <v>2015</v>
      </c>
      <c r="G15" s="23">
        <v>2016</v>
      </c>
      <c r="H15" s="22"/>
      <c r="I15" s="23">
        <f>I8</f>
        <v>2017</v>
      </c>
    </row>
    <row r="17" spans="2:9" ht="15">
      <c r="B17" t="s">
        <v>45</v>
      </c>
      <c r="D17" s="20">
        <f>C2</f>
        <v>100</v>
      </c>
      <c r="E17" s="20">
        <f>D17</f>
        <v>100</v>
      </c>
      <c r="F17" s="20">
        <f>E17</f>
        <v>100</v>
      </c>
      <c r="G17" s="20">
        <f>D17</f>
        <v>100</v>
      </c>
      <c r="H17" s="20"/>
      <c r="I17" s="20">
        <f>G17</f>
        <v>100</v>
      </c>
    </row>
    <row r="18" spans="2:9" ht="15">
      <c r="B18" s="31" t="s">
        <v>47</v>
      </c>
      <c r="D18" s="20">
        <f>C2/2*D3</f>
        <v>5</v>
      </c>
      <c r="E18" s="20">
        <f>C2*D3</f>
        <v>10</v>
      </c>
      <c r="F18" s="20">
        <f>E18</f>
        <v>10</v>
      </c>
      <c r="G18" s="20">
        <f>F18</f>
        <v>10</v>
      </c>
      <c r="H18" s="20"/>
      <c r="I18" s="20">
        <f>G18</f>
        <v>10</v>
      </c>
    </row>
    <row r="19" spans="2:9" ht="15">
      <c r="B19" s="31" t="s">
        <v>48</v>
      </c>
      <c r="D19" s="20">
        <f>SUM($D18:D18)</f>
        <v>5</v>
      </c>
      <c r="E19" s="20">
        <f>SUM($D18:E18)</f>
        <v>15</v>
      </c>
      <c r="F19" s="20">
        <f>SUM($D18:F18)</f>
        <v>25</v>
      </c>
      <c r="G19" s="20">
        <f>SUM($D18:G18)</f>
        <v>35</v>
      </c>
      <c r="H19" s="20"/>
      <c r="I19" s="20">
        <f>G19+I18</f>
        <v>45</v>
      </c>
    </row>
    <row r="20" spans="2:9" ht="15">
      <c r="B20" s="22" t="s">
        <v>46</v>
      </c>
      <c r="C20" s="22"/>
      <c r="D20" s="32">
        <f>D17-D19</f>
        <v>95</v>
      </c>
      <c r="E20" s="32">
        <f>E17-E19</f>
        <v>85</v>
      </c>
      <c r="F20" s="32">
        <f>F17-F19</f>
        <v>75</v>
      </c>
      <c r="G20" s="49">
        <f>G17-G19</f>
        <v>65</v>
      </c>
      <c r="H20" s="22"/>
      <c r="I20" s="49">
        <f>I17-I19</f>
        <v>55</v>
      </c>
    </row>
    <row r="22" ht="15">
      <c r="B22" s="19" t="s">
        <v>50</v>
      </c>
    </row>
    <row r="23" spans="2:9" ht="32.25" customHeight="1">
      <c r="B23" s="33"/>
      <c r="C23" s="33"/>
      <c r="D23" s="43">
        <f>D15</f>
        <v>2013</v>
      </c>
      <c r="E23" s="38">
        <f>E15</f>
        <v>2014</v>
      </c>
      <c r="F23" s="37">
        <f>F15</f>
        <v>2015</v>
      </c>
      <c r="G23" s="37">
        <f>G15</f>
        <v>2016</v>
      </c>
      <c r="H23" s="39" t="s">
        <v>41</v>
      </c>
      <c r="I23" s="37">
        <f>I15</f>
        <v>2017</v>
      </c>
    </row>
    <row r="24" spans="2:8" ht="15">
      <c r="B24" t="s">
        <v>38</v>
      </c>
      <c r="D24" s="21">
        <f>D18</f>
        <v>5</v>
      </c>
      <c r="E24" s="21">
        <f>E18</f>
        <v>10</v>
      </c>
      <c r="F24" s="21">
        <f>F18</f>
        <v>10</v>
      </c>
      <c r="G24" s="21">
        <f>G18</f>
        <v>10</v>
      </c>
      <c r="H24" s="21">
        <f>SUM(D24:G24)</f>
        <v>35</v>
      </c>
    </row>
    <row r="25" spans="2:8" ht="15">
      <c r="B25" t="s">
        <v>51</v>
      </c>
      <c r="D25" s="21">
        <f>D20*C4/2</f>
        <v>2.85</v>
      </c>
      <c r="E25" s="21">
        <f>AVERAGE(E20,D20)*$C$4</f>
        <v>5.3999999999999995</v>
      </c>
      <c r="F25" s="21">
        <f>AVERAGE(F20,E20)*$C$4</f>
        <v>4.8</v>
      </c>
      <c r="G25" s="21">
        <f>AVERAGE(G20,F20)*$C$4</f>
        <v>4.2</v>
      </c>
      <c r="H25" s="21">
        <f>SUM(D25:G25)</f>
        <v>17.25</v>
      </c>
    </row>
    <row r="26" spans="2:9" ht="15.75" thickBot="1">
      <c r="B26" s="40" t="s">
        <v>52</v>
      </c>
      <c r="C26" s="40"/>
      <c r="D26" s="53">
        <f>SUM(D24:D25)</f>
        <v>7.85</v>
      </c>
      <c r="E26" s="53">
        <f>SUM(E24:E25)</f>
        <v>15.399999999999999</v>
      </c>
      <c r="F26" s="53">
        <f>SUM(F24:F25)</f>
        <v>14.8</v>
      </c>
      <c r="G26" s="53">
        <f>SUM(G24:G25)</f>
        <v>14.2</v>
      </c>
      <c r="H26" s="54">
        <f>SUM(H24:H25)</f>
        <v>52.25</v>
      </c>
      <c r="I26" s="40"/>
    </row>
    <row r="27" ht="15.75" thickTop="1"/>
    <row r="28" spans="2:9" ht="15.75" thickBot="1">
      <c r="B28" s="52" t="s">
        <v>53</v>
      </c>
      <c r="C28" s="52"/>
      <c r="D28" s="55">
        <f>D12-D26</f>
        <v>0.15000000000000036</v>
      </c>
      <c r="E28" s="55">
        <f>E12-E26</f>
        <v>-7.399999999999999</v>
      </c>
      <c r="F28" s="55">
        <f>F12-F26</f>
        <v>-6.800000000000001</v>
      </c>
      <c r="G28" s="55">
        <f>G12-G26</f>
        <v>-6.199999999999999</v>
      </c>
      <c r="H28" s="56">
        <f>SUM(D28:G28)</f>
        <v>-20.25</v>
      </c>
      <c r="I28" s="52"/>
    </row>
    <row r="29" ht="15.75" thickTop="1"/>
    <row r="30" ht="15">
      <c r="B30" t="s">
        <v>65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6"/>
  <sheetViews>
    <sheetView zoomScalePageLayoutView="0" workbookViewId="0" topLeftCell="A7">
      <selection activeCell="H6" sqref="H6:I8"/>
    </sheetView>
  </sheetViews>
  <sheetFormatPr defaultColWidth="9.140625" defaultRowHeight="15" outlineLevelRow="1"/>
  <cols>
    <col min="1" max="2" width="9.140625" style="1" customWidth="1"/>
    <col min="3" max="3" width="9.57421875" style="1" bestFit="1" customWidth="1"/>
    <col min="4" max="4" width="17.28125" style="1" customWidth="1"/>
    <col min="5" max="5" width="9.140625" style="3" customWidth="1"/>
    <col min="6" max="6" width="9.140625" style="4" customWidth="1"/>
    <col min="7" max="7" width="9.140625" style="1" customWidth="1"/>
    <col min="8" max="8" width="9.57421875" style="1" bestFit="1" customWidth="1"/>
    <col min="9" max="9" width="14.57421875" style="1" customWidth="1"/>
    <col min="10" max="10" width="11.28125" style="3" customWidth="1"/>
    <col min="11" max="11" width="9.140625" style="4" customWidth="1"/>
    <col min="12" max="12" width="9.140625" style="1" customWidth="1"/>
    <col min="13" max="13" width="9.57421875" style="1" bestFit="1" customWidth="1"/>
    <col min="14" max="14" width="14.57421875" style="1" customWidth="1"/>
    <col min="15" max="15" width="9.140625" style="3" customWidth="1"/>
    <col min="16" max="16" width="9.140625" style="4" customWidth="1"/>
    <col min="17" max="16384" width="9.140625" style="1" customWidth="1"/>
  </cols>
  <sheetData>
    <row r="2" spans="2:4" ht="15.75">
      <c r="B2" s="15" t="s">
        <v>25</v>
      </c>
      <c r="C2" s="10"/>
      <c r="D2" s="10"/>
    </row>
    <row r="3" spans="3:16" ht="15">
      <c r="C3" s="7" t="s">
        <v>0</v>
      </c>
      <c r="D3" s="7"/>
      <c r="E3" s="8"/>
      <c r="F3" s="8"/>
      <c r="H3" s="7" t="s">
        <v>10</v>
      </c>
      <c r="I3" s="7"/>
      <c r="J3" s="8"/>
      <c r="K3" s="8"/>
      <c r="M3" s="7" t="s">
        <v>16</v>
      </c>
      <c r="N3" s="7"/>
      <c r="O3" s="8"/>
      <c r="P3" s="8"/>
    </row>
    <row r="4" ht="15.75" thickBot="1"/>
    <row r="5" spans="3:16" ht="15">
      <c r="C5" s="201" t="s">
        <v>1</v>
      </c>
      <c r="D5" s="202"/>
      <c r="E5" s="72">
        <v>20</v>
      </c>
      <c r="F5" s="203">
        <f>E5+E6+E9</f>
        <v>100</v>
      </c>
      <c r="H5" s="232" t="s">
        <v>4</v>
      </c>
      <c r="I5" s="233"/>
      <c r="J5" s="86">
        <v>20</v>
      </c>
      <c r="K5" s="187">
        <f>J5+J6+J9</f>
        <v>100</v>
      </c>
      <c r="M5" s="232" t="s">
        <v>13</v>
      </c>
      <c r="N5" s="233"/>
      <c r="O5" s="86">
        <v>20</v>
      </c>
      <c r="P5" s="187">
        <f>O5+O6+O9</f>
        <v>100</v>
      </c>
    </row>
    <row r="6" spans="3:16" ht="15">
      <c r="C6" s="211" t="s">
        <v>2</v>
      </c>
      <c r="D6" s="212"/>
      <c r="E6" s="213">
        <v>75</v>
      </c>
      <c r="F6" s="204"/>
      <c r="H6" s="211" t="s">
        <v>11</v>
      </c>
      <c r="I6" s="212"/>
      <c r="J6" s="213">
        <v>75</v>
      </c>
      <c r="K6" s="188"/>
      <c r="M6" s="211" t="s">
        <v>17</v>
      </c>
      <c r="N6" s="212"/>
      <c r="O6" s="213">
        <v>75</v>
      </c>
      <c r="P6" s="188"/>
    </row>
    <row r="7" spans="3:16" ht="15">
      <c r="C7" s="194"/>
      <c r="D7" s="195"/>
      <c r="E7" s="214"/>
      <c r="F7" s="204"/>
      <c r="H7" s="194"/>
      <c r="I7" s="195"/>
      <c r="J7" s="214"/>
      <c r="K7" s="188"/>
      <c r="M7" s="194"/>
      <c r="N7" s="195"/>
      <c r="O7" s="214"/>
      <c r="P7" s="188"/>
    </row>
    <row r="8" spans="3:16" ht="15">
      <c r="C8" s="196"/>
      <c r="D8" s="197"/>
      <c r="E8" s="215"/>
      <c r="F8" s="204"/>
      <c r="H8" s="196"/>
      <c r="I8" s="197"/>
      <c r="J8" s="215"/>
      <c r="K8" s="188"/>
      <c r="M8" s="196"/>
      <c r="N8" s="197"/>
      <c r="O8" s="215"/>
      <c r="P8" s="188"/>
    </row>
    <row r="9" spans="3:16" ht="15.75" thickBot="1">
      <c r="C9" s="228" t="s">
        <v>3</v>
      </c>
      <c r="D9" s="229"/>
      <c r="E9" s="87">
        <v>5</v>
      </c>
      <c r="F9" s="205"/>
      <c r="H9" s="228" t="s">
        <v>12</v>
      </c>
      <c r="I9" s="229"/>
      <c r="J9" s="87">
        <v>5</v>
      </c>
      <c r="K9" s="189"/>
      <c r="M9" s="228" t="s">
        <v>18</v>
      </c>
      <c r="N9" s="229"/>
      <c r="O9" s="73">
        <v>5</v>
      </c>
      <c r="P9" s="189"/>
    </row>
    <row r="10" spans="5:6" ht="4.5" customHeight="1" thickBot="1">
      <c r="E10" s="14"/>
      <c r="F10" s="9"/>
    </row>
    <row r="11" spans="3:16" ht="15">
      <c r="C11" s="216" t="s">
        <v>4</v>
      </c>
      <c r="D11" s="217"/>
      <c r="E11" s="227">
        <v>13</v>
      </c>
      <c r="F11" s="220">
        <v>20</v>
      </c>
      <c r="H11" s="216" t="s">
        <v>13</v>
      </c>
      <c r="I11" s="217"/>
      <c r="J11" s="227">
        <v>13</v>
      </c>
      <c r="K11" s="220">
        <f>J11+J13</f>
        <v>20</v>
      </c>
      <c r="M11" s="216" t="s">
        <v>19</v>
      </c>
      <c r="N11" s="217"/>
      <c r="O11" s="227">
        <v>13</v>
      </c>
      <c r="P11" s="220">
        <f>O11+O13</f>
        <v>20</v>
      </c>
    </row>
    <row r="12" spans="3:16" ht="15">
      <c r="C12" s="226"/>
      <c r="D12" s="197"/>
      <c r="E12" s="200"/>
      <c r="F12" s="222"/>
      <c r="H12" s="226"/>
      <c r="I12" s="197"/>
      <c r="J12" s="200"/>
      <c r="K12" s="222"/>
      <c r="M12" s="226"/>
      <c r="N12" s="197"/>
      <c r="O12" s="200"/>
      <c r="P12" s="222"/>
    </row>
    <row r="13" spans="3:16" ht="15.75" thickBot="1">
      <c r="C13" s="234" t="s">
        <v>6</v>
      </c>
      <c r="D13" s="235"/>
      <c r="E13" s="85">
        <v>7</v>
      </c>
      <c r="F13" s="221"/>
      <c r="H13" s="234" t="s">
        <v>14</v>
      </c>
      <c r="I13" s="235"/>
      <c r="J13" s="85">
        <v>7</v>
      </c>
      <c r="K13" s="221"/>
      <c r="M13" s="234" t="s">
        <v>20</v>
      </c>
      <c r="N13" s="235"/>
      <c r="O13" s="85">
        <v>7</v>
      </c>
      <c r="P13" s="221"/>
    </row>
    <row r="14" spans="5:6" ht="15">
      <c r="E14" s="14"/>
      <c r="F14" s="9"/>
    </row>
    <row r="15" spans="3:16" ht="15" hidden="1" outlineLevel="1">
      <c r="C15" s="192" t="s">
        <v>5</v>
      </c>
      <c r="D15" s="193"/>
      <c r="E15" s="198">
        <v>57</v>
      </c>
      <c r="F15" s="187">
        <f>E15+E18</f>
        <v>60</v>
      </c>
      <c r="H15" s="192" t="s">
        <v>15</v>
      </c>
      <c r="I15" s="193"/>
      <c r="J15" s="198">
        <v>57</v>
      </c>
      <c r="K15" s="187">
        <f>J15+J18</f>
        <v>60</v>
      </c>
      <c r="M15" s="192" t="s">
        <v>21</v>
      </c>
      <c r="N15" s="193"/>
      <c r="O15" s="198">
        <v>57</v>
      </c>
      <c r="P15" s="187">
        <f>O15+O18</f>
        <v>60</v>
      </c>
    </row>
    <row r="16" spans="3:16" ht="15" hidden="1" outlineLevel="1">
      <c r="C16" s="194"/>
      <c r="D16" s="195"/>
      <c r="E16" s="199"/>
      <c r="F16" s="188"/>
      <c r="H16" s="194"/>
      <c r="I16" s="195"/>
      <c r="J16" s="199"/>
      <c r="K16" s="188"/>
      <c r="M16" s="194"/>
      <c r="N16" s="195"/>
      <c r="O16" s="199"/>
      <c r="P16" s="188"/>
    </row>
    <row r="17" spans="3:16" ht="15" hidden="1" outlineLevel="1">
      <c r="C17" s="196"/>
      <c r="D17" s="197"/>
      <c r="E17" s="200"/>
      <c r="F17" s="188"/>
      <c r="H17" s="196"/>
      <c r="I17" s="197"/>
      <c r="J17" s="200"/>
      <c r="K17" s="188"/>
      <c r="M17" s="196"/>
      <c r="N17" s="197"/>
      <c r="O17" s="200"/>
      <c r="P17" s="188"/>
    </row>
    <row r="18" spans="3:16" ht="15.75" hidden="1" outlineLevel="1" thickBot="1">
      <c r="C18" s="190" t="s">
        <v>22</v>
      </c>
      <c r="D18" s="191"/>
      <c r="E18" s="74">
        <v>3</v>
      </c>
      <c r="F18" s="189"/>
      <c r="H18" s="190" t="s">
        <v>23</v>
      </c>
      <c r="I18" s="191"/>
      <c r="J18" s="74">
        <v>3</v>
      </c>
      <c r="K18" s="189"/>
      <c r="M18" s="190" t="s">
        <v>24</v>
      </c>
      <c r="N18" s="191"/>
      <c r="O18" s="74">
        <v>3</v>
      </c>
      <c r="P18" s="189"/>
    </row>
    <row r="19" ht="15" hidden="1" outlineLevel="1"/>
    <row r="20" spans="3:15" ht="15" collapsed="1">
      <c r="C20" s="10" t="s">
        <v>7</v>
      </c>
      <c r="D20" s="10"/>
      <c r="E20" s="11"/>
      <c r="H20" s="10" t="s">
        <v>7</v>
      </c>
      <c r="I20" s="10"/>
      <c r="J20" s="11"/>
      <c r="M20" s="10" t="s">
        <v>7</v>
      </c>
      <c r="N20" s="10"/>
      <c r="O20" s="11"/>
    </row>
    <row r="21" spans="3:16" ht="15">
      <c r="C21" s="1" t="s">
        <v>8</v>
      </c>
      <c r="F21" s="12">
        <v>100</v>
      </c>
      <c r="H21" s="1" t="s">
        <v>8</v>
      </c>
      <c r="K21" s="12">
        <v>100</v>
      </c>
      <c r="M21" s="1" t="s">
        <v>8</v>
      </c>
      <c r="P21" s="12">
        <v>100</v>
      </c>
    </row>
    <row r="22" spans="5:16" s="80" customFormat="1" ht="15" hidden="1" outlineLevel="1">
      <c r="E22" s="81"/>
      <c r="F22" s="82"/>
      <c r="J22" s="81"/>
      <c r="K22" s="82"/>
      <c r="O22" s="81"/>
      <c r="P22" s="82"/>
    </row>
    <row r="23" spans="5:16" s="80" customFormat="1" ht="15" hidden="1" outlineLevel="1">
      <c r="E23" s="81"/>
      <c r="F23" s="83"/>
      <c r="J23" s="81"/>
      <c r="K23" s="83"/>
      <c r="O23" s="81"/>
      <c r="P23" s="83"/>
    </row>
    <row r="24" ht="15" collapsed="1"/>
    <row r="25" spans="2:4" ht="15.75">
      <c r="B25" s="15" t="s">
        <v>70</v>
      </c>
      <c r="C25" s="10"/>
      <c r="D25" s="10"/>
    </row>
    <row r="26" spans="3:16" ht="15">
      <c r="C26" s="7" t="s">
        <v>79</v>
      </c>
      <c r="D26" s="7"/>
      <c r="E26" s="8"/>
      <c r="F26" s="8"/>
      <c r="H26" s="7" t="s">
        <v>27</v>
      </c>
      <c r="I26" s="7"/>
      <c r="J26" s="8"/>
      <c r="K26" s="8"/>
      <c r="M26" s="7" t="s">
        <v>28</v>
      </c>
      <c r="N26" s="7"/>
      <c r="O26" s="8"/>
      <c r="P26" s="8"/>
    </row>
    <row r="27" ht="15.75" thickBot="1"/>
    <row r="28" spans="3:16" ht="15">
      <c r="C28" s="201" t="s">
        <v>71</v>
      </c>
      <c r="D28" s="202"/>
      <c r="E28" s="72">
        <v>20</v>
      </c>
      <c r="F28" s="203">
        <f>E28+E29+E32</f>
        <v>96</v>
      </c>
      <c r="H28" s="201" t="s">
        <v>4</v>
      </c>
      <c r="I28" s="202"/>
      <c r="J28" s="72">
        <v>13</v>
      </c>
      <c r="K28" s="187">
        <f>J28+J29+J32</f>
        <v>89</v>
      </c>
      <c r="M28" s="201" t="s">
        <v>13</v>
      </c>
      <c r="N28" s="202"/>
      <c r="O28" s="75">
        <v>13</v>
      </c>
      <c r="P28" s="187">
        <f>O28+O29+O32</f>
        <v>89</v>
      </c>
    </row>
    <row r="29" spans="3:16" ht="15">
      <c r="C29" s="211" t="s">
        <v>2</v>
      </c>
      <c r="D29" s="212"/>
      <c r="E29" s="213">
        <v>75</v>
      </c>
      <c r="F29" s="204"/>
      <c r="H29" s="211" t="s">
        <v>11</v>
      </c>
      <c r="I29" s="212"/>
      <c r="J29" s="213">
        <v>75</v>
      </c>
      <c r="K29" s="188"/>
      <c r="M29" s="211" t="s">
        <v>17</v>
      </c>
      <c r="N29" s="212"/>
      <c r="O29" s="213">
        <v>75</v>
      </c>
      <c r="P29" s="188"/>
    </row>
    <row r="30" spans="3:16" ht="15">
      <c r="C30" s="194"/>
      <c r="D30" s="195"/>
      <c r="E30" s="214"/>
      <c r="F30" s="204"/>
      <c r="H30" s="194"/>
      <c r="I30" s="195"/>
      <c r="J30" s="214"/>
      <c r="K30" s="188"/>
      <c r="M30" s="194"/>
      <c r="N30" s="195"/>
      <c r="O30" s="214"/>
      <c r="P30" s="188"/>
    </row>
    <row r="31" spans="3:16" ht="15">
      <c r="C31" s="196"/>
      <c r="D31" s="197"/>
      <c r="E31" s="215"/>
      <c r="F31" s="204"/>
      <c r="H31" s="196"/>
      <c r="I31" s="197"/>
      <c r="J31" s="215"/>
      <c r="K31" s="188"/>
      <c r="M31" s="196"/>
      <c r="N31" s="197"/>
      <c r="O31" s="215"/>
      <c r="P31" s="188"/>
    </row>
    <row r="32" spans="3:16" ht="15.75" thickBot="1">
      <c r="C32" s="236" t="s">
        <v>3</v>
      </c>
      <c r="D32" s="237"/>
      <c r="E32" s="87">
        <v>1</v>
      </c>
      <c r="F32" s="205"/>
      <c r="H32" s="228" t="s">
        <v>12</v>
      </c>
      <c r="I32" s="229"/>
      <c r="J32" s="87">
        <v>1</v>
      </c>
      <c r="K32" s="189"/>
      <c r="M32" s="228" t="s">
        <v>18</v>
      </c>
      <c r="N32" s="229"/>
      <c r="O32" s="73">
        <v>1</v>
      </c>
      <c r="P32" s="189"/>
    </row>
    <row r="33" spans="5:6" ht="4.5" customHeight="1" thickBot="1">
      <c r="E33" s="14"/>
      <c r="F33" s="9"/>
    </row>
    <row r="34" spans="3:16" ht="15">
      <c r="C34" s="216" t="s">
        <v>4</v>
      </c>
      <c r="D34" s="217"/>
      <c r="E34" s="220">
        <v>13</v>
      </c>
      <c r="F34" s="1"/>
      <c r="H34" s="216" t="s">
        <v>13</v>
      </c>
      <c r="I34" s="217"/>
      <c r="J34" s="224">
        <v>13</v>
      </c>
      <c r="K34" s="16"/>
      <c r="M34" s="216" t="s">
        <v>19</v>
      </c>
      <c r="N34" s="217"/>
      <c r="O34" s="220">
        <v>13</v>
      </c>
      <c r="P34" s="16"/>
    </row>
    <row r="35" spans="3:16" ht="15.75" thickBot="1">
      <c r="C35" s="223"/>
      <c r="D35" s="195"/>
      <c r="E35" s="222"/>
      <c r="F35" s="1"/>
      <c r="H35" s="223"/>
      <c r="I35" s="195"/>
      <c r="J35" s="225"/>
      <c r="K35" s="16"/>
      <c r="M35" s="218"/>
      <c r="N35" s="219"/>
      <c r="O35" s="221"/>
      <c r="P35" s="16"/>
    </row>
    <row r="36" spans="3:16" ht="15" customHeight="1" thickBot="1">
      <c r="C36" s="242" t="s">
        <v>6</v>
      </c>
      <c r="D36" s="243"/>
      <c r="E36" s="95">
        <v>0</v>
      </c>
      <c r="F36" s="1"/>
      <c r="H36" s="208" t="s">
        <v>14</v>
      </c>
      <c r="I36" s="209"/>
      <c r="J36" s="77">
        <v>0</v>
      </c>
      <c r="K36" s="76"/>
      <c r="M36" s="242" t="s">
        <v>20</v>
      </c>
      <c r="N36" s="243"/>
      <c r="O36" s="95">
        <v>0</v>
      </c>
      <c r="P36" s="16"/>
    </row>
    <row r="37" spans="5:6" ht="15.75" thickBot="1">
      <c r="E37" s="14"/>
      <c r="F37" s="9"/>
    </row>
    <row r="38" spans="3:16" ht="15">
      <c r="C38" s="238" t="s">
        <v>75</v>
      </c>
      <c r="D38" s="239"/>
      <c r="E38" s="89">
        <f>E13</f>
        <v>7</v>
      </c>
      <c r="F38" s="93">
        <f>E39+E38</f>
        <v>11</v>
      </c>
      <c r="H38" s="238" t="s">
        <v>76</v>
      </c>
      <c r="I38" s="239"/>
      <c r="J38" s="89">
        <v>7</v>
      </c>
      <c r="K38" s="93">
        <f>J38+J39</f>
        <v>11</v>
      </c>
      <c r="M38" s="240" t="s">
        <v>73</v>
      </c>
      <c r="N38" s="241"/>
      <c r="O38" s="89">
        <v>7</v>
      </c>
      <c r="P38" s="93">
        <f>O38+O39</f>
        <v>11</v>
      </c>
    </row>
    <row r="39" spans="3:16" ht="15.75" thickBot="1">
      <c r="C39" s="90"/>
      <c r="D39" s="91"/>
      <c r="E39" s="97">
        <f>E9-E32</f>
        <v>4</v>
      </c>
      <c r="F39" s="94"/>
      <c r="H39" s="90"/>
      <c r="I39" s="91"/>
      <c r="J39" s="97">
        <f>J9-J32</f>
        <v>4</v>
      </c>
      <c r="K39" s="94"/>
      <c r="M39" s="90"/>
      <c r="N39" s="91"/>
      <c r="O39" s="92">
        <f>O9-O32</f>
        <v>4</v>
      </c>
      <c r="P39" s="94"/>
    </row>
    <row r="42" spans="3:16" ht="15">
      <c r="C42" s="68" t="s">
        <v>77</v>
      </c>
      <c r="F42" s="12">
        <f>F28</f>
        <v>96</v>
      </c>
      <c r="H42" s="68" t="s">
        <v>77</v>
      </c>
      <c r="K42" s="12">
        <f>K28</f>
        <v>89</v>
      </c>
      <c r="M42" s="68" t="s">
        <v>77</v>
      </c>
      <c r="P42" s="12">
        <f>P28</f>
        <v>89</v>
      </c>
    </row>
    <row r="43" spans="3:16" ht="15">
      <c r="C43" s="68" t="s">
        <v>80</v>
      </c>
      <c r="F43" s="12">
        <f>F42-F21</f>
        <v>-4</v>
      </c>
      <c r="H43" s="68" t="s">
        <v>80</v>
      </c>
      <c r="K43" s="12">
        <f>K42-K21</f>
        <v>-11</v>
      </c>
      <c r="M43" s="68"/>
      <c r="P43" s="12">
        <f>P42-P21</f>
        <v>-11</v>
      </c>
    </row>
    <row r="44" spans="3:16" ht="15">
      <c r="C44" s="68" t="s">
        <v>81</v>
      </c>
      <c r="F44" s="12"/>
      <c r="H44" s="68"/>
      <c r="K44" s="12"/>
      <c r="M44" s="68"/>
      <c r="P44" s="12"/>
    </row>
    <row r="45" spans="3:16" s="80" customFormat="1" ht="15">
      <c r="C45" s="96" t="s">
        <v>78</v>
      </c>
      <c r="E45" s="81"/>
      <c r="F45" s="98">
        <f>-E39</f>
        <v>-4</v>
      </c>
      <c r="H45" s="96" t="s">
        <v>78</v>
      </c>
      <c r="J45" s="81"/>
      <c r="K45" s="98">
        <f>-J39</f>
        <v>-4</v>
      </c>
      <c r="M45" s="96"/>
      <c r="O45" s="81"/>
      <c r="P45" s="82"/>
    </row>
    <row r="46" spans="5:16" s="80" customFormat="1" ht="15">
      <c r="E46" s="81"/>
      <c r="F46" s="81"/>
      <c r="G46" s="81"/>
      <c r="H46" s="101" t="s">
        <v>82</v>
      </c>
      <c r="I46" s="102"/>
      <c r="J46" s="102"/>
      <c r="K46" s="81">
        <f>-J38</f>
        <v>-7</v>
      </c>
      <c r="O46" s="81"/>
      <c r="P46" s="83"/>
    </row>
    <row r="47" spans="3:16" ht="15">
      <c r="C47" s="68" t="s">
        <v>72</v>
      </c>
      <c r="F47" s="17"/>
      <c r="K47" s="17"/>
      <c r="P47" s="3"/>
    </row>
    <row r="48" spans="3:16" ht="15">
      <c r="C48" s="84" t="s">
        <v>74</v>
      </c>
      <c r="F48" s="17"/>
      <c r="K48" s="17"/>
      <c r="P48" s="3"/>
    </row>
    <row r="51" spans="3:16" s="78" customFormat="1" ht="17.25">
      <c r="C51" s="99"/>
      <c r="E51" s="79"/>
      <c r="F51" s="88"/>
      <c r="J51" s="79"/>
      <c r="K51" s="88"/>
      <c r="O51" s="79"/>
      <c r="P51" s="88"/>
    </row>
    <row r="52" spans="3:16" s="78" customFormat="1" ht="15">
      <c r="C52" s="100"/>
      <c r="E52" s="79"/>
      <c r="F52" s="88"/>
      <c r="J52" s="79"/>
      <c r="K52" s="88"/>
      <c r="O52" s="79"/>
      <c r="P52" s="88"/>
    </row>
    <row r="53" spans="5:16" s="78" customFormat="1" ht="15">
      <c r="E53" s="79"/>
      <c r="F53" s="88"/>
      <c r="J53" s="79"/>
      <c r="K53" s="88"/>
      <c r="O53" s="79"/>
      <c r="P53" s="88"/>
    </row>
    <row r="54" spans="5:16" s="78" customFormat="1" ht="15">
      <c r="E54" s="79"/>
      <c r="F54" s="88"/>
      <c r="J54" s="79"/>
      <c r="K54" s="88"/>
      <c r="O54" s="79"/>
      <c r="P54" s="88"/>
    </row>
    <row r="55" spans="5:16" s="78" customFormat="1" ht="15">
      <c r="E55" s="79"/>
      <c r="F55" s="88"/>
      <c r="J55" s="79"/>
      <c r="K55" s="88"/>
      <c r="O55" s="79"/>
      <c r="P55" s="88"/>
    </row>
    <row r="56" spans="5:16" s="78" customFormat="1" ht="15">
      <c r="E56" s="79"/>
      <c r="F56" s="88"/>
      <c r="J56" s="79"/>
      <c r="K56" s="88"/>
      <c r="O56" s="79"/>
      <c r="P56" s="88"/>
    </row>
  </sheetData>
  <sheetProtection/>
  <mergeCells count="66">
    <mergeCell ref="O34:O35"/>
    <mergeCell ref="H36:I36"/>
    <mergeCell ref="M36:N36"/>
    <mergeCell ref="M32:N32"/>
    <mergeCell ref="C34:D35"/>
    <mergeCell ref="E34:E35"/>
    <mergeCell ref="H34:I35"/>
    <mergeCell ref="J34:J35"/>
    <mergeCell ref="C38:D38"/>
    <mergeCell ref="H38:I38"/>
    <mergeCell ref="M38:N38"/>
    <mergeCell ref="C36:D36"/>
    <mergeCell ref="M34:N35"/>
    <mergeCell ref="M28:N28"/>
    <mergeCell ref="P28:P32"/>
    <mergeCell ref="C29:D31"/>
    <mergeCell ref="E29:E31"/>
    <mergeCell ref="H29:I31"/>
    <mergeCell ref="J29:J31"/>
    <mergeCell ref="M29:N31"/>
    <mergeCell ref="O29:O31"/>
    <mergeCell ref="C32:D32"/>
    <mergeCell ref="H32:I32"/>
    <mergeCell ref="F15:F18"/>
    <mergeCell ref="H15:I17"/>
    <mergeCell ref="J15:J17"/>
    <mergeCell ref="K15:K18"/>
    <mergeCell ref="C28:D28"/>
    <mergeCell ref="F28:F32"/>
    <mergeCell ref="H28:I28"/>
    <mergeCell ref="K28:K32"/>
    <mergeCell ref="P11:P13"/>
    <mergeCell ref="M15:N17"/>
    <mergeCell ref="O15:O17"/>
    <mergeCell ref="P15:P18"/>
    <mergeCell ref="M13:N13"/>
    <mergeCell ref="C18:D18"/>
    <mergeCell ref="H18:I18"/>
    <mergeCell ref="M18:N18"/>
    <mergeCell ref="C15:D17"/>
    <mergeCell ref="E15:E17"/>
    <mergeCell ref="F11:F13"/>
    <mergeCell ref="H11:I12"/>
    <mergeCell ref="J11:J12"/>
    <mergeCell ref="K11:K13"/>
    <mergeCell ref="M11:N12"/>
    <mergeCell ref="O11:O12"/>
    <mergeCell ref="C13:D13"/>
    <mergeCell ref="H13:I13"/>
    <mergeCell ref="K5:K9"/>
    <mergeCell ref="M6:N8"/>
    <mergeCell ref="O6:O8"/>
    <mergeCell ref="C9:D9"/>
    <mergeCell ref="H9:I9"/>
    <mergeCell ref="M9:N9"/>
    <mergeCell ref="C11:D12"/>
    <mergeCell ref="E11:E12"/>
    <mergeCell ref="M5:N5"/>
    <mergeCell ref="P5:P9"/>
    <mergeCell ref="C6:D8"/>
    <mergeCell ref="E6:E8"/>
    <mergeCell ref="H6:I8"/>
    <mergeCell ref="J6:J8"/>
    <mergeCell ref="C5:D5"/>
    <mergeCell ref="F5:F9"/>
    <mergeCell ref="H5:I5"/>
  </mergeCells>
  <printOptions horizontalCentered="1"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9"/>
  <sheetViews>
    <sheetView view="pageBreakPreview" zoomScale="60" zoomScalePageLayoutView="0" workbookViewId="0" topLeftCell="A1">
      <selection activeCell="H6" sqref="H6:I8"/>
    </sheetView>
  </sheetViews>
  <sheetFormatPr defaultColWidth="9.140625" defaultRowHeight="15" outlineLevelRow="1"/>
  <cols>
    <col min="1" max="2" width="9.140625" style="68" customWidth="1"/>
    <col min="3" max="3" width="9.57421875" style="68" bestFit="1" customWidth="1"/>
    <col min="4" max="4" width="22.00390625" style="68" customWidth="1"/>
    <col min="5" max="5" width="8.57421875" style="3" customWidth="1"/>
    <col min="6" max="6" width="8.28125" style="4" customWidth="1"/>
    <col min="7" max="7" width="9.140625" style="68" customWidth="1"/>
    <col min="8" max="8" width="9.57421875" style="68" bestFit="1" customWidth="1"/>
    <col min="9" max="9" width="17.7109375" style="68" customWidth="1"/>
    <col min="10" max="10" width="11.28125" style="3" customWidth="1"/>
    <col min="11" max="11" width="7.421875" style="4" customWidth="1"/>
    <col min="12" max="12" width="11.28125" style="68" bestFit="1" customWidth="1"/>
    <col min="13" max="13" width="9.57421875" style="68" bestFit="1" customWidth="1"/>
    <col min="14" max="14" width="20.140625" style="68" customWidth="1"/>
    <col min="15" max="15" width="9.28125" style="3" bestFit="1" customWidth="1"/>
    <col min="16" max="16" width="5.7109375" style="4" customWidth="1"/>
    <col min="17" max="17" width="9.28125" style="68" bestFit="1" customWidth="1"/>
    <col min="18" max="16384" width="9.140625" style="68" customWidth="1"/>
  </cols>
  <sheetData>
    <row r="2" spans="2:17" ht="15.75">
      <c r="B2" s="123" t="s">
        <v>25</v>
      </c>
      <c r="C2" s="124"/>
      <c r="D2" s="124"/>
      <c r="E2" s="125"/>
      <c r="F2" s="126"/>
      <c r="G2" s="127"/>
      <c r="H2" s="127"/>
      <c r="I2" s="127"/>
      <c r="J2" s="125"/>
      <c r="K2" s="126"/>
      <c r="L2" s="127"/>
      <c r="M2" s="127"/>
      <c r="N2" s="127"/>
      <c r="O2" s="125"/>
      <c r="P2" s="126"/>
      <c r="Q2" s="128"/>
    </row>
    <row r="3" spans="2:17" ht="15">
      <c r="B3" s="129"/>
      <c r="C3" s="130" t="s">
        <v>0</v>
      </c>
      <c r="D3" s="130"/>
      <c r="E3" s="131"/>
      <c r="F3" s="131"/>
      <c r="G3" s="100"/>
      <c r="H3" s="130" t="s">
        <v>10</v>
      </c>
      <c r="I3" s="130"/>
      <c r="J3" s="131"/>
      <c r="K3" s="131"/>
      <c r="L3" s="100"/>
      <c r="M3" s="130" t="s">
        <v>100</v>
      </c>
      <c r="N3" s="130"/>
      <c r="O3" s="131"/>
      <c r="P3" s="131"/>
      <c r="Q3" s="132"/>
    </row>
    <row r="4" spans="2:17" s="103" customFormat="1" ht="15.75" thickBot="1">
      <c r="B4" s="133"/>
      <c r="C4" s="96"/>
      <c r="D4" s="96"/>
      <c r="E4" s="81"/>
      <c r="F4" s="109"/>
      <c r="G4" s="96"/>
      <c r="H4" s="96"/>
      <c r="I4" s="96"/>
      <c r="J4" s="81"/>
      <c r="K4" s="109"/>
      <c r="L4" s="96"/>
      <c r="M4" s="96"/>
      <c r="N4" s="96"/>
      <c r="O4" s="81"/>
      <c r="P4" s="109"/>
      <c r="Q4" s="134"/>
    </row>
    <row r="5" spans="2:17" s="103" customFormat="1" ht="15">
      <c r="B5" s="133"/>
      <c r="C5" s="251" t="s">
        <v>1</v>
      </c>
      <c r="D5" s="252"/>
      <c r="E5" s="111">
        <v>20</v>
      </c>
      <c r="F5" s="244">
        <f>E5+E6+E9</f>
        <v>100</v>
      </c>
      <c r="G5" s="96"/>
      <c r="H5" s="251" t="s">
        <v>4</v>
      </c>
      <c r="I5" s="252"/>
      <c r="J5" s="111">
        <f>F11</f>
        <v>20</v>
      </c>
      <c r="K5" s="244">
        <f>J5+J6+J9</f>
        <v>100</v>
      </c>
      <c r="L5" s="96"/>
      <c r="M5" s="251" t="s">
        <v>13</v>
      </c>
      <c r="N5" s="252"/>
      <c r="O5" s="111">
        <f>K11</f>
        <v>20</v>
      </c>
      <c r="P5" s="244">
        <f>O5+O6+O9</f>
        <v>90</v>
      </c>
      <c r="Q5" s="134"/>
    </row>
    <row r="6" spans="2:17" s="103" customFormat="1" ht="15" customHeight="1">
      <c r="B6" s="133"/>
      <c r="C6" s="253" t="s">
        <v>2</v>
      </c>
      <c r="D6" s="254"/>
      <c r="E6" s="259">
        <v>65</v>
      </c>
      <c r="F6" s="245"/>
      <c r="G6" s="96"/>
      <c r="H6" s="253" t="s">
        <v>11</v>
      </c>
      <c r="I6" s="254"/>
      <c r="J6" s="259">
        <v>65</v>
      </c>
      <c r="K6" s="245"/>
      <c r="L6" s="96"/>
      <c r="M6" s="253" t="s">
        <v>17</v>
      </c>
      <c r="N6" s="254"/>
      <c r="O6" s="259">
        <v>65</v>
      </c>
      <c r="P6" s="245"/>
      <c r="Q6" s="134"/>
    </row>
    <row r="7" spans="2:17" s="103" customFormat="1" ht="15">
      <c r="B7" s="133"/>
      <c r="C7" s="255"/>
      <c r="D7" s="256"/>
      <c r="E7" s="260"/>
      <c r="F7" s="245"/>
      <c r="G7" s="96"/>
      <c r="H7" s="255"/>
      <c r="I7" s="256"/>
      <c r="J7" s="260"/>
      <c r="K7" s="245"/>
      <c r="L7" s="96"/>
      <c r="M7" s="255"/>
      <c r="N7" s="256"/>
      <c r="O7" s="260"/>
      <c r="P7" s="245"/>
      <c r="Q7" s="134"/>
    </row>
    <row r="8" spans="2:17" s="103" customFormat="1" ht="15">
      <c r="B8" s="133"/>
      <c r="C8" s="257"/>
      <c r="D8" s="258"/>
      <c r="E8" s="261"/>
      <c r="F8" s="245"/>
      <c r="G8" s="96"/>
      <c r="H8" s="257"/>
      <c r="I8" s="258"/>
      <c r="J8" s="261"/>
      <c r="K8" s="245"/>
      <c r="L8" s="96"/>
      <c r="M8" s="257"/>
      <c r="N8" s="258"/>
      <c r="O8" s="261"/>
      <c r="P8" s="245"/>
      <c r="Q8" s="134"/>
    </row>
    <row r="9" spans="2:17" s="103" customFormat="1" ht="23.25" customHeight="1" thickBot="1">
      <c r="B9" s="133"/>
      <c r="C9" s="264" t="s">
        <v>88</v>
      </c>
      <c r="D9" s="265"/>
      <c r="E9" s="112">
        <v>15</v>
      </c>
      <c r="F9" s="246"/>
      <c r="G9" s="96"/>
      <c r="H9" s="264" t="s">
        <v>89</v>
      </c>
      <c r="I9" s="265"/>
      <c r="J9" s="112">
        <v>15</v>
      </c>
      <c r="K9" s="246"/>
      <c r="L9" s="96"/>
      <c r="M9" s="264" t="s">
        <v>90</v>
      </c>
      <c r="N9" s="265"/>
      <c r="O9" s="112">
        <v>5</v>
      </c>
      <c r="P9" s="246"/>
      <c r="Q9" s="134"/>
    </row>
    <row r="10" spans="2:17" s="103" customFormat="1" ht="4.5" customHeight="1" thickBot="1">
      <c r="B10" s="133"/>
      <c r="C10" s="96"/>
      <c r="D10" s="96"/>
      <c r="E10" s="108"/>
      <c r="F10" s="115"/>
      <c r="G10" s="96"/>
      <c r="H10" s="96"/>
      <c r="I10" s="96"/>
      <c r="J10" s="81"/>
      <c r="K10" s="109"/>
      <c r="L10" s="96"/>
      <c r="M10" s="96"/>
      <c r="N10" s="96"/>
      <c r="O10" s="81"/>
      <c r="P10" s="109"/>
      <c r="Q10" s="134"/>
    </row>
    <row r="11" spans="2:17" s="103" customFormat="1" ht="15">
      <c r="B11" s="133"/>
      <c r="C11" s="266" t="s">
        <v>4</v>
      </c>
      <c r="D11" s="267"/>
      <c r="E11" s="270">
        <v>12</v>
      </c>
      <c r="F11" s="272">
        <f>E11+E13</f>
        <v>20</v>
      </c>
      <c r="G11" s="96"/>
      <c r="H11" s="266" t="s">
        <v>13</v>
      </c>
      <c r="I11" s="267"/>
      <c r="J11" s="270">
        <v>12</v>
      </c>
      <c r="K11" s="272">
        <f>J11+J13</f>
        <v>20</v>
      </c>
      <c r="L11" s="96"/>
      <c r="M11" s="266" t="s">
        <v>19</v>
      </c>
      <c r="N11" s="267"/>
      <c r="O11" s="270">
        <v>12</v>
      </c>
      <c r="P11" s="272">
        <f>O11+O13</f>
        <v>13</v>
      </c>
      <c r="Q11" s="134"/>
    </row>
    <row r="12" spans="2:17" s="103" customFormat="1" ht="10.5" customHeight="1">
      <c r="B12" s="133"/>
      <c r="C12" s="268"/>
      <c r="D12" s="269"/>
      <c r="E12" s="271"/>
      <c r="F12" s="273"/>
      <c r="G12" s="96"/>
      <c r="H12" s="268"/>
      <c r="I12" s="269"/>
      <c r="J12" s="271"/>
      <c r="K12" s="273"/>
      <c r="L12" s="96"/>
      <c r="M12" s="268"/>
      <c r="N12" s="269"/>
      <c r="O12" s="271"/>
      <c r="P12" s="273"/>
      <c r="Q12" s="134"/>
    </row>
    <row r="13" spans="2:17" s="103" customFormat="1" ht="21" customHeight="1" thickBot="1">
      <c r="B13" s="133"/>
      <c r="C13" s="277" t="s">
        <v>91</v>
      </c>
      <c r="D13" s="278"/>
      <c r="E13" s="114">
        <v>8</v>
      </c>
      <c r="F13" s="274"/>
      <c r="G13" s="96"/>
      <c r="H13" s="277" t="s">
        <v>92</v>
      </c>
      <c r="I13" s="278"/>
      <c r="J13" s="114">
        <v>8</v>
      </c>
      <c r="K13" s="274"/>
      <c r="L13" s="96"/>
      <c r="M13" s="277" t="s">
        <v>93</v>
      </c>
      <c r="N13" s="278"/>
      <c r="O13" s="114">
        <v>1</v>
      </c>
      <c r="P13" s="274"/>
      <c r="Q13" s="134"/>
    </row>
    <row r="14" spans="2:17" s="103" customFormat="1" ht="15">
      <c r="B14" s="133"/>
      <c r="C14" s="96"/>
      <c r="D14" s="96"/>
      <c r="E14" s="108"/>
      <c r="F14" s="115"/>
      <c r="G14" s="96"/>
      <c r="H14" s="96"/>
      <c r="I14" s="96"/>
      <c r="J14" s="81"/>
      <c r="K14" s="109"/>
      <c r="L14" s="96"/>
      <c r="M14" s="96"/>
      <c r="N14" s="96"/>
      <c r="O14" s="81"/>
      <c r="P14" s="109"/>
      <c r="Q14" s="134"/>
    </row>
    <row r="15" spans="2:17" s="103" customFormat="1" ht="15" customHeight="1" hidden="1" outlineLevel="1">
      <c r="B15" s="133"/>
      <c r="C15" s="279" t="s">
        <v>5</v>
      </c>
      <c r="D15" s="280"/>
      <c r="E15" s="285">
        <v>47</v>
      </c>
      <c r="F15" s="244">
        <f>E15+E18</f>
        <v>60</v>
      </c>
      <c r="G15" s="96"/>
      <c r="H15" s="279" t="s">
        <v>15</v>
      </c>
      <c r="I15" s="280"/>
      <c r="J15" s="285">
        <v>47</v>
      </c>
      <c r="K15" s="244">
        <f>J15+J18</f>
        <v>60</v>
      </c>
      <c r="L15" s="96"/>
      <c r="M15" s="279" t="s">
        <v>21</v>
      </c>
      <c r="N15" s="280"/>
      <c r="O15" s="285">
        <v>47</v>
      </c>
      <c r="P15" s="244">
        <f>O15+O18</f>
        <v>60</v>
      </c>
      <c r="Q15" s="134"/>
    </row>
    <row r="16" spans="2:17" s="103" customFormat="1" ht="15" hidden="1" outlineLevel="1">
      <c r="B16" s="133"/>
      <c r="C16" s="281"/>
      <c r="D16" s="282"/>
      <c r="E16" s="286"/>
      <c r="F16" s="245"/>
      <c r="G16" s="96"/>
      <c r="H16" s="281"/>
      <c r="I16" s="282"/>
      <c r="J16" s="286"/>
      <c r="K16" s="245"/>
      <c r="L16" s="96"/>
      <c r="M16" s="281"/>
      <c r="N16" s="282"/>
      <c r="O16" s="286"/>
      <c r="P16" s="245"/>
      <c r="Q16" s="134"/>
    </row>
    <row r="17" spans="2:17" s="103" customFormat="1" ht="15" hidden="1" outlineLevel="1">
      <c r="B17" s="133"/>
      <c r="C17" s="283"/>
      <c r="D17" s="284"/>
      <c r="E17" s="287"/>
      <c r="F17" s="245"/>
      <c r="G17" s="96"/>
      <c r="H17" s="283"/>
      <c r="I17" s="284"/>
      <c r="J17" s="287"/>
      <c r="K17" s="245"/>
      <c r="L17" s="96"/>
      <c r="M17" s="283"/>
      <c r="N17" s="284"/>
      <c r="O17" s="287"/>
      <c r="P17" s="245"/>
      <c r="Q17" s="134"/>
    </row>
    <row r="18" spans="2:17" s="103" customFormat="1" ht="21.75" customHeight="1" hidden="1" outlineLevel="1" thickBot="1">
      <c r="B18" s="133"/>
      <c r="C18" s="247" t="s">
        <v>94</v>
      </c>
      <c r="D18" s="248"/>
      <c r="E18" s="113">
        <v>13</v>
      </c>
      <c r="F18" s="246"/>
      <c r="G18" s="96"/>
      <c r="H18" s="247" t="s">
        <v>95</v>
      </c>
      <c r="I18" s="248"/>
      <c r="J18" s="113">
        <v>13</v>
      </c>
      <c r="K18" s="246"/>
      <c r="L18" s="96"/>
      <c r="M18" s="247" t="s">
        <v>96</v>
      </c>
      <c r="N18" s="248"/>
      <c r="O18" s="113">
        <v>13</v>
      </c>
      <c r="P18" s="246"/>
      <c r="Q18" s="134"/>
    </row>
    <row r="19" spans="2:17" s="103" customFormat="1" ht="15" collapsed="1">
      <c r="B19" s="133"/>
      <c r="C19" s="96"/>
      <c r="D19" s="96"/>
      <c r="E19" s="81"/>
      <c r="F19" s="109"/>
      <c r="G19" s="96"/>
      <c r="H19" s="96"/>
      <c r="I19" s="96"/>
      <c r="J19" s="81"/>
      <c r="K19" s="109"/>
      <c r="L19" s="96"/>
      <c r="M19" s="96"/>
      <c r="N19" s="96"/>
      <c r="O19" s="81"/>
      <c r="P19" s="109"/>
      <c r="Q19" s="134"/>
    </row>
    <row r="20" spans="2:17" s="103" customFormat="1" ht="15">
      <c r="B20" s="135" t="s">
        <v>86</v>
      </c>
      <c r="C20" s="110" t="s">
        <v>83</v>
      </c>
      <c r="D20" s="96"/>
      <c r="E20" s="81"/>
      <c r="F20" s="115">
        <f>F5-E5+F11</f>
        <v>100</v>
      </c>
      <c r="G20" s="110"/>
      <c r="H20" s="110" t="s">
        <v>85</v>
      </c>
      <c r="I20" s="96"/>
      <c r="J20" s="81"/>
      <c r="K20" s="115">
        <f>K5-J5+K11</f>
        <v>100</v>
      </c>
      <c r="L20" s="110"/>
      <c r="M20" s="110" t="s">
        <v>85</v>
      </c>
      <c r="N20" s="96"/>
      <c r="O20" s="81"/>
      <c r="P20" s="115">
        <f>P5-O5+P11</f>
        <v>83</v>
      </c>
      <c r="Q20" s="134"/>
    </row>
    <row r="21" spans="2:17" s="103" customFormat="1" ht="15">
      <c r="B21" s="135" t="s">
        <v>86</v>
      </c>
      <c r="C21" s="110" t="s">
        <v>84</v>
      </c>
      <c r="D21" s="96"/>
      <c r="E21" s="81"/>
      <c r="F21" s="115">
        <f>F5</f>
        <v>100</v>
      </c>
      <c r="G21" s="110"/>
      <c r="H21" s="110" t="s">
        <v>84</v>
      </c>
      <c r="I21" s="96"/>
      <c r="J21" s="81"/>
      <c r="K21" s="115">
        <f>K5</f>
        <v>100</v>
      </c>
      <c r="L21" s="110"/>
      <c r="M21" s="110" t="s">
        <v>84</v>
      </c>
      <c r="N21" s="96"/>
      <c r="O21" s="81"/>
      <c r="P21" s="115">
        <f>P5</f>
        <v>90</v>
      </c>
      <c r="Q21" s="134"/>
    </row>
    <row r="22" spans="2:17" s="96" customFormat="1" ht="15" outlineLevel="1">
      <c r="B22" s="136"/>
      <c r="C22" s="106"/>
      <c r="D22" s="106"/>
      <c r="E22" s="107"/>
      <c r="F22" s="137"/>
      <c r="G22" s="106"/>
      <c r="H22" s="106"/>
      <c r="I22" s="106"/>
      <c r="J22" s="107"/>
      <c r="K22" s="137"/>
      <c r="L22" s="106"/>
      <c r="M22" s="106"/>
      <c r="N22" s="106"/>
      <c r="O22" s="107"/>
      <c r="P22" s="137"/>
      <c r="Q22" s="138"/>
    </row>
    <row r="23" spans="5:16" s="96" customFormat="1" ht="15" outlineLevel="1">
      <c r="E23" s="81"/>
      <c r="F23" s="83"/>
      <c r="J23" s="81"/>
      <c r="K23" s="83"/>
      <c r="O23" s="81"/>
      <c r="P23" s="83"/>
    </row>
    <row r="24" spans="5:16" s="103" customFormat="1" ht="15">
      <c r="E24" s="104"/>
      <c r="F24" s="105"/>
      <c r="J24" s="104"/>
      <c r="K24" s="105"/>
      <c r="O24" s="104"/>
      <c r="P24" s="105"/>
    </row>
    <row r="25" spans="2:17" s="103" customFormat="1" ht="15.75">
      <c r="B25" s="139" t="s">
        <v>70</v>
      </c>
      <c r="C25" s="140"/>
      <c r="D25" s="140"/>
      <c r="E25" s="141"/>
      <c r="F25" s="142"/>
      <c r="G25" s="143"/>
      <c r="H25" s="143"/>
      <c r="I25" s="143"/>
      <c r="J25" s="141"/>
      <c r="K25" s="142"/>
      <c r="L25" s="143"/>
      <c r="M25" s="143"/>
      <c r="N25" s="143"/>
      <c r="O25" s="141"/>
      <c r="P25" s="142"/>
      <c r="Q25" s="144"/>
    </row>
    <row r="26" spans="2:17" s="103" customFormat="1" ht="15">
      <c r="B26" s="133"/>
      <c r="C26" s="145" t="s">
        <v>79</v>
      </c>
      <c r="D26" s="145"/>
      <c r="E26" s="146"/>
      <c r="F26" s="146"/>
      <c r="G26" s="96"/>
      <c r="H26" s="145" t="s">
        <v>27</v>
      </c>
      <c r="I26" s="145"/>
      <c r="J26" s="146"/>
      <c r="K26" s="146"/>
      <c r="L26" s="96"/>
      <c r="M26" s="145" t="s">
        <v>28</v>
      </c>
      <c r="N26" s="145"/>
      <c r="O26" s="146"/>
      <c r="P26" s="146"/>
      <c r="Q26" s="134"/>
    </row>
    <row r="27" spans="2:17" s="103" customFormat="1" ht="15.75" thickBot="1">
      <c r="B27" s="133"/>
      <c r="C27" s="96"/>
      <c r="D27" s="96"/>
      <c r="E27" s="81"/>
      <c r="F27" s="109"/>
      <c r="G27" s="96"/>
      <c r="H27" s="96"/>
      <c r="I27" s="96"/>
      <c r="J27" s="81"/>
      <c r="K27" s="109"/>
      <c r="L27" s="96"/>
      <c r="M27" s="96"/>
      <c r="N27" s="96"/>
      <c r="O27" s="81"/>
      <c r="P27" s="109"/>
      <c r="Q27" s="134"/>
    </row>
    <row r="28" spans="2:17" s="103" customFormat="1" ht="15">
      <c r="B28" s="133"/>
      <c r="C28" s="251" t="s">
        <v>1</v>
      </c>
      <c r="D28" s="252"/>
      <c r="E28" s="111">
        <v>20</v>
      </c>
      <c r="F28" s="244">
        <f>E28+E29+E32</f>
        <v>90</v>
      </c>
      <c r="G28" s="96"/>
      <c r="H28" s="251" t="s">
        <v>4</v>
      </c>
      <c r="I28" s="252"/>
      <c r="J28" s="111">
        <f>F34</f>
        <v>13</v>
      </c>
      <c r="K28" s="244">
        <f>J28+J29+J32</f>
        <v>83</v>
      </c>
      <c r="L28" s="96"/>
      <c r="M28" s="251" t="s">
        <v>13</v>
      </c>
      <c r="N28" s="252"/>
      <c r="O28" s="111">
        <f>K34</f>
        <v>13</v>
      </c>
      <c r="P28" s="244">
        <f>O28+O29+O32</f>
        <v>83</v>
      </c>
      <c r="Q28" s="134"/>
    </row>
    <row r="29" spans="2:17" s="103" customFormat="1" ht="15" customHeight="1">
      <c r="B29" s="133"/>
      <c r="C29" s="253" t="s">
        <v>2</v>
      </c>
      <c r="D29" s="254"/>
      <c r="E29" s="259">
        <v>65</v>
      </c>
      <c r="F29" s="245"/>
      <c r="G29" s="96"/>
      <c r="H29" s="253" t="s">
        <v>11</v>
      </c>
      <c r="I29" s="254"/>
      <c r="J29" s="259">
        <v>65</v>
      </c>
      <c r="K29" s="245"/>
      <c r="L29" s="96"/>
      <c r="M29" s="253" t="s">
        <v>17</v>
      </c>
      <c r="N29" s="254"/>
      <c r="O29" s="259">
        <v>65</v>
      </c>
      <c r="P29" s="245"/>
      <c r="Q29" s="134"/>
    </row>
    <row r="30" spans="2:17" s="103" customFormat="1" ht="15">
      <c r="B30" s="133"/>
      <c r="C30" s="255"/>
      <c r="D30" s="256"/>
      <c r="E30" s="260"/>
      <c r="F30" s="245"/>
      <c r="G30" s="96"/>
      <c r="H30" s="255"/>
      <c r="I30" s="256"/>
      <c r="J30" s="260"/>
      <c r="K30" s="245"/>
      <c r="L30" s="96"/>
      <c r="M30" s="255"/>
      <c r="N30" s="256"/>
      <c r="O30" s="260"/>
      <c r="P30" s="245"/>
      <c r="Q30" s="134"/>
    </row>
    <row r="31" spans="2:17" s="103" customFormat="1" ht="15">
      <c r="B31" s="133"/>
      <c r="C31" s="257"/>
      <c r="D31" s="258"/>
      <c r="E31" s="261"/>
      <c r="F31" s="245"/>
      <c r="G31" s="96"/>
      <c r="H31" s="257"/>
      <c r="I31" s="258"/>
      <c r="J31" s="261"/>
      <c r="K31" s="245"/>
      <c r="L31" s="96"/>
      <c r="M31" s="257"/>
      <c r="N31" s="258"/>
      <c r="O31" s="261"/>
      <c r="P31" s="245"/>
      <c r="Q31" s="134"/>
    </row>
    <row r="32" spans="2:17" s="103" customFormat="1" ht="34.5" customHeight="1" thickBot="1">
      <c r="B32" s="133"/>
      <c r="C32" s="262" t="s">
        <v>103</v>
      </c>
      <c r="D32" s="263"/>
      <c r="E32" s="112">
        <v>5</v>
      </c>
      <c r="F32" s="246"/>
      <c r="G32" s="96"/>
      <c r="H32" s="264" t="s">
        <v>89</v>
      </c>
      <c r="I32" s="265"/>
      <c r="J32" s="112">
        <v>5</v>
      </c>
      <c r="K32" s="246"/>
      <c r="L32" s="96"/>
      <c r="M32" s="264" t="s">
        <v>90</v>
      </c>
      <c r="N32" s="265"/>
      <c r="O32" s="112">
        <v>5</v>
      </c>
      <c r="P32" s="246"/>
      <c r="Q32" s="134"/>
    </row>
    <row r="33" spans="2:17" s="103" customFormat="1" ht="4.5" customHeight="1" thickBot="1">
      <c r="B33" s="133"/>
      <c r="C33" s="96"/>
      <c r="D33" s="96"/>
      <c r="E33" s="108"/>
      <c r="F33" s="115"/>
      <c r="G33" s="96"/>
      <c r="H33" s="96"/>
      <c r="I33" s="96"/>
      <c r="J33" s="81"/>
      <c r="K33" s="109"/>
      <c r="L33" s="96"/>
      <c r="M33" s="96"/>
      <c r="N33" s="96"/>
      <c r="O33" s="81"/>
      <c r="P33" s="109"/>
      <c r="Q33" s="134"/>
    </row>
    <row r="34" spans="2:17" s="103" customFormat="1" ht="15">
      <c r="B34" s="133"/>
      <c r="C34" s="266" t="s">
        <v>4</v>
      </c>
      <c r="D34" s="267"/>
      <c r="E34" s="270">
        <v>12</v>
      </c>
      <c r="F34" s="272">
        <f>E34+E36</f>
        <v>13</v>
      </c>
      <c r="G34" s="96"/>
      <c r="H34" s="266" t="s">
        <v>13</v>
      </c>
      <c r="I34" s="267"/>
      <c r="J34" s="270">
        <v>12</v>
      </c>
      <c r="K34" s="272">
        <f>J34+J36</f>
        <v>13</v>
      </c>
      <c r="L34" s="96"/>
      <c r="M34" s="266" t="s">
        <v>19</v>
      </c>
      <c r="N34" s="267"/>
      <c r="O34" s="270">
        <v>12</v>
      </c>
      <c r="P34" s="272">
        <f>O34+O36</f>
        <v>13</v>
      </c>
      <c r="Q34" s="134"/>
    </row>
    <row r="35" spans="2:17" s="103" customFormat="1" ht="10.5" customHeight="1">
      <c r="B35" s="133"/>
      <c r="C35" s="268"/>
      <c r="D35" s="269"/>
      <c r="E35" s="271"/>
      <c r="F35" s="273"/>
      <c r="G35" s="96"/>
      <c r="H35" s="268"/>
      <c r="I35" s="269"/>
      <c r="J35" s="271"/>
      <c r="K35" s="273"/>
      <c r="L35" s="96"/>
      <c r="M35" s="268"/>
      <c r="N35" s="269"/>
      <c r="O35" s="271"/>
      <c r="P35" s="273"/>
      <c r="Q35" s="134"/>
    </row>
    <row r="36" spans="2:17" s="103" customFormat="1" ht="33.75" customHeight="1" thickBot="1">
      <c r="B36" s="133"/>
      <c r="C36" s="275" t="s">
        <v>102</v>
      </c>
      <c r="D36" s="276"/>
      <c r="E36" s="114">
        <v>1</v>
      </c>
      <c r="F36" s="274"/>
      <c r="G36" s="96"/>
      <c r="H36" s="277" t="s">
        <v>92</v>
      </c>
      <c r="I36" s="278"/>
      <c r="J36" s="114">
        <v>1</v>
      </c>
      <c r="K36" s="274"/>
      <c r="L36" s="96"/>
      <c r="M36" s="277" t="s">
        <v>93</v>
      </c>
      <c r="N36" s="278"/>
      <c r="O36" s="114">
        <v>1</v>
      </c>
      <c r="P36" s="274"/>
      <c r="Q36" s="134"/>
    </row>
    <row r="37" spans="2:17" s="103" customFormat="1" ht="15">
      <c r="B37" s="133"/>
      <c r="C37" s="96"/>
      <c r="D37" s="96"/>
      <c r="E37" s="108"/>
      <c r="F37" s="115"/>
      <c r="G37" s="96"/>
      <c r="H37" s="96"/>
      <c r="I37" s="96"/>
      <c r="J37" s="81"/>
      <c r="K37" s="109"/>
      <c r="L37" s="96"/>
      <c r="M37" s="96"/>
      <c r="N37" s="96"/>
      <c r="O37" s="81"/>
      <c r="P37" s="109"/>
      <c r="Q37" s="134"/>
    </row>
    <row r="38" spans="2:17" s="103" customFormat="1" ht="15.75" thickBot="1">
      <c r="B38" s="133"/>
      <c r="C38" s="147" t="s">
        <v>97</v>
      </c>
      <c r="D38" s="96"/>
      <c r="E38" s="108"/>
      <c r="F38" s="115"/>
      <c r="G38" s="96"/>
      <c r="H38" s="96"/>
      <c r="I38" s="96"/>
      <c r="J38" s="81"/>
      <c r="K38" s="109"/>
      <c r="L38" s="96"/>
      <c r="M38" s="96"/>
      <c r="N38" s="96"/>
      <c r="O38" s="81"/>
      <c r="P38" s="109"/>
      <c r="Q38" s="134"/>
    </row>
    <row r="39" spans="2:17" s="103" customFormat="1" ht="15" customHeight="1" outlineLevel="1">
      <c r="B39" s="133"/>
      <c r="C39" s="120" t="s">
        <v>94</v>
      </c>
      <c r="D39" s="121"/>
      <c r="E39" s="116">
        <v>10</v>
      </c>
      <c r="F39" s="244">
        <f>E39+E41</f>
        <v>17</v>
      </c>
      <c r="G39" s="96"/>
      <c r="H39" s="122" t="s">
        <v>95</v>
      </c>
      <c r="I39" s="121"/>
      <c r="J39" s="116">
        <v>10</v>
      </c>
      <c r="K39" s="244">
        <f>J39+J41</f>
        <v>17</v>
      </c>
      <c r="L39" s="96"/>
      <c r="M39" s="122" t="s">
        <v>95</v>
      </c>
      <c r="N39" s="121"/>
      <c r="O39" s="116">
        <v>10</v>
      </c>
      <c r="P39" s="244">
        <f>O39+O41</f>
        <v>17</v>
      </c>
      <c r="Q39" s="134"/>
    </row>
    <row r="40" spans="2:17" s="103" customFormat="1" ht="15" outlineLevel="1">
      <c r="B40" s="133"/>
      <c r="C40" s="117"/>
      <c r="D40" s="118"/>
      <c r="E40" s="119"/>
      <c r="F40" s="245"/>
      <c r="G40" s="96"/>
      <c r="H40" s="117"/>
      <c r="I40" s="118"/>
      <c r="J40" s="119"/>
      <c r="K40" s="245"/>
      <c r="L40" s="96"/>
      <c r="M40" s="117"/>
      <c r="N40" s="118"/>
      <c r="O40" s="119"/>
      <c r="P40" s="245"/>
      <c r="Q40" s="134"/>
    </row>
    <row r="41" spans="2:17" s="103" customFormat="1" ht="21.75" customHeight="1" outlineLevel="1" thickBot="1">
      <c r="B41" s="133"/>
      <c r="C41" s="247"/>
      <c r="D41" s="248"/>
      <c r="E41" s="113">
        <v>7</v>
      </c>
      <c r="F41" s="246"/>
      <c r="G41" s="96"/>
      <c r="H41" s="249" t="s">
        <v>99</v>
      </c>
      <c r="I41" s="250"/>
      <c r="J41" s="156">
        <v>7</v>
      </c>
      <c r="K41" s="246"/>
      <c r="L41" s="96"/>
      <c r="M41" s="247"/>
      <c r="N41" s="248"/>
      <c r="O41" s="113">
        <v>7</v>
      </c>
      <c r="P41" s="246"/>
      <c r="Q41" s="134"/>
    </row>
    <row r="42" spans="2:17" ht="15">
      <c r="B42" s="129"/>
      <c r="C42" s="100"/>
      <c r="D42" s="100"/>
      <c r="E42" s="79"/>
      <c r="F42" s="88"/>
      <c r="G42" s="100"/>
      <c r="H42" s="100"/>
      <c r="I42" s="100"/>
      <c r="J42" s="79"/>
      <c r="K42" s="88"/>
      <c r="L42" s="100"/>
      <c r="M42" s="100"/>
      <c r="N42" s="100"/>
      <c r="O42" s="79"/>
      <c r="P42" s="88"/>
      <c r="Q42" s="132"/>
    </row>
    <row r="43" spans="2:17" ht="15">
      <c r="B43" s="129"/>
      <c r="C43" s="100"/>
      <c r="D43" s="100"/>
      <c r="E43" s="79"/>
      <c r="F43" s="88"/>
      <c r="G43" s="100"/>
      <c r="H43" s="100"/>
      <c r="I43" s="100"/>
      <c r="J43" s="79"/>
      <c r="K43" s="88"/>
      <c r="L43" s="100"/>
      <c r="M43" s="100"/>
      <c r="N43" s="100"/>
      <c r="O43" s="79"/>
      <c r="P43" s="88"/>
      <c r="Q43" s="132"/>
    </row>
    <row r="44" spans="2:17" s="103" customFormat="1" ht="15">
      <c r="B44" s="135" t="s">
        <v>87</v>
      </c>
      <c r="C44" s="110" t="s">
        <v>85</v>
      </c>
      <c r="D44" s="96"/>
      <c r="E44" s="81"/>
      <c r="F44" s="115">
        <f>F28-E28+F34</f>
        <v>83</v>
      </c>
      <c r="G44" s="110"/>
      <c r="H44" s="110" t="s">
        <v>85</v>
      </c>
      <c r="I44" s="96"/>
      <c r="J44" s="81"/>
      <c r="K44" s="115">
        <f>K28-J28+K34</f>
        <v>83</v>
      </c>
      <c r="L44" s="110"/>
      <c r="M44" s="110" t="s">
        <v>85</v>
      </c>
      <c r="N44" s="96"/>
      <c r="O44" s="81"/>
      <c r="P44" s="115">
        <f>P28-O28+P34</f>
        <v>83</v>
      </c>
      <c r="Q44" s="134"/>
    </row>
    <row r="45" spans="2:17" s="103" customFormat="1" ht="15">
      <c r="B45" s="135" t="s">
        <v>87</v>
      </c>
      <c r="C45" s="110" t="s">
        <v>84</v>
      </c>
      <c r="D45" s="96"/>
      <c r="E45" s="81"/>
      <c r="F45" s="115">
        <f>F28</f>
        <v>90</v>
      </c>
      <c r="G45" s="110"/>
      <c r="H45" s="110" t="s">
        <v>84</v>
      </c>
      <c r="I45" s="96"/>
      <c r="J45" s="81"/>
      <c r="K45" s="115">
        <f>K28</f>
        <v>83</v>
      </c>
      <c r="L45" s="110"/>
      <c r="M45" s="110" t="s">
        <v>84</v>
      </c>
      <c r="N45" s="96"/>
      <c r="O45" s="81"/>
      <c r="P45" s="115">
        <f>P28</f>
        <v>83</v>
      </c>
      <c r="Q45" s="134"/>
    </row>
    <row r="46" spans="2:17" s="103" customFormat="1" ht="15">
      <c r="B46" s="133"/>
      <c r="C46" s="96"/>
      <c r="D46" s="96"/>
      <c r="E46" s="81"/>
      <c r="F46" s="82"/>
      <c r="G46" s="96"/>
      <c r="H46" s="96"/>
      <c r="I46" s="96"/>
      <c r="J46" s="81"/>
      <c r="K46" s="82"/>
      <c r="L46" s="96"/>
      <c r="M46" s="96"/>
      <c r="N46" s="96"/>
      <c r="O46" s="81"/>
      <c r="P46" s="82"/>
      <c r="Q46" s="134"/>
    </row>
    <row r="47" spans="2:17" s="103" customFormat="1" ht="15.75" thickBot="1">
      <c r="B47" s="149" t="s">
        <v>98</v>
      </c>
      <c r="C47" s="150"/>
      <c r="D47" s="150"/>
      <c r="E47" s="81"/>
      <c r="F47" s="157">
        <v>2011</v>
      </c>
      <c r="G47" s="96"/>
      <c r="H47" s="96"/>
      <c r="I47" s="96"/>
      <c r="J47" s="81"/>
      <c r="K47" s="157">
        <v>2012</v>
      </c>
      <c r="L47" s="157" t="s">
        <v>101</v>
      </c>
      <c r="M47" s="96"/>
      <c r="N47" s="96"/>
      <c r="O47" s="81"/>
      <c r="P47" s="157">
        <v>2013</v>
      </c>
      <c r="Q47" s="158" t="s">
        <v>101</v>
      </c>
    </row>
    <row r="48" spans="2:17" s="96" customFormat="1" ht="15">
      <c r="B48" s="133"/>
      <c r="C48" s="147" t="s">
        <v>85</v>
      </c>
      <c r="D48" s="147"/>
      <c r="E48" s="151"/>
      <c r="F48" s="152">
        <f>F44-F20</f>
        <v>-17</v>
      </c>
      <c r="G48" s="147"/>
      <c r="H48" s="147"/>
      <c r="I48" s="147"/>
      <c r="J48" s="151"/>
      <c r="K48" s="152">
        <f>K44-K20</f>
        <v>-17</v>
      </c>
      <c r="L48" s="147">
        <f>F48+K48</f>
        <v>-34</v>
      </c>
      <c r="M48" s="147"/>
      <c r="N48" s="147"/>
      <c r="O48" s="151"/>
      <c r="P48" s="152">
        <f>P44-P20</f>
        <v>0</v>
      </c>
      <c r="Q48" s="134">
        <f>F48+K48+P48</f>
        <v>-34</v>
      </c>
    </row>
    <row r="49" spans="2:17" s="96" customFormat="1" ht="15">
      <c r="B49" s="136"/>
      <c r="C49" s="153" t="s">
        <v>84</v>
      </c>
      <c r="D49" s="153"/>
      <c r="E49" s="154"/>
      <c r="F49" s="155">
        <f>F45-F21</f>
        <v>-10</v>
      </c>
      <c r="G49" s="154"/>
      <c r="H49" s="148"/>
      <c r="I49" s="154"/>
      <c r="J49" s="154"/>
      <c r="K49" s="155">
        <f>K45-K21</f>
        <v>-17</v>
      </c>
      <c r="L49" s="153">
        <f>F49+K49</f>
        <v>-27</v>
      </c>
      <c r="M49" s="153"/>
      <c r="N49" s="153"/>
      <c r="O49" s="154"/>
      <c r="P49" s="155">
        <f>P45-P21</f>
        <v>-7</v>
      </c>
      <c r="Q49" s="138">
        <f>F49+K49+P49</f>
        <v>-34</v>
      </c>
    </row>
    <row r="50" spans="6:16" ht="15">
      <c r="F50" s="17"/>
      <c r="K50" s="17"/>
      <c r="P50" s="3"/>
    </row>
    <row r="51" spans="3:16" ht="15">
      <c r="C51" s="84"/>
      <c r="F51" s="17"/>
      <c r="K51" s="17"/>
      <c r="P51" s="3"/>
    </row>
    <row r="54" spans="3:16" s="100" customFormat="1" ht="17.25">
      <c r="C54" s="99"/>
      <c r="E54" s="79"/>
      <c r="F54" s="88"/>
      <c r="J54" s="79"/>
      <c r="K54" s="88"/>
      <c r="O54" s="79"/>
      <c r="P54" s="88"/>
    </row>
    <row r="55" spans="5:16" s="100" customFormat="1" ht="15">
      <c r="E55" s="79"/>
      <c r="F55" s="88"/>
      <c r="J55" s="79"/>
      <c r="K55" s="88"/>
      <c r="O55" s="79"/>
      <c r="P55" s="88"/>
    </row>
    <row r="56" spans="5:16" s="100" customFormat="1" ht="15">
      <c r="E56" s="79"/>
      <c r="F56" s="88"/>
      <c r="J56" s="79"/>
      <c r="K56" s="88"/>
      <c r="O56" s="79"/>
      <c r="P56" s="88"/>
    </row>
    <row r="57" spans="5:16" s="100" customFormat="1" ht="15">
      <c r="E57" s="79"/>
      <c r="F57" s="88"/>
      <c r="J57" s="79"/>
      <c r="K57" s="88"/>
      <c r="O57" s="79"/>
      <c r="P57" s="88"/>
    </row>
    <row r="58" spans="5:16" s="100" customFormat="1" ht="15">
      <c r="E58" s="79"/>
      <c r="F58" s="88"/>
      <c r="J58" s="79"/>
      <c r="K58" s="88"/>
      <c r="O58" s="79"/>
      <c r="P58" s="88"/>
    </row>
    <row r="59" spans="5:16" s="100" customFormat="1" ht="15">
      <c r="E59" s="79"/>
      <c r="F59" s="88"/>
      <c r="J59" s="79"/>
      <c r="K59" s="88"/>
      <c r="O59" s="79"/>
      <c r="P59" s="88"/>
    </row>
  </sheetData>
  <sheetProtection/>
  <mergeCells count="72">
    <mergeCell ref="M5:N5"/>
    <mergeCell ref="P5:P9"/>
    <mergeCell ref="C6:D8"/>
    <mergeCell ref="E6:E8"/>
    <mergeCell ref="H6:I8"/>
    <mergeCell ref="J6:J8"/>
    <mergeCell ref="C5:D5"/>
    <mergeCell ref="F5:F9"/>
    <mergeCell ref="H5:I5"/>
    <mergeCell ref="C13:D13"/>
    <mergeCell ref="H13:I13"/>
    <mergeCell ref="K5:K9"/>
    <mergeCell ref="M6:N8"/>
    <mergeCell ref="O6:O8"/>
    <mergeCell ref="C9:D9"/>
    <mergeCell ref="H9:I9"/>
    <mergeCell ref="M9:N9"/>
    <mergeCell ref="C11:D12"/>
    <mergeCell ref="E11:E12"/>
    <mergeCell ref="F11:F13"/>
    <mergeCell ref="H11:I12"/>
    <mergeCell ref="J11:J12"/>
    <mergeCell ref="K11:K13"/>
    <mergeCell ref="M11:N12"/>
    <mergeCell ref="O11:O12"/>
    <mergeCell ref="P11:P13"/>
    <mergeCell ref="M15:N17"/>
    <mergeCell ref="O15:O17"/>
    <mergeCell ref="P15:P18"/>
    <mergeCell ref="M13:N13"/>
    <mergeCell ref="C18:D18"/>
    <mergeCell ref="H18:I18"/>
    <mergeCell ref="M18:N18"/>
    <mergeCell ref="C15:D17"/>
    <mergeCell ref="E15:E17"/>
    <mergeCell ref="F15:F18"/>
    <mergeCell ref="H15:I17"/>
    <mergeCell ref="J15:J17"/>
    <mergeCell ref="K15:K18"/>
    <mergeCell ref="K34:K36"/>
    <mergeCell ref="M34:N35"/>
    <mergeCell ref="O34:O35"/>
    <mergeCell ref="P34:P36"/>
    <mergeCell ref="C36:D36"/>
    <mergeCell ref="H36:I36"/>
    <mergeCell ref="M36:N36"/>
    <mergeCell ref="M29:N31"/>
    <mergeCell ref="O29:O31"/>
    <mergeCell ref="C32:D32"/>
    <mergeCell ref="H32:I32"/>
    <mergeCell ref="M32:N32"/>
    <mergeCell ref="C34:D35"/>
    <mergeCell ref="E34:E35"/>
    <mergeCell ref="F34:F36"/>
    <mergeCell ref="H34:I35"/>
    <mergeCell ref="J34:J35"/>
    <mergeCell ref="C28:D28"/>
    <mergeCell ref="F28:F32"/>
    <mergeCell ref="H28:I28"/>
    <mergeCell ref="K28:K32"/>
    <mergeCell ref="M28:N28"/>
    <mergeCell ref="P28:P32"/>
    <mergeCell ref="C29:D31"/>
    <mergeCell ref="E29:E31"/>
    <mergeCell ref="H29:I31"/>
    <mergeCell ref="J29:J31"/>
    <mergeCell ref="P39:P41"/>
    <mergeCell ref="C41:D41"/>
    <mergeCell ref="H41:I41"/>
    <mergeCell ref="M41:N41"/>
    <mergeCell ref="F39:F41"/>
    <mergeCell ref="K39:K41"/>
  </mergeCells>
  <printOptions horizontalCentered="1"/>
  <pageMargins left="0.7" right="0.7" top="0.75" bottom="0.75" header="0.3" footer="0.3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6"/>
  <sheetViews>
    <sheetView view="pageBreakPreview" zoomScale="60" zoomScalePageLayoutView="0" workbookViewId="0" topLeftCell="A1">
      <selection activeCell="H6" sqref="H6:I8"/>
    </sheetView>
  </sheetViews>
  <sheetFormatPr defaultColWidth="9.140625" defaultRowHeight="15" outlineLevelRow="1"/>
  <cols>
    <col min="2" max="2" width="25.140625" style="0" customWidth="1"/>
    <col min="3" max="3" width="8.00390625" style="0" customWidth="1"/>
    <col min="4" max="4" width="10.57421875" style="0" bestFit="1" customWidth="1"/>
    <col min="5" max="7" width="11.57421875" style="0" bestFit="1" customWidth="1"/>
    <col min="8" max="8" width="10.00390625" style="0" customWidth="1"/>
    <col min="15" max="15" width="11.57421875" style="0" customWidth="1"/>
  </cols>
  <sheetData>
    <row r="2" spans="2:3" ht="15">
      <c r="B2" t="s">
        <v>63</v>
      </c>
      <c r="C2" s="20">
        <v>100</v>
      </c>
    </row>
    <row r="3" spans="2:4" ht="15">
      <c r="B3" t="s">
        <v>35</v>
      </c>
      <c r="C3" t="s">
        <v>36</v>
      </c>
      <c r="D3" s="18">
        <v>0.1</v>
      </c>
    </row>
    <row r="4" spans="2:3" ht="15" hidden="1" outlineLevel="1">
      <c r="B4" t="s">
        <v>57</v>
      </c>
      <c r="C4" s="18">
        <v>0.06</v>
      </c>
    </row>
    <row r="5" ht="15" collapsed="1"/>
    <row r="6" ht="15">
      <c r="B6" s="19" t="s">
        <v>39</v>
      </c>
    </row>
    <row r="7" spans="2:15" ht="15">
      <c r="B7" s="33"/>
      <c r="C7" s="33"/>
      <c r="D7" s="37" t="s">
        <v>33</v>
      </c>
      <c r="E7" s="35" t="s">
        <v>34</v>
      </c>
      <c r="F7" s="35"/>
      <c r="G7" s="35"/>
      <c r="H7" s="37" t="s">
        <v>33</v>
      </c>
      <c r="I7" s="22"/>
      <c r="J7" s="22"/>
      <c r="K7" s="22"/>
      <c r="L7" s="22"/>
      <c r="M7" s="22"/>
      <c r="N7" s="22"/>
      <c r="O7" s="22"/>
    </row>
    <row r="8" spans="2:15" ht="32.25" customHeight="1">
      <c r="B8" s="33"/>
      <c r="C8" s="33"/>
      <c r="D8" s="37">
        <v>2013</v>
      </c>
      <c r="E8" s="37">
        <v>2014</v>
      </c>
      <c r="F8" s="37">
        <v>2015</v>
      </c>
      <c r="G8" s="37">
        <v>2016</v>
      </c>
      <c r="H8" s="37">
        <v>2017</v>
      </c>
      <c r="I8" s="37">
        <v>2018</v>
      </c>
      <c r="J8" s="37">
        <v>2019</v>
      </c>
      <c r="K8" s="37">
        <v>2020</v>
      </c>
      <c r="L8" s="37">
        <v>2021</v>
      </c>
      <c r="M8" s="37">
        <v>2022</v>
      </c>
      <c r="N8" s="37">
        <v>2023</v>
      </c>
      <c r="O8" s="57" t="s">
        <v>54</v>
      </c>
    </row>
    <row r="9" spans="2:8" ht="15">
      <c r="B9" t="s">
        <v>42</v>
      </c>
      <c r="D9" s="59">
        <f>C2/2</f>
        <v>50</v>
      </c>
      <c r="E9" s="25"/>
      <c r="F9" s="25"/>
      <c r="G9" s="25"/>
      <c r="H9" s="50">
        <f>AVERAGE(G20:H20)</f>
        <v>60</v>
      </c>
    </row>
    <row r="10" spans="2:15" ht="15">
      <c r="B10" s="28"/>
      <c r="C10" s="28"/>
      <c r="D10" s="59"/>
      <c r="E10" s="25"/>
      <c r="F10" s="25"/>
      <c r="G10" s="25"/>
      <c r="H10" s="25"/>
      <c r="I10" s="28"/>
      <c r="J10" s="28"/>
      <c r="K10" s="28"/>
      <c r="L10" s="28"/>
      <c r="M10" s="28"/>
      <c r="N10" s="28"/>
      <c r="O10" s="28"/>
    </row>
    <row r="11" spans="2:15" ht="15">
      <c r="B11" s="28" t="s">
        <v>40</v>
      </c>
      <c r="C11" s="28"/>
      <c r="D11" s="61">
        <f>C2/2*D3</f>
        <v>5</v>
      </c>
      <c r="E11" s="61">
        <f>D11</f>
        <v>5</v>
      </c>
      <c r="F11" s="61">
        <f>D11</f>
        <v>5</v>
      </c>
      <c r="G11" s="61">
        <f>D11</f>
        <v>5</v>
      </c>
      <c r="H11" s="61">
        <f>C2*D3</f>
        <v>10</v>
      </c>
      <c r="I11" s="61">
        <f aca="true" t="shared" si="0" ref="I11:M12">H11</f>
        <v>10</v>
      </c>
      <c r="J11" s="61">
        <f t="shared" si="0"/>
        <v>10</v>
      </c>
      <c r="K11" s="61">
        <f t="shared" si="0"/>
        <v>10</v>
      </c>
      <c r="L11" s="61">
        <f t="shared" si="0"/>
        <v>10</v>
      </c>
      <c r="M11" s="61">
        <f t="shared" si="0"/>
        <v>10</v>
      </c>
      <c r="N11" s="61">
        <v>0</v>
      </c>
      <c r="O11" s="61">
        <f>SUM(D11:M11)</f>
        <v>80</v>
      </c>
    </row>
    <row r="12" spans="2:15" ht="15">
      <c r="B12" s="60" t="s">
        <v>55</v>
      </c>
      <c r="C12" s="28"/>
      <c r="D12" s="61">
        <f>C2/2*D3</f>
        <v>5</v>
      </c>
      <c r="E12" s="61">
        <f>C2*D3</f>
        <v>10</v>
      </c>
      <c r="F12" s="61">
        <f>E12</f>
        <v>10</v>
      </c>
      <c r="G12" s="61">
        <f>F12</f>
        <v>10</v>
      </c>
      <c r="H12" s="61">
        <f>G12</f>
        <v>10</v>
      </c>
      <c r="I12" s="61">
        <f t="shared" si="0"/>
        <v>10</v>
      </c>
      <c r="J12" s="61">
        <f t="shared" si="0"/>
        <v>10</v>
      </c>
      <c r="K12" s="61">
        <f t="shared" si="0"/>
        <v>10</v>
      </c>
      <c r="L12" s="61">
        <f t="shared" si="0"/>
        <v>10</v>
      </c>
      <c r="M12" s="61">
        <f t="shared" si="0"/>
        <v>10</v>
      </c>
      <c r="N12" s="61">
        <f>M12/2</f>
        <v>5</v>
      </c>
      <c r="O12" s="61">
        <f>SUM(D12:N12)</f>
        <v>100</v>
      </c>
    </row>
    <row r="13" spans="2:15" ht="15.75" thickBot="1">
      <c r="B13" s="58" t="s">
        <v>61</v>
      </c>
      <c r="C13" s="58"/>
      <c r="D13" s="64">
        <f>D11-D12</f>
        <v>0</v>
      </c>
      <c r="E13" s="64">
        <f aca="true" t="shared" si="1" ref="E13:O13">E11-E12</f>
        <v>-5</v>
      </c>
      <c r="F13" s="64">
        <f t="shared" si="1"/>
        <v>-5</v>
      </c>
      <c r="G13" s="64">
        <f t="shared" si="1"/>
        <v>-5</v>
      </c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-5</v>
      </c>
      <c r="O13" s="65">
        <f t="shared" si="1"/>
        <v>-20</v>
      </c>
    </row>
    <row r="14" spans="2:4" ht="15.75" thickTop="1">
      <c r="B14" s="19"/>
      <c r="D14" s="28"/>
    </row>
    <row r="15" spans="2:4" ht="15">
      <c r="B15" s="19"/>
      <c r="D15" s="28"/>
    </row>
    <row r="16" spans="2:14" ht="32.25" customHeight="1">
      <c r="B16" s="33" t="s">
        <v>66</v>
      </c>
      <c r="C16" s="33"/>
      <c r="D16" s="37">
        <v>2013</v>
      </c>
      <c r="E16" s="37">
        <v>2014</v>
      </c>
      <c r="F16" s="37">
        <v>2015</v>
      </c>
      <c r="G16" s="37">
        <v>2016</v>
      </c>
      <c r="H16" s="37">
        <f>H8</f>
        <v>2017</v>
      </c>
      <c r="I16" s="37">
        <f aca="true" t="shared" si="2" ref="I16:N16">I8</f>
        <v>2018</v>
      </c>
      <c r="J16" s="37">
        <f t="shared" si="2"/>
        <v>2019</v>
      </c>
      <c r="K16" s="37">
        <f t="shared" si="2"/>
        <v>2020</v>
      </c>
      <c r="L16" s="37">
        <f t="shared" si="2"/>
        <v>2021</v>
      </c>
      <c r="M16" s="37">
        <f t="shared" si="2"/>
        <v>2022</v>
      </c>
      <c r="N16" s="37">
        <f t="shared" si="2"/>
        <v>2023</v>
      </c>
    </row>
    <row r="18" spans="2:14" ht="15">
      <c r="B18" t="s">
        <v>45</v>
      </c>
      <c r="D18" s="20">
        <f>C2</f>
        <v>100</v>
      </c>
      <c r="E18" s="20">
        <f>D18</f>
        <v>100</v>
      </c>
      <c r="F18" s="20">
        <f>E18</f>
        <v>100</v>
      </c>
      <c r="G18" s="20">
        <f>D18</f>
        <v>100</v>
      </c>
      <c r="H18" s="20">
        <f>G18</f>
        <v>100</v>
      </c>
      <c r="I18" s="20">
        <f aca="true" t="shared" si="3" ref="I18:N18">H18</f>
        <v>100</v>
      </c>
      <c r="J18" s="20">
        <f t="shared" si="3"/>
        <v>100</v>
      </c>
      <c r="K18" s="20">
        <f t="shared" si="3"/>
        <v>100</v>
      </c>
      <c r="L18" s="20">
        <f t="shared" si="3"/>
        <v>100</v>
      </c>
      <c r="M18" s="20">
        <f t="shared" si="3"/>
        <v>100</v>
      </c>
      <c r="N18" s="20">
        <f t="shared" si="3"/>
        <v>100</v>
      </c>
    </row>
    <row r="19" spans="2:14" ht="15">
      <c r="B19" s="31" t="s">
        <v>48</v>
      </c>
      <c r="D19" s="20">
        <f>SUM($D12:D12)</f>
        <v>5</v>
      </c>
      <c r="E19" s="20">
        <f>SUM($D12:E12)</f>
        <v>15</v>
      </c>
      <c r="F19" s="20">
        <f>SUM($D12:F12)</f>
        <v>25</v>
      </c>
      <c r="G19" s="20">
        <f>SUM($D12:G12)</f>
        <v>35</v>
      </c>
      <c r="H19" s="20">
        <f aca="true" t="shared" si="4" ref="H19:N19">G19+H12</f>
        <v>45</v>
      </c>
      <c r="I19" s="20">
        <f t="shared" si="4"/>
        <v>55</v>
      </c>
      <c r="J19" s="20">
        <f t="shared" si="4"/>
        <v>65</v>
      </c>
      <c r="K19" s="20">
        <f t="shared" si="4"/>
        <v>75</v>
      </c>
      <c r="L19" s="20">
        <f t="shared" si="4"/>
        <v>85</v>
      </c>
      <c r="M19" s="20">
        <f t="shared" si="4"/>
        <v>95</v>
      </c>
      <c r="N19" s="20">
        <f t="shared" si="4"/>
        <v>100</v>
      </c>
    </row>
    <row r="20" spans="2:14" ht="15">
      <c r="B20" s="22" t="s">
        <v>46</v>
      </c>
      <c r="C20" s="22"/>
      <c r="D20" s="32">
        <f aca="true" t="shared" si="5" ref="D20:N20">D18-D19</f>
        <v>95</v>
      </c>
      <c r="E20" s="32">
        <f t="shared" si="5"/>
        <v>85</v>
      </c>
      <c r="F20" s="32">
        <f t="shared" si="5"/>
        <v>75</v>
      </c>
      <c r="G20" s="67">
        <f t="shared" si="5"/>
        <v>65</v>
      </c>
      <c r="H20" s="67">
        <f t="shared" si="5"/>
        <v>55</v>
      </c>
      <c r="I20" s="32">
        <f t="shared" si="5"/>
        <v>45</v>
      </c>
      <c r="J20" s="32">
        <f t="shared" si="5"/>
        <v>35</v>
      </c>
      <c r="K20" s="32">
        <f t="shared" si="5"/>
        <v>25</v>
      </c>
      <c r="L20" s="32">
        <f t="shared" si="5"/>
        <v>15</v>
      </c>
      <c r="M20" s="32">
        <f t="shared" si="5"/>
        <v>5</v>
      </c>
      <c r="N20" s="32">
        <f t="shared" si="5"/>
        <v>0</v>
      </c>
    </row>
    <row r="23" ht="15" hidden="1" outlineLevel="1">
      <c r="B23" s="51" t="s">
        <v>58</v>
      </c>
    </row>
    <row r="24" spans="2:15" ht="15" hidden="1" outlineLevel="1">
      <c r="B24" t="s">
        <v>56</v>
      </c>
      <c r="D24" s="2">
        <f>C4*C2/2</f>
        <v>3</v>
      </c>
      <c r="E24" s="2">
        <f>D24</f>
        <v>3</v>
      </c>
      <c r="F24" s="2">
        <f>E24</f>
        <v>3</v>
      </c>
      <c r="G24" s="2">
        <f>F24</f>
        <v>3</v>
      </c>
      <c r="H24" s="2">
        <f>H9*C4</f>
        <v>3.5999999999999996</v>
      </c>
      <c r="I24" s="2">
        <f aca="true" t="shared" si="6" ref="I24:N24">H24</f>
        <v>3.5999999999999996</v>
      </c>
      <c r="J24" s="2">
        <f t="shared" si="6"/>
        <v>3.5999999999999996</v>
      </c>
      <c r="K24" s="2">
        <f t="shared" si="6"/>
        <v>3.5999999999999996</v>
      </c>
      <c r="L24" s="2">
        <f t="shared" si="6"/>
        <v>3.5999999999999996</v>
      </c>
      <c r="M24" s="2">
        <f t="shared" si="6"/>
        <v>3.5999999999999996</v>
      </c>
      <c r="N24" s="2">
        <f t="shared" si="6"/>
        <v>3.5999999999999996</v>
      </c>
      <c r="O24" s="2">
        <f>SUM(D24:N24)</f>
        <v>37.2</v>
      </c>
    </row>
    <row r="25" spans="2:15" ht="15" hidden="1" outlineLevel="1">
      <c r="B25" t="s">
        <v>59</v>
      </c>
      <c r="D25" s="2">
        <f>C4*D20/2</f>
        <v>2.85</v>
      </c>
      <c r="E25" s="2">
        <f>$C$4*AVERAGE(D20:E20)</f>
        <v>5.3999999999999995</v>
      </c>
      <c r="F25" s="2">
        <f aca="true" t="shared" si="7" ref="F25:N25">$C$4*AVERAGE(E20:F20)</f>
        <v>4.8</v>
      </c>
      <c r="G25" s="2">
        <f t="shared" si="7"/>
        <v>4.2</v>
      </c>
      <c r="H25" s="2">
        <f t="shared" si="7"/>
        <v>3.5999999999999996</v>
      </c>
      <c r="I25" s="2">
        <f t="shared" si="7"/>
        <v>3</v>
      </c>
      <c r="J25" s="2">
        <f t="shared" si="7"/>
        <v>2.4</v>
      </c>
      <c r="K25" s="2">
        <f t="shared" si="7"/>
        <v>1.7999999999999998</v>
      </c>
      <c r="L25" s="2">
        <f t="shared" si="7"/>
        <v>1.2</v>
      </c>
      <c r="M25" s="2">
        <f t="shared" si="7"/>
        <v>0.6</v>
      </c>
      <c r="N25" s="2">
        <f t="shared" si="7"/>
        <v>0.15</v>
      </c>
      <c r="O25" s="2">
        <f>SUM(D25:N25)</f>
        <v>30</v>
      </c>
    </row>
    <row r="26" spans="2:15" ht="15.75" hidden="1" outlineLevel="1" thickBot="1">
      <c r="B26" s="58" t="s">
        <v>60</v>
      </c>
      <c r="C26" s="58"/>
      <c r="D26" s="62">
        <f aca="true" t="shared" si="8" ref="D26:O26">D24-D25</f>
        <v>0.1499999999999999</v>
      </c>
      <c r="E26" s="62">
        <f t="shared" si="8"/>
        <v>-2.3999999999999995</v>
      </c>
      <c r="F26" s="62">
        <f t="shared" si="8"/>
        <v>-1.7999999999999998</v>
      </c>
      <c r="G26" s="62">
        <f t="shared" si="8"/>
        <v>-1.2000000000000002</v>
      </c>
      <c r="H26" s="62">
        <f t="shared" si="8"/>
        <v>0</v>
      </c>
      <c r="I26" s="62">
        <f t="shared" si="8"/>
        <v>0.5999999999999996</v>
      </c>
      <c r="J26" s="62">
        <f t="shared" si="8"/>
        <v>1.1999999999999997</v>
      </c>
      <c r="K26" s="62">
        <f t="shared" si="8"/>
        <v>1.7999999999999998</v>
      </c>
      <c r="L26" s="62">
        <f t="shared" si="8"/>
        <v>2.3999999999999995</v>
      </c>
      <c r="M26" s="62">
        <f t="shared" si="8"/>
        <v>2.9999999999999996</v>
      </c>
      <c r="N26" s="62">
        <f t="shared" si="8"/>
        <v>3.4499999999999997</v>
      </c>
      <c r="O26" s="63">
        <f t="shared" si="8"/>
        <v>7.200000000000003</v>
      </c>
    </row>
    <row r="27" ht="15.75" hidden="1" outlineLevel="1" thickTop="1">
      <c r="B27" t="s">
        <v>62</v>
      </c>
    </row>
    <row r="28" ht="15" collapsed="1"/>
    <row r="29" ht="15">
      <c r="B29" s="19" t="s">
        <v>67</v>
      </c>
    </row>
    <row r="30" spans="2:15" ht="15">
      <c r="B30" s="33"/>
      <c r="C30" s="33"/>
      <c r="D30" s="37" t="s">
        <v>33</v>
      </c>
      <c r="E30" s="35" t="s">
        <v>34</v>
      </c>
      <c r="F30" s="35"/>
      <c r="G30" s="35"/>
      <c r="H30" s="37" t="s">
        <v>33</v>
      </c>
      <c r="I30" s="22"/>
      <c r="J30" s="22"/>
      <c r="K30" s="22"/>
      <c r="L30" s="22"/>
      <c r="M30" s="22"/>
      <c r="N30" s="22"/>
      <c r="O30" s="22"/>
    </row>
    <row r="31" spans="2:15" ht="30">
      <c r="B31" s="33"/>
      <c r="C31" s="33"/>
      <c r="D31" s="37">
        <v>2013</v>
      </c>
      <c r="E31" s="37">
        <v>2014</v>
      </c>
      <c r="F31" s="37">
        <v>2015</v>
      </c>
      <c r="G31" s="37">
        <v>2016</v>
      </c>
      <c r="H31" s="37">
        <v>2017</v>
      </c>
      <c r="I31" s="37">
        <v>2018</v>
      </c>
      <c r="J31" s="37">
        <v>2019</v>
      </c>
      <c r="K31" s="37">
        <v>2020</v>
      </c>
      <c r="L31" s="37">
        <v>2021</v>
      </c>
      <c r="M31" s="37">
        <v>2022</v>
      </c>
      <c r="N31" s="37">
        <v>2023</v>
      </c>
      <c r="O31" s="57" t="s">
        <v>54</v>
      </c>
    </row>
    <row r="32" spans="2:8" ht="15">
      <c r="B32" t="s">
        <v>42</v>
      </c>
      <c r="D32" s="59">
        <f>C2</f>
        <v>100</v>
      </c>
      <c r="E32" s="25"/>
      <c r="F32" s="25"/>
      <c r="G32" s="25"/>
      <c r="H32" s="50">
        <f>H9</f>
        <v>60</v>
      </c>
    </row>
    <row r="33" spans="2:15" ht="15">
      <c r="B33" s="28"/>
      <c r="C33" s="28"/>
      <c r="D33" s="59"/>
      <c r="E33" s="25"/>
      <c r="F33" s="25"/>
      <c r="G33" s="25"/>
      <c r="H33" s="25"/>
      <c r="I33" s="28"/>
      <c r="J33" s="28"/>
      <c r="K33" s="28"/>
      <c r="L33" s="28"/>
      <c r="M33" s="28"/>
      <c r="N33" s="28"/>
      <c r="O33" s="28"/>
    </row>
    <row r="34" spans="2:15" ht="15">
      <c r="B34" s="28" t="s">
        <v>40</v>
      </c>
      <c r="C34" s="28"/>
      <c r="D34" s="61">
        <f>D32*D3</f>
        <v>10</v>
      </c>
      <c r="E34" s="61">
        <f>D34</f>
        <v>10</v>
      </c>
      <c r="F34" s="61">
        <f>D34</f>
        <v>10</v>
      </c>
      <c r="G34" s="61">
        <f>D34</f>
        <v>10</v>
      </c>
      <c r="H34" s="61">
        <f aca="true" t="shared" si="9" ref="H34:M34">G34</f>
        <v>10</v>
      </c>
      <c r="I34" s="61">
        <f t="shared" si="9"/>
        <v>10</v>
      </c>
      <c r="J34" s="61">
        <f t="shared" si="9"/>
        <v>10</v>
      </c>
      <c r="K34" s="61">
        <f t="shared" si="9"/>
        <v>10</v>
      </c>
      <c r="L34" s="61">
        <f t="shared" si="9"/>
        <v>10</v>
      </c>
      <c r="M34" s="61">
        <f t="shared" si="9"/>
        <v>10</v>
      </c>
      <c r="N34" s="61">
        <v>0</v>
      </c>
      <c r="O34" s="61">
        <f>SUM(D34:M34)</f>
        <v>100</v>
      </c>
    </row>
    <row r="35" spans="2:15" ht="15">
      <c r="B35" s="60" t="s">
        <v>55</v>
      </c>
      <c r="C35" s="28"/>
      <c r="D35" s="61">
        <f>D12</f>
        <v>5</v>
      </c>
      <c r="E35" s="61">
        <f aca="true" t="shared" si="10" ref="E35:N35">E12</f>
        <v>10</v>
      </c>
      <c r="F35" s="61">
        <f t="shared" si="10"/>
        <v>10</v>
      </c>
      <c r="G35" s="61">
        <f t="shared" si="10"/>
        <v>10</v>
      </c>
      <c r="H35" s="61">
        <f t="shared" si="10"/>
        <v>10</v>
      </c>
      <c r="I35" s="61">
        <f t="shared" si="10"/>
        <v>10</v>
      </c>
      <c r="J35" s="61">
        <f t="shared" si="10"/>
        <v>10</v>
      </c>
      <c r="K35" s="61">
        <f t="shared" si="10"/>
        <v>10</v>
      </c>
      <c r="L35" s="61">
        <f t="shared" si="10"/>
        <v>10</v>
      </c>
      <c r="M35" s="61">
        <f t="shared" si="10"/>
        <v>10</v>
      </c>
      <c r="N35" s="61">
        <f t="shared" si="10"/>
        <v>5</v>
      </c>
      <c r="O35" s="61">
        <f>SUM(D35:N35)</f>
        <v>100</v>
      </c>
    </row>
    <row r="36" spans="2:15" ht="15.75" thickBot="1">
      <c r="B36" s="58" t="s">
        <v>61</v>
      </c>
      <c r="C36" s="58"/>
      <c r="D36" s="64">
        <f>D34-D35</f>
        <v>5</v>
      </c>
      <c r="E36" s="64">
        <f aca="true" t="shared" si="11" ref="E36:O36">E34-E35</f>
        <v>0</v>
      </c>
      <c r="F36" s="64">
        <f t="shared" si="11"/>
        <v>0</v>
      </c>
      <c r="G36" s="64">
        <f t="shared" si="11"/>
        <v>0</v>
      </c>
      <c r="H36" s="64">
        <f t="shared" si="11"/>
        <v>0</v>
      </c>
      <c r="I36" s="64">
        <f t="shared" si="11"/>
        <v>0</v>
      </c>
      <c r="J36" s="64">
        <f t="shared" si="11"/>
        <v>0</v>
      </c>
      <c r="K36" s="64">
        <f t="shared" si="11"/>
        <v>0</v>
      </c>
      <c r="L36" s="64">
        <f t="shared" si="11"/>
        <v>0</v>
      </c>
      <c r="M36" s="64">
        <f t="shared" si="11"/>
        <v>0</v>
      </c>
      <c r="N36" s="64">
        <f t="shared" si="11"/>
        <v>-5</v>
      </c>
      <c r="O36" s="65">
        <f t="shared" si="11"/>
        <v>0</v>
      </c>
    </row>
    <row r="37" ht="15.75" thickTop="1"/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tabSelected="1" zoomScalePageLayoutView="0" workbookViewId="0" topLeftCell="A1">
      <selection activeCell="J29" sqref="J29"/>
    </sheetView>
  </sheetViews>
  <sheetFormatPr defaultColWidth="9.140625" defaultRowHeight="15" outlineLevelRow="1"/>
  <cols>
    <col min="2" max="2" width="27.7109375" style="0" customWidth="1"/>
    <col min="3" max="3" width="8.00390625" style="0" customWidth="1"/>
    <col min="4" max="4" width="13.28125" style="0" bestFit="1" customWidth="1"/>
    <col min="5" max="7" width="11.57421875" style="0" bestFit="1" customWidth="1"/>
    <col min="8" max="8" width="13.28125" style="0" customWidth="1"/>
  </cols>
  <sheetData>
    <row r="1" spans="2:8" ht="18.75">
      <c r="B1" s="160" t="s">
        <v>104</v>
      </c>
      <c r="C1" s="160"/>
      <c r="D1" s="160"/>
      <c r="E1" s="160"/>
      <c r="F1" s="160"/>
      <c r="G1" s="160"/>
      <c r="H1" s="160"/>
    </row>
    <row r="2" spans="2:4" ht="15">
      <c r="B2" s="161" t="s">
        <v>63</v>
      </c>
      <c r="C2" s="162">
        <v>100</v>
      </c>
      <c r="D2" s="163"/>
    </row>
    <row r="3" spans="2:4" ht="15">
      <c r="B3" s="164" t="s">
        <v>35</v>
      </c>
      <c r="C3" s="165" t="s">
        <v>36</v>
      </c>
      <c r="D3" s="166">
        <v>0.1</v>
      </c>
    </row>
    <row r="4" spans="2:3" ht="15" hidden="1" outlineLevel="1">
      <c r="B4" t="s">
        <v>57</v>
      </c>
      <c r="C4" s="18">
        <v>0.06</v>
      </c>
    </row>
    <row r="5" ht="15" collapsed="1"/>
    <row r="6" ht="15">
      <c r="B6" s="19" t="s">
        <v>39</v>
      </c>
    </row>
    <row r="7" spans="2:8" ht="35.25" customHeight="1">
      <c r="B7" s="170"/>
      <c r="C7" s="33"/>
      <c r="D7" s="177" t="s">
        <v>33</v>
      </c>
      <c r="E7" s="169" t="s">
        <v>34</v>
      </c>
      <c r="F7" s="169"/>
      <c r="G7" s="169"/>
      <c r="H7" s="177" t="s">
        <v>33</v>
      </c>
    </row>
    <row r="8" spans="2:8" ht="32.25" customHeight="1">
      <c r="B8" s="170"/>
      <c r="C8" s="33"/>
      <c r="D8" s="177">
        <v>2013</v>
      </c>
      <c r="E8" s="37">
        <v>2014</v>
      </c>
      <c r="F8" s="37">
        <v>2015</v>
      </c>
      <c r="G8" s="37">
        <v>2016</v>
      </c>
      <c r="H8" s="177">
        <v>2017</v>
      </c>
    </row>
    <row r="9" spans="2:8" ht="15" hidden="1" outlineLevel="1">
      <c r="B9" s="159" t="s">
        <v>42</v>
      </c>
      <c r="D9" s="178">
        <f>C2/2</f>
        <v>50</v>
      </c>
      <c r="E9" s="25"/>
      <c r="F9" s="25"/>
      <c r="G9" s="25"/>
      <c r="H9" s="167">
        <f>AVERAGE(G20:H20)</f>
        <v>60</v>
      </c>
    </row>
    <row r="10" spans="2:8" ht="15" collapsed="1">
      <c r="B10" s="159"/>
      <c r="C10" s="28"/>
      <c r="D10" s="178"/>
      <c r="E10" s="25"/>
      <c r="F10" s="25"/>
      <c r="G10" s="25"/>
      <c r="H10" s="186"/>
    </row>
    <row r="11" spans="2:8" ht="15">
      <c r="B11" s="159" t="s">
        <v>40</v>
      </c>
      <c r="C11" s="28"/>
      <c r="D11" s="179">
        <f>C2/2*D3</f>
        <v>5</v>
      </c>
      <c r="E11" s="61">
        <f>D11</f>
        <v>5</v>
      </c>
      <c r="F11" s="61">
        <f>D11</f>
        <v>5</v>
      </c>
      <c r="G11" s="61">
        <f>D11</f>
        <v>5</v>
      </c>
      <c r="H11" s="179">
        <f>C2*D3</f>
        <v>10</v>
      </c>
    </row>
    <row r="12" spans="2:8" ht="15">
      <c r="B12" s="171" t="s">
        <v>105</v>
      </c>
      <c r="C12" s="28"/>
      <c r="D12" s="179">
        <f>C2/2*D3</f>
        <v>5</v>
      </c>
      <c r="E12" s="61">
        <f>C2*D3</f>
        <v>10</v>
      </c>
      <c r="F12" s="61">
        <f>E12</f>
        <v>10</v>
      </c>
      <c r="G12" s="61">
        <f>F12</f>
        <v>10</v>
      </c>
      <c r="H12" s="179">
        <f>G12</f>
        <v>10</v>
      </c>
    </row>
    <row r="13" spans="2:8" ht="15.75" thickBot="1">
      <c r="B13" s="172" t="s">
        <v>61</v>
      </c>
      <c r="C13" s="58"/>
      <c r="D13" s="180">
        <f>D11-D12</f>
        <v>0</v>
      </c>
      <c r="E13" s="64">
        <f>E11-E12</f>
        <v>-5</v>
      </c>
      <c r="F13" s="64">
        <f>F11-F12</f>
        <v>-5</v>
      </c>
      <c r="G13" s="64">
        <f>G11-G12</f>
        <v>-5</v>
      </c>
      <c r="H13" s="180">
        <f>H11-H12</f>
        <v>0</v>
      </c>
    </row>
    <row r="14" spans="2:8" ht="15.75" thickTop="1">
      <c r="B14" s="173"/>
      <c r="D14" s="181"/>
      <c r="H14" s="181"/>
    </row>
    <row r="15" spans="2:8" ht="15">
      <c r="B15" s="173"/>
      <c r="D15" s="181"/>
      <c r="H15" s="181"/>
    </row>
    <row r="16" spans="2:8" ht="32.25" customHeight="1" hidden="1" outlineLevel="1">
      <c r="B16" s="170" t="s">
        <v>66</v>
      </c>
      <c r="C16" s="33"/>
      <c r="D16" s="177">
        <v>2013</v>
      </c>
      <c r="E16" s="37">
        <v>2014</v>
      </c>
      <c r="F16" s="37">
        <v>2015</v>
      </c>
      <c r="G16" s="37">
        <v>2016</v>
      </c>
      <c r="H16" s="177">
        <f>H8</f>
        <v>2017</v>
      </c>
    </row>
    <row r="17" spans="2:8" ht="15" hidden="1" outlineLevel="1">
      <c r="B17" s="159"/>
      <c r="D17" s="181"/>
      <c r="H17" s="181"/>
    </row>
    <row r="18" spans="2:8" ht="15" hidden="1" outlineLevel="1">
      <c r="B18" s="159" t="s">
        <v>45</v>
      </c>
      <c r="D18" s="182">
        <f>C2</f>
        <v>100</v>
      </c>
      <c r="E18" s="20">
        <f>D18</f>
        <v>100</v>
      </c>
      <c r="F18" s="20">
        <f>E18</f>
        <v>100</v>
      </c>
      <c r="G18" s="20">
        <f>D18</f>
        <v>100</v>
      </c>
      <c r="H18" s="182">
        <f>G18</f>
        <v>100</v>
      </c>
    </row>
    <row r="19" spans="2:8" ht="15" hidden="1" outlineLevel="1">
      <c r="B19" s="174" t="s">
        <v>48</v>
      </c>
      <c r="D19" s="182">
        <f>SUM($D12:D12)</f>
        <v>5</v>
      </c>
      <c r="E19" s="20">
        <f>SUM($D12:E12)</f>
        <v>15</v>
      </c>
      <c r="F19" s="20">
        <f>SUM($D12:F12)</f>
        <v>25</v>
      </c>
      <c r="G19" s="20">
        <f>SUM($D12:G12)</f>
        <v>35</v>
      </c>
      <c r="H19" s="182">
        <f>G19+H12</f>
        <v>45</v>
      </c>
    </row>
    <row r="20" spans="2:8" ht="15" hidden="1" outlineLevel="1">
      <c r="B20" s="175" t="s">
        <v>46</v>
      </c>
      <c r="C20" s="22"/>
      <c r="D20" s="183">
        <f>D18-D19</f>
        <v>95</v>
      </c>
      <c r="E20" s="32">
        <f>E18-E19</f>
        <v>85</v>
      </c>
      <c r="F20" s="32">
        <f>F18-F19</f>
        <v>75</v>
      </c>
      <c r="G20" s="67">
        <f>G18-G19</f>
        <v>65</v>
      </c>
      <c r="H20" s="168">
        <f>H18-H19</f>
        <v>55</v>
      </c>
    </row>
    <row r="21" spans="2:8" ht="15" hidden="1" outlineLevel="1">
      <c r="B21" s="159"/>
      <c r="D21" s="181"/>
      <c r="H21" s="181"/>
    </row>
    <row r="22" spans="2:8" ht="15" hidden="1" outlineLevel="1">
      <c r="B22" s="159"/>
      <c r="D22" s="181"/>
      <c r="H22" s="181"/>
    </row>
    <row r="23" spans="2:8" ht="15" hidden="1" outlineLevel="1">
      <c r="B23" s="176" t="s">
        <v>58</v>
      </c>
      <c r="D23" s="181"/>
      <c r="H23" s="181"/>
    </row>
    <row r="24" spans="2:8" ht="15" hidden="1" outlineLevel="1">
      <c r="B24" s="159" t="s">
        <v>56</v>
      </c>
      <c r="D24" s="184">
        <f>C4*C2/2</f>
        <v>3</v>
      </c>
      <c r="E24" s="2">
        <f>D24</f>
        <v>3</v>
      </c>
      <c r="F24" s="2">
        <f>E24</f>
        <v>3</v>
      </c>
      <c r="G24" s="2">
        <f>F24</f>
        <v>3</v>
      </c>
      <c r="H24" s="184">
        <f>H9*C4</f>
        <v>3.5999999999999996</v>
      </c>
    </row>
    <row r="25" spans="2:8" ht="15" hidden="1" outlineLevel="1">
      <c r="B25" s="159" t="s">
        <v>59</v>
      </c>
      <c r="D25" s="184">
        <f>C4*D20/2</f>
        <v>2.85</v>
      </c>
      <c r="E25" s="2">
        <f>$C$4*AVERAGE(D20:E20)</f>
        <v>5.3999999999999995</v>
      </c>
      <c r="F25" s="2">
        <f>$C$4*AVERAGE(E20:F20)</f>
        <v>4.8</v>
      </c>
      <c r="G25" s="2">
        <f>$C$4*AVERAGE(F20:G20)</f>
        <v>4.2</v>
      </c>
      <c r="H25" s="184">
        <f>$C$4*AVERAGE(G20:H20)</f>
        <v>3.5999999999999996</v>
      </c>
    </row>
    <row r="26" spans="2:8" ht="15.75" hidden="1" outlineLevel="1" thickBot="1">
      <c r="B26" s="172" t="s">
        <v>60</v>
      </c>
      <c r="C26" s="58"/>
      <c r="D26" s="185">
        <f>D24-D25</f>
        <v>0.1499999999999999</v>
      </c>
      <c r="E26" s="62">
        <f>E24-E25</f>
        <v>-2.3999999999999995</v>
      </c>
      <c r="F26" s="62">
        <f>F24-F25</f>
        <v>-1.7999999999999998</v>
      </c>
      <c r="G26" s="62">
        <f>G24-G25</f>
        <v>-1.2000000000000002</v>
      </c>
      <c r="H26" s="185">
        <f>H24-H25</f>
        <v>0</v>
      </c>
    </row>
    <row r="27" spans="2:8" ht="15.75" hidden="1" outlineLevel="1" thickTop="1">
      <c r="B27" s="159" t="s">
        <v>62</v>
      </c>
      <c r="D27" s="181"/>
      <c r="H27" s="181"/>
    </row>
    <row r="28" spans="2:8" ht="15" collapsed="1">
      <c r="B28" s="159"/>
      <c r="D28" s="181"/>
      <c r="H28" s="181"/>
    </row>
    <row r="29" spans="2:8" ht="15">
      <c r="B29" s="173" t="s">
        <v>67</v>
      </c>
      <c r="D29" s="181"/>
      <c r="H29" s="181"/>
    </row>
    <row r="30" spans="2:8" ht="15">
      <c r="B30" s="170"/>
      <c r="C30" s="33"/>
      <c r="D30" s="177" t="s">
        <v>33</v>
      </c>
      <c r="E30" s="35" t="s">
        <v>34</v>
      </c>
      <c r="F30" s="35"/>
      <c r="G30" s="35"/>
      <c r="H30" s="177" t="s">
        <v>33</v>
      </c>
    </row>
    <row r="31" spans="2:8" ht="15">
      <c r="B31" s="170"/>
      <c r="C31" s="33"/>
      <c r="D31" s="177">
        <v>2013</v>
      </c>
      <c r="E31" s="37">
        <v>2014</v>
      </c>
      <c r="F31" s="37">
        <v>2015</v>
      </c>
      <c r="G31" s="37">
        <v>2016</v>
      </c>
      <c r="H31" s="177">
        <v>2017</v>
      </c>
    </row>
    <row r="32" spans="2:8" ht="15" hidden="1" outlineLevel="1">
      <c r="B32" s="159" t="s">
        <v>42</v>
      </c>
      <c r="D32" s="178">
        <f>C2</f>
        <v>100</v>
      </c>
      <c r="E32" s="25"/>
      <c r="F32" s="25"/>
      <c r="G32" s="25"/>
      <c r="H32" s="167">
        <f>H9</f>
        <v>60</v>
      </c>
    </row>
    <row r="33" spans="2:8" ht="15" collapsed="1">
      <c r="B33" s="159"/>
      <c r="C33" s="28"/>
      <c r="D33" s="178"/>
      <c r="E33" s="25"/>
      <c r="F33" s="25"/>
      <c r="G33" s="25"/>
      <c r="H33" s="186"/>
    </row>
    <row r="34" spans="2:8" ht="15">
      <c r="B34" s="159" t="s">
        <v>40</v>
      </c>
      <c r="C34" s="28"/>
      <c r="D34" s="179">
        <f>D32*D3</f>
        <v>10</v>
      </c>
      <c r="E34" s="61">
        <f>D34</f>
        <v>10</v>
      </c>
      <c r="F34" s="61">
        <f>D34</f>
        <v>10</v>
      </c>
      <c r="G34" s="61">
        <f>D34</f>
        <v>10</v>
      </c>
      <c r="H34" s="179">
        <f>G34</f>
        <v>10</v>
      </c>
    </row>
    <row r="35" spans="2:8" ht="15">
      <c r="B35" s="171" t="s">
        <v>105</v>
      </c>
      <c r="C35" s="28"/>
      <c r="D35" s="179">
        <f>D12</f>
        <v>5</v>
      </c>
      <c r="E35" s="61">
        <f>E12</f>
        <v>10</v>
      </c>
      <c r="F35" s="61">
        <f>F12</f>
        <v>10</v>
      </c>
      <c r="G35" s="61">
        <f>G12</f>
        <v>10</v>
      </c>
      <c r="H35" s="179">
        <f>H12</f>
        <v>10</v>
      </c>
    </row>
    <row r="36" spans="2:8" ht="15.75" thickBot="1">
      <c r="B36" s="172" t="s">
        <v>61</v>
      </c>
      <c r="C36" s="58"/>
      <c r="D36" s="180">
        <f>D34-D35</f>
        <v>5</v>
      </c>
      <c r="E36" s="64">
        <f>E34-E35</f>
        <v>0</v>
      </c>
      <c r="F36" s="64">
        <f>F34-F35</f>
        <v>0</v>
      </c>
      <c r="G36" s="64">
        <f>G34-G35</f>
        <v>0</v>
      </c>
      <c r="H36" s="180">
        <f>H34-H35</f>
        <v>0</v>
      </c>
    </row>
    <row r="37" ht="15.75" thickTop="1"/>
  </sheetData>
  <sheetProtection password="EAAF" sheet="1"/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Powerstream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elena.yampolsky</dc:creator>
  <cp:keywords/>
  <dc:description/>
  <cp:lastModifiedBy>elena.yampolsky</cp:lastModifiedBy>
  <cp:lastPrinted>2012-10-25T18:08:14Z</cp:lastPrinted>
  <dcterms:created xsi:type="dcterms:W3CDTF">2012-08-09T17:58:32Z</dcterms:created>
  <dcterms:modified xsi:type="dcterms:W3CDTF">2012-11-15T18:43:18Z</dcterms:modified>
  <cp:category/>
  <cp:version/>
  <cp:contentType/>
  <cp:contentStatus/>
</cp:coreProperties>
</file>