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80" yWindow="-135" windowWidth="15600" windowHeight="1050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iterate="1"/>
</workbook>
</file>

<file path=xl/calcChain.xml><?xml version="1.0" encoding="utf-8"?>
<calcChain xmlns="http://schemas.openxmlformats.org/spreadsheetml/2006/main">
  <c r="F6" i="1" l="1"/>
  <c r="F21" i="3"/>
  <c r="C21" i="14"/>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E11" i="3" l="1"/>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G8" i="1"/>
  <c r="J8" i="1"/>
  <c r="K8" i="1"/>
  <c r="L8" i="1"/>
  <c r="M8" i="1"/>
  <c r="F8" i="1"/>
  <c r="G10" i="1"/>
  <c r="J10" i="1"/>
  <c r="K10" i="1"/>
  <c r="L10" i="1"/>
  <c r="M10" i="1"/>
  <c r="F10" i="1"/>
  <c r="G7" i="1"/>
  <c r="J7" i="1"/>
  <c r="K7" i="1"/>
  <c r="L7" i="1"/>
  <c r="M7" i="1"/>
  <c r="F7" i="1"/>
  <c r="G9" i="1"/>
  <c r="J9" i="1"/>
  <c r="K9" i="1"/>
  <c r="L9" i="1"/>
  <c r="M9" i="1"/>
  <c r="F9" i="1"/>
  <c r="K6" i="1"/>
  <c r="L6" i="1"/>
  <c r="M6" i="1"/>
  <c r="J6" i="1"/>
  <c r="G6" i="1"/>
  <c r="F27" i="3" l="1"/>
  <c r="G6" i="10" s="1"/>
  <c r="M11" i="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<sst xmlns="http://schemas.openxmlformats.org/spreadsheetml/2006/main" count="1097" uniqueCount="514">
  <si>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</si>
  <si>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</si>
  <si>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</si>
  <si>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</si>
  <si>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</si>
  <si>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</si>
  <si>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</si>
  <si>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</si>
  <si>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</si>
  <si>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</si>
  <si>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</si>
  <si>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</si>
  <si>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</si>
  <si>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</si>
  <si>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</si>
  <si>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</si>
  <si>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</si>
  <si>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</si>
  <si>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</si>
  <si>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</si>
  <si>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</si>
  <si>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</si>
  <si>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</si>
  <si>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</si>
  <si>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</si>
  <si>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</si>
  <si>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</si>
  <si>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</si>
  <si>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</si>
  <si>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</si>
  <si>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</si>
  <si>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</si>
  <si>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</si>
  <si>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</si>
  <si>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</si>
  <si>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</si>
  <si>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</si>
  <si>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</si>
  <si>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</si>
  <si>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</si>
  <si>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</si>
  <si>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</si>
  <si>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</si>
  <si>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</si>
  <si>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</si>
  <si>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</si>
  <si>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</si>
  <si>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</si>
  <si>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</si>
  <si>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</si>
  <si>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</si>
  <si>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</si>
  <si>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</si>
  <si>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</si>
  <si>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</si>
  <si>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</si>
  <si>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</si>
  <si>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</si>
  <si>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</si>
  <si>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</si>
  <si>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</si>
  <si>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</si>
  <si>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</si>
  <si>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</si>
  <si>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</si>
  <si>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</si>
  <si>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</si>
  <si>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</si>
  <si>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</si>
  <si>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</si>
  <si>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</si>
  <si>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</si>
  <si>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</si>
  <si>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</si>
  <si>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</si>
  <si>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</si>
  <si>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</si>
  <si>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</si>
  <si>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</si>
  <si>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</si>
  <si>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</si>
  <si>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</si>
  <si>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</si>
  <si>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</si>
  <si>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</si>
  <si>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</si>
  <si>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</si>
  <si>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</si>
  <si>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</si>
  <si>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</si>
  <si>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</si>
  <si>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</si>
  <si>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</si>
  <si>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</si>
  <si>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</si>
  <si>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</si>
  <si>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</si>
  <si>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</si>
  <si>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</si>
  <si>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</si>
  <si>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</si>
  <si>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</si>
  <si>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</si>
  <si>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</si>
  <si>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</si>
  <si>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</si>
  <si>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</si>
  <si>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</si>
  <si>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</si>
  <si>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</si>
  <si>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</si>
  <si>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</si>
  <si>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</si>
  <si>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</si>
  <si>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</si>
  <si>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</si>
  <si>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</si>
  <si>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</si>
  <si>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</si>
  <si>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</si>
  <si>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</si>
  <si>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</si>
  <si>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</si>
  <si>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</si>
  <si>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</si>
  <si>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</si>
  <si>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</si>
  <si>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</si>
  <si>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</si>
  <si>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</si>
  <si>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</si>
  <si>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</si>
  <si>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</si>
  <si>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</si>
  <si>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</si>
  <si>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</si>
  <si>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</si>
  <si>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</si>
  <si>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</si>
  <si>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</si>
  <si>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</si>
  <si>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</si>
  <si>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</si>
  <si>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</si>
  <si>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</si>
  <si>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</si>
  <si>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</si>
  <si>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</si>
  <si>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</si>
  <si>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</si>
  <si>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</si>
  <si>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</si>
  <si>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</si>
  <si>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</si>
  <si>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</si>
  <si>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</si>
  <si>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</si>
  <si>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</si>
  <si>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</si>
  <si>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</si>
  <si>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</si>
  <si>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</si>
  <si>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</si>
  <si>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</si>
  <si>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</si>
  <si>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</si>
  <si>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</si>
  <si>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</si>
  <si>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</si>
  <si>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</si>
  <si>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</si>
  <si>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</si>
  <si>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</si>
  <si>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</si>
  <si>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</si>
  <si>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</si>
  <si>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</si>
  <si>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</si>
  <si>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</si>
  <si>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</si>
  <si>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</si>
  <si>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</si>
  <si>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</si>
  <si>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</si>
  <si>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</si>
  <si>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</si>
  <si>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</si>
  <si>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</si>
  <si>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</si>
  <si>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</si>
  <si>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</si>
  <si>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</si>
  <si>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</si>
  <si>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</si>
  <si>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</si>
  <si>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</si>
  <si>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</si>
  <si>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</si>
  <si>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</si>
  <si>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</si>
  <si>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</si>
  <si>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</si>
  <si>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</si>
  <si>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</si>
  <si>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</si>
  <si>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</si>
  <si>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</si>
  <si>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</si>
  <si>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</si>
  <si>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</si>
  <si>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</si>
  <si>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</si>
  <si>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</si>
  <si>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</si>
  <si>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</si>
  <si>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</si>
  <si>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</si>
  <si>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</si>
  <si>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</si>
  <si>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</si>
  <si>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</si>
  <si>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</si>
  <si>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</si>
  <si>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</si>
  <si>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</si>
  <si>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</si>
  <si>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</si>
  <si>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</si>
  <si>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</si>
  <si>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</si>
  <si>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</si>
  <si>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</si>
  <si>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</si>
  <si>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</si>
  <si>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</si>
  <si>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</si>
  <si>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</si>
  <si>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</si>
  <si>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</si>
  <si>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</si>
  <si>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</si>
  <si>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</si>
  <si>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</si>
  <si>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</si>
  <si>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</si>
  <si>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</si>
  <si>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</si>
  <si>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</si>
  <si>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</si>
  <si>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</si>
  <si>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</si>
  <si>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</si>
  <si>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</si>
  <si>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</si>
  <si>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</si>
  <si>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</si>
  <si>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</si>
  <si>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</si>
  <si>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</si>
  <si>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</si>
  <si>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</si>
  <si>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</si>
  <si>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</si>
  <si>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</si>
  <si>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</si>
  <si>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</si>
  <si>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</si>
  <si>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</si>
  <si>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</si>
  <si>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</si>
  <si>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</si>
  <si>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</si>
  <si>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</si>
  <si>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</si>
  <si>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</si>
  <si>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</si>
  <si>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</si>
  <si>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</si>
  <si>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</si>
  <si>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</si>
  <si>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</si>
  <si>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</si>
  <si>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</si>
  <si>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</si>
  <si>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</si>
  <si>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</si>
  <si>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</si>
  <si>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</si>
  <si>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</si>
  <si>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</si>
  <si>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</si>
  <si>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</si>
  <si>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</si>
  <si>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</si>
  <si>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</si>
  <si>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</si>
  <si>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</si>
  <si>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</si>
  <si>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</si>
  <si>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</si>
  <si>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</si>
  <si>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</si>
  <si>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</si>
  <si>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</si>
  <si>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</si>
  <si>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</si>
  <si>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</si>
  <si>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</si>
  <si>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</si>
  <si>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</si>
  <si>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</si>
  <si>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</si>
  <si>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</si>
  <si>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</si>
  <si>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</si>
  <si>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</si>
  <si>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</si>
  <si>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</si>
  <si>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</si>
  <si>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</si>
  <si>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</si>
  <si>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</si>
  <si>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</si>
  <si>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</si>
  <si>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</si>
  <si>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</si>
  <si>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</si>
  <si>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</si>
  <si>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</si>
  <si>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</si>
  <si>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</si>
  <si>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</si>
  <si>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</si>
  <si>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</si>
  <si>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</si>
  <si>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</si>
  <si>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</si>
  <si>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</si>
  <si>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</si>
  <si>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</si>
  <si>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</si>
  <si>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</si>
  <si>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</si>
  <si>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</si>
  <si>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</si>
  <si>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</si>
  <si>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</si>
  <si>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</si>
  <si>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</si>
  <si>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</si>
  <si>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</si>
  <si>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</si>
  <si>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</si>
  <si>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</si>
  <si>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</si>
  <si>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</si>
  <si>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</si>
  <si>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</si>
  <si>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</si>
  <si>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</si>
  <si>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</si>
  <si>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</si>
  <si>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</si>
  <si>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</si>
  <si>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</si>
  <si>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</si>
  <si>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</si>
  <si>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</si>
  <si>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</si>
  <si>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</si>
  <si>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</si>
  <si>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</si>
  <si>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</si>
  <si>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</si>
  <si>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</si>
  <si>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</si>
  <si>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</si>
  <si>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</si>
  <si>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</si>
  <si>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</si>
  <si>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</si>
  <si>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</si>
  <si>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</si>
  <si>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</si>
  <si>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</si>
  <si>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</si>
  <si>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</si>
  <si>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</si>
  <si>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</si>
  <si>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</si>
  <si>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</si>
  <si>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</si>
  <si>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</si>
  <si>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</si>
  <si>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</si>
  <si>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</si>
  <si>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</si>
  <si>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</si>
  <si>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</si>
  <si>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</si>
  <si>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</si>
  <si>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</si>
  <si>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</si>
  <si>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</si>
  <si>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</si>
  <si>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</si>
  <si>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</si>
  <si>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</si>
  <si>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</si>
  <si>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</si>
  <si>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</si>
  <si>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</si>
  <si>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</si>
  <si>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</si>
  <si>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</si>
  <si>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</si>
  <si>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</si>
  <si>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</si>
  <si>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</si>
  <si>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</si>
  <si>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</si>
  <si>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</si>
  <si>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</si>
  <si>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</si>
  <si>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</si>
  <si>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</si>
  <si>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</si>
  <si>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</si>
  <si>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</si>
  <si>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</si>
  <si>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</si>
  <si>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</si>
  <si>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</si>
  <si>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</si>
  <si>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</si>
  <si>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</si>
  <si>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</si>
  <si>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</si>
  <si>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</si>
  <si>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</si>
  <si>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</si>
  <si>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</si>
  <si>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</si>
  <si>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</si>
  <si>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</si>
  <si>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</si>
  <si>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</si>
  <si>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</si>
  <si>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</si>
  <si>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</si>
  <si>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</si>
  <si>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</si>
  <si>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</si>
  <si>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</si>
  <si>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</si>
  <si>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</si>
  <si>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</si>
  <si>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</si>
  <si>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</si>
  <si>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</si>
  <si>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</si>
  <si>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</si>
  <si>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</si>
  <si>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</si>
  <si>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</si>
  <si>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</si>
  <si>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</si>
  <si>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</si>
  <si>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</si>
  <si>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</si>
  <si>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</si>
  <si>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</si>
  <si>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</si>
  <si>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</si>
  <si>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</si>
  <si>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</si>
  <si>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</si>
  <si>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</si>
  <si>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</si>
  <si>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</si>
  <si>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</si>
  <si>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</si>
  <si>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</si>
  <si>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</si>
  <si>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</si>
  <si>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</si>
  <si>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</si>
  <si>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</si>
  <si>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</si>
  <si>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</si>
  <si>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</si>
  <si>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</si>
  <si>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</si>
  <si>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</si>
  <si>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</si>
  <si>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</si>
  <si>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</si>
  <si>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</si>
  <si>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</si>
  <si>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</si>
  <si>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</si>
  <si>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</si>
  <si>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</si>
  <si>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</si>
  <si>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</si>
  <si>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</si>
  <si>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</si>
  <si>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</si>
  <si>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</si>
  <si>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</si>
  <si>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</si>
  <si>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</si>
  <si>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Lakefront Utilities Inc. 2014 Annual CDM Capacity Target:</t>
  </si>
  <si>
    <t>Lakefront Utilities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</si>
</sst>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_);[Red]\(0.0\)"/>
    <numFmt numFmtId="165" formatCode="#,##0.0_);[Red]\(#,##0.0\)"/>
    <numFmt numFmtId="166" formatCode="#,##0.0"/>
    <numFmt numFmtId="167" formatCode="0.0"/>
    <numFmt numFmtId="168"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4" fontId="2" fillId="2" borderId="5" xfId="0" applyNumberFormat="1" applyFont="1" applyFill="1" applyBorder="1" applyAlignment="1">
      <alignment horizontal="center" vertical="center" wrapText="1"/>
    </xf>
    <xf numFmtId="164" fontId="2" fillId="3" borderId="0" xfId="0" applyNumberFormat="1" applyFont="1" applyFill="1" applyBorder="1" applyAlignment="1">
      <alignment horizontal="center" vertical="top"/>
    </xf>
    <xf numFmtId="164" fontId="3" fillId="4" borderId="3" xfId="0" applyNumberFormat="1" applyFont="1" applyFill="1" applyBorder="1" applyAlignment="1">
      <alignment vertical="center"/>
    </xf>
    <xf numFmtId="164" fontId="0" fillId="0" borderId="0" xfId="0" applyNumberFormat="1"/>
    <xf numFmtId="164"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4"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4"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5"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6"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6" fontId="8" fillId="3" borderId="5" xfId="0" applyNumberFormat="1" applyFont="1" applyFill="1" applyBorder="1" applyAlignment="1">
      <alignment horizontal="center" vertical="top"/>
    </xf>
    <xf numFmtId="167"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8"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7" fontId="0" fillId="0" borderId="0" xfId="0" applyNumberFormat="1" applyBorder="1" applyAlignment="1">
      <alignment horizontal="center"/>
    </xf>
    <xf numFmtId="166"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8"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4" fontId="0" fillId="0" borderId="0" xfId="0" applyNumberFormat="1"/>
    <xf numFmtId="0" fontId="5" fillId="7" borderId="66" xfId="0"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4"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4" fontId="1" fillId="2" borderId="2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2" fillId="2" borderId="57" xfId="0" applyNumberFormat="1" applyFont="1" applyFill="1" applyBorder="1" applyAlignment="1">
      <alignment horizontal="center" vertical="center" wrapText="1"/>
    </xf>
    <xf numFmtId="164"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4" fontId="5" fillId="0" borderId="0" xfId="0" applyNumberFormat="1" applyFont="1" applyAlignment="1">
      <alignment horizontal="center"/>
    </xf>
    <xf numFmtId="164"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5"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4"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4"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8" fontId="0" fillId="0" borderId="14" xfId="2" applyNumberFormat="1" applyFont="1" applyBorder="1" applyAlignment="1">
      <alignment horizontal="center" vertical="center"/>
    </xf>
    <xf numFmtId="168" fontId="0" fillId="0" borderId="10" xfId="2" applyNumberFormat="1" applyFont="1" applyBorder="1" applyAlignment="1">
      <alignment horizontal="center" vertical="center"/>
    </xf>
    <xf numFmtId="168"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4"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4"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4"/>
          <c:y val="1.4250570749662347E-2"/>
        </c:manualLayout>
      </c:layout>
      <c:overlay val="0"/>
    </c:title>
    <c:autoTitleDeleted val="0"/>
    <c:plotArea>
      <c:layout>
        <c:manualLayout>
          <c:layoutTarget val="inner"/>
          <c:xMode val="edge"/>
          <c:yMode val="edge"/>
          <c:x val="0.15834042806154194"/>
          <c:y val="0.25177289989589524"/>
          <c:w val="0.79853289479859368"/>
          <c:h val="0.52564729688119072"/>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83139328"/>
        <c:axId val="183141504"/>
      </c:barChart>
      <c:catAx>
        <c:axId val="183139328"/>
        <c:scaling>
          <c:orientation val="minMax"/>
        </c:scaling>
        <c:delete val="0"/>
        <c:axPos val="b"/>
        <c:title>
          <c:tx>
            <c:rich>
              <a:bodyPr/>
              <a:lstStyle/>
              <a:p>
                <a:pPr>
                  <a:defRPr sz="1000"/>
                </a:pPr>
                <a:r>
                  <a:rPr lang="en-US" sz="1000"/>
                  <a:t>% of OEB Target Achieved </a:t>
                </a:r>
              </a:p>
            </c:rich>
          </c:tx>
          <c:layout>
            <c:manualLayout>
              <c:xMode val="edge"/>
              <c:yMode val="edge"/>
              <c:x val="0.25721956324087214"/>
              <c:y val="0.92772562647546808"/>
            </c:manualLayout>
          </c:layout>
          <c:overlay val="0"/>
        </c:title>
        <c:numFmt formatCode="General" sourceLinked="1"/>
        <c:majorTickMark val="out"/>
        <c:minorTickMark val="none"/>
        <c:tickLblPos val="nextTo"/>
        <c:crossAx val="183141504"/>
        <c:crosses val="autoZero"/>
        <c:auto val="1"/>
        <c:lblAlgn val="ctr"/>
        <c:lblOffset val="100"/>
        <c:noMultiLvlLbl val="0"/>
      </c:catAx>
      <c:valAx>
        <c:axId val="183141504"/>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5E-3"/>
              <c:y val="0.25542506881762056"/>
            </c:manualLayout>
          </c:layout>
          <c:overlay val="0"/>
        </c:title>
        <c:numFmt formatCode="General" sourceLinked="1"/>
        <c:majorTickMark val="out"/>
        <c:minorTickMark val="none"/>
        <c:tickLblPos val="nextTo"/>
        <c:crossAx val="183139328"/>
        <c:crosses val="autoZero"/>
        <c:crossBetween val="between"/>
      </c:valAx>
      <c:spPr>
        <a:ln>
          <a:solidFill>
            <a:schemeClr val="bg1">
              <a:lumMod val="50000"/>
            </a:schemeClr>
          </a:solidFill>
        </a:ln>
      </c:spPr>
    </c:plotArea>
    <c:legend>
      <c:legendPos val="t"/>
      <c:layout>
        <c:manualLayout>
          <c:xMode val="edge"/>
          <c:yMode val="edge"/>
          <c:x val="1.7944909911172225E-3"/>
          <c:y val="0.12500153961201768"/>
          <c:w val="0.98297755485190241"/>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3"/>
          <c:y val="0.27784362481005681"/>
          <c:w val="0.80283009623797064"/>
          <c:h val="0.50777245652217895"/>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14</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83167232"/>
        <c:axId val="182256000"/>
      </c:barChart>
      <c:catAx>
        <c:axId val="183167232"/>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77"/>
            </c:manualLayout>
          </c:layout>
          <c:overlay val="0"/>
        </c:title>
        <c:numFmt formatCode="General" sourceLinked="1"/>
        <c:majorTickMark val="out"/>
        <c:minorTickMark val="none"/>
        <c:tickLblPos val="nextTo"/>
        <c:crossAx val="182256000"/>
        <c:crosses val="autoZero"/>
        <c:auto val="1"/>
        <c:lblAlgn val="ctr"/>
        <c:lblOffset val="100"/>
        <c:noMultiLvlLbl val="0"/>
      </c:catAx>
      <c:valAx>
        <c:axId val="18225600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7E-3"/>
              <c:y val="0.28794529631164867"/>
            </c:manualLayout>
          </c:layout>
          <c:overlay val="0"/>
        </c:title>
        <c:numFmt formatCode="General" sourceLinked="1"/>
        <c:majorTickMark val="out"/>
        <c:minorTickMark val="none"/>
        <c:tickLblPos val="nextTo"/>
        <c:crossAx val="183167232"/>
        <c:crosses val="autoZero"/>
        <c:crossBetween val="between"/>
      </c:valAx>
      <c:spPr>
        <a:ln>
          <a:solidFill>
            <a:schemeClr val="bg1">
              <a:lumMod val="50000"/>
            </a:schemeClr>
          </a:solidFill>
        </a:ln>
      </c:spPr>
    </c:plotArea>
    <c:legend>
      <c:legendPos val="t"/>
      <c:layout>
        <c:manualLayout>
          <c:xMode val="edge"/>
          <c:yMode val="edge"/>
          <c:x val="0.13406649710216156"/>
          <c:y val="0.14376188744873344"/>
          <c:w val="0.80146478727762638"/>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74.107150166727692</c:v>
                </c:pt>
                <c:pt idx="1">
                  <c:v>127.53577609550518</c:v>
                </c:pt>
                <c:pt idx="2">
                  <c:v>42.286002661155372</c:v>
                </c:pt>
                <c:pt idx="3">
                  <c:v>0</c:v>
                </c:pt>
                <c:pt idx="4">
                  <c:v>19.392374764581643</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8"/>
          <c:y val="0.30158386154215111"/>
          <c:w val="0.53413367907293696"/>
          <c:h val="0.62061221228980534"/>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255337.04262028029</c:v>
                </c:pt>
                <c:pt idx="1">
                  <c:v>352663.7875021919</c:v>
                </c:pt>
                <c:pt idx="2">
                  <c:v>657661.03961012221</c:v>
                </c:pt>
                <c:pt idx="3">
                  <c:v>0</c:v>
                </c:pt>
                <c:pt idx="4">
                  <c:v>112573.99522753133</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88" l="0.70000000000000062" r="0.70000000000000062" t="0.7500000000000068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shby.UTILITY\AppData\Local\Microsoft\Windows\Temporary%20Internet%20Files\Content.IE5\A87B9BYR\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topLeftCell="A10"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82" t="s">
        <v>77</v>
      </c>
      <c r="C2" s="482"/>
      <c r="D2" s="482"/>
      <c r="E2" s="482"/>
      <c r="F2" s="482"/>
      <c r="G2" s="482"/>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3" t="s">
        <v>28</v>
      </c>
      <c r="C7" s="469" t="s">
        <v>29</v>
      </c>
      <c r="D7" s="469"/>
      <c r="E7" s="469"/>
      <c r="F7" s="469"/>
    </row>
    <row r="8" spans="2:10" x14ac:dyDescent="0.25">
      <c r="B8" s="484"/>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71" t="s">
        <v>63</v>
      </c>
      <c r="C13" s="471"/>
      <c r="D13" s="471"/>
      <c r="E13" s="471"/>
      <c r="F13" s="120">
        <f>SUM(F9:F12)</f>
        <v>128.8589853496012</v>
      </c>
    </row>
    <row r="14" spans="2:10" x14ac:dyDescent="0.25">
      <c r="B14" s="471" t="s">
        <v>64</v>
      </c>
      <c r="C14" s="471"/>
      <c r="D14" s="471"/>
      <c r="E14" s="471"/>
      <c r="F14" s="49">
        <v>1330</v>
      </c>
    </row>
    <row r="15" spans="2:10" x14ac:dyDescent="0.25">
      <c r="B15" s="471" t="s">
        <v>78</v>
      </c>
      <c r="C15" s="471"/>
      <c r="D15" s="471"/>
      <c r="E15" s="471"/>
      <c r="F15" s="46">
        <f>F13/F14</f>
        <v>9.6886455150076087E-2</v>
      </c>
    </row>
    <row r="17" spans="2:7" x14ac:dyDescent="0.25">
      <c r="B17" s="367" t="s">
        <v>240</v>
      </c>
      <c r="C17" s="367"/>
      <c r="D17" s="367"/>
      <c r="E17" s="367"/>
      <c r="F17" s="367"/>
      <c r="G17" s="367"/>
    </row>
    <row r="19" spans="2:7" x14ac:dyDescent="0.25">
      <c r="B19" s="479" t="s">
        <v>28</v>
      </c>
      <c r="C19" s="481" t="s">
        <v>29</v>
      </c>
      <c r="D19" s="481"/>
      <c r="E19" s="481"/>
      <c r="F19" s="481"/>
      <c r="G19" s="51" t="s">
        <v>30</v>
      </c>
    </row>
    <row r="20" spans="2:7" x14ac:dyDescent="0.25">
      <c r="B20" s="480"/>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71" t="s">
        <v>34</v>
      </c>
      <c r="C25" s="471"/>
      <c r="D25" s="471"/>
      <c r="E25" s="471"/>
      <c r="F25" s="471"/>
      <c r="G25" s="49">
        <f>SUM(G21:G24)</f>
        <v>2387.5038100110305</v>
      </c>
    </row>
    <row r="26" spans="2:7" x14ac:dyDescent="0.25">
      <c r="B26" s="471" t="s">
        <v>65</v>
      </c>
      <c r="C26" s="471"/>
      <c r="D26" s="471"/>
      <c r="E26" s="471"/>
      <c r="F26" s="471"/>
      <c r="G26" s="49">
        <v>6000</v>
      </c>
    </row>
    <row r="27" spans="2:7" x14ac:dyDescent="0.25">
      <c r="B27" s="471" t="s">
        <v>66</v>
      </c>
      <c r="C27" s="471"/>
      <c r="D27" s="471"/>
      <c r="E27" s="471"/>
      <c r="F27" s="471"/>
      <c r="G27" s="46">
        <f>G25/G26</f>
        <v>0.39791730166850509</v>
      </c>
    </row>
    <row r="28" spans="2:7" x14ac:dyDescent="0.25">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6" t="s">
        <v>212</v>
      </c>
      <c r="B2" s="466"/>
      <c r="C2" s="466"/>
      <c r="D2" s="466"/>
      <c r="E2" s="466"/>
    </row>
    <row r="3" spans="1:5" s="83" customFormat="1" ht="23.25" customHeight="1" x14ac:dyDescent="0.25">
      <c r="A3" s="501" t="s">
        <v>498</v>
      </c>
      <c r="B3" s="501"/>
      <c r="C3" s="501"/>
      <c r="D3" s="501"/>
      <c r="E3" s="501"/>
    </row>
    <row r="4" spans="1:5" s="118" customFormat="1" ht="15.75" x14ac:dyDescent="0.25">
      <c r="A4" s="514" t="s">
        <v>285</v>
      </c>
      <c r="B4" s="514"/>
      <c r="C4" s="514"/>
      <c r="D4" s="514"/>
      <c r="E4" s="514"/>
    </row>
    <row r="5" spans="1:5" s="1" customFormat="1" ht="54" customHeight="1" x14ac:dyDescent="0.25">
      <c r="A5" s="506" t="s">
        <v>286</v>
      </c>
      <c r="B5" s="507"/>
      <c r="C5" s="507"/>
      <c r="D5" s="507"/>
      <c r="E5" s="507"/>
    </row>
    <row r="6" spans="1:5" s="1" customFormat="1" ht="57.75" customHeight="1" x14ac:dyDescent="0.25">
      <c r="A6" s="506" t="s">
        <v>287</v>
      </c>
      <c r="B6" s="507"/>
      <c r="C6" s="507"/>
      <c r="D6" s="507"/>
      <c r="E6" s="507"/>
    </row>
    <row r="7" spans="1:5" s="1" customFormat="1" ht="56.25" customHeight="1" x14ac:dyDescent="0.25">
      <c r="A7" s="506" t="s">
        <v>288</v>
      </c>
      <c r="B7" s="506"/>
      <c r="C7" s="506"/>
      <c r="D7" s="506"/>
      <c r="E7" s="506"/>
    </row>
    <row r="8" spans="1:5" s="118" customFormat="1" ht="16.5" customHeight="1" x14ac:dyDescent="0.25">
      <c r="A8" s="135"/>
      <c r="B8" s="80"/>
      <c r="C8" s="80"/>
      <c r="D8" s="157"/>
      <c r="E8" s="157"/>
    </row>
    <row r="9" spans="1:5" ht="15" customHeight="1" x14ac:dyDescent="0.25">
      <c r="A9" s="512" t="s">
        <v>0</v>
      </c>
      <c r="B9" s="513" t="s">
        <v>1</v>
      </c>
      <c r="C9" s="511" t="s">
        <v>241</v>
      </c>
      <c r="D9" s="511" t="s">
        <v>243</v>
      </c>
      <c r="E9" s="511" t="s">
        <v>242</v>
      </c>
    </row>
    <row r="10" spans="1:5" ht="15" customHeight="1" x14ac:dyDescent="0.25">
      <c r="A10" s="512"/>
      <c r="B10" s="513"/>
      <c r="C10" s="511"/>
      <c r="D10" s="511"/>
      <c r="E10" s="511"/>
    </row>
    <row r="11" spans="1:5" ht="15" customHeight="1" x14ac:dyDescent="0.25">
      <c r="A11" s="508" t="s">
        <v>2</v>
      </c>
      <c r="B11" s="509"/>
      <c r="C11" s="509"/>
      <c r="D11" s="509"/>
      <c r="E11" s="510"/>
    </row>
    <row r="12" spans="1:5" s="1" customFormat="1" ht="76.5" x14ac:dyDescent="0.25">
      <c r="A12" s="136">
        <v>1</v>
      </c>
      <c r="B12" s="180" t="s">
        <v>3</v>
      </c>
      <c r="C12" s="181" t="s">
        <v>85</v>
      </c>
      <c r="D12" s="158" t="s">
        <v>270</v>
      </c>
      <c r="E12" s="487" t="s">
        <v>245</v>
      </c>
    </row>
    <row r="13" spans="1:5" s="1" customFormat="1" ht="76.5" x14ac:dyDescent="0.25">
      <c r="A13" s="136">
        <v>2</v>
      </c>
      <c r="B13" s="36" t="s">
        <v>4</v>
      </c>
      <c r="C13" s="174" t="s">
        <v>473</v>
      </c>
      <c r="D13" s="159" t="s">
        <v>271</v>
      </c>
      <c r="E13" s="488"/>
    </row>
    <row r="14" spans="1:5" s="1" customFormat="1" ht="31.5" customHeight="1" x14ac:dyDescent="0.25">
      <c r="A14" s="136">
        <v>3</v>
      </c>
      <c r="B14" s="36" t="s">
        <v>5</v>
      </c>
      <c r="C14" s="174" t="s">
        <v>86</v>
      </c>
      <c r="D14" s="159" t="s">
        <v>272</v>
      </c>
      <c r="E14" s="488"/>
    </row>
    <row r="15" spans="1:5" s="1" customFormat="1" ht="92.25" customHeight="1" x14ac:dyDescent="0.25">
      <c r="A15" s="137">
        <v>4</v>
      </c>
      <c r="B15" s="36" t="s">
        <v>6</v>
      </c>
      <c r="C15" s="174" t="s">
        <v>87</v>
      </c>
      <c r="D15" s="160" t="s">
        <v>477</v>
      </c>
      <c r="E15" s="488" t="s">
        <v>475</v>
      </c>
    </row>
    <row r="16" spans="1:5" s="1" customFormat="1" ht="92.25" customHeight="1" x14ac:dyDescent="0.25">
      <c r="A16" s="137">
        <v>5</v>
      </c>
      <c r="B16" s="36" t="s">
        <v>7</v>
      </c>
      <c r="C16" s="174" t="s">
        <v>88</v>
      </c>
      <c r="D16" s="160" t="s">
        <v>273</v>
      </c>
      <c r="E16" s="488"/>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89" t="s">
        <v>11</v>
      </c>
      <c r="B20" s="490"/>
      <c r="C20" s="490"/>
      <c r="D20" s="490"/>
      <c r="E20" s="491"/>
    </row>
    <row r="21" spans="1:5" s="1" customFormat="1" ht="230.25" customHeight="1" x14ac:dyDescent="0.25">
      <c r="A21" s="485">
        <v>9</v>
      </c>
      <c r="B21" s="492" t="s">
        <v>68</v>
      </c>
      <c r="C21" s="173" t="s">
        <v>189</v>
      </c>
      <c r="D21" s="177" t="s">
        <v>276</v>
      </c>
      <c r="E21" s="162" t="s">
        <v>257</v>
      </c>
    </row>
    <row r="22" spans="1:5" s="1" customFormat="1" ht="51.75" customHeight="1" x14ac:dyDescent="0.25">
      <c r="A22" s="486"/>
      <c r="B22" s="493"/>
      <c r="C22" s="496" t="s">
        <v>249</v>
      </c>
      <c r="D22" s="497"/>
      <c r="E22" s="498"/>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499" t="s">
        <v>259</v>
      </c>
    </row>
    <row r="25" spans="1:5" s="1" customFormat="1" ht="108.75" customHeight="1" x14ac:dyDescent="0.25">
      <c r="A25" s="163">
        <v>12</v>
      </c>
      <c r="B25" s="36" t="s">
        <v>70</v>
      </c>
      <c r="C25" s="174" t="s">
        <v>193</v>
      </c>
      <c r="D25" s="61" t="s">
        <v>277</v>
      </c>
      <c r="E25" s="500"/>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89" t="s">
        <v>15</v>
      </c>
      <c r="B29" s="490"/>
      <c r="C29" s="490"/>
      <c r="D29" s="490"/>
      <c r="E29" s="491"/>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89" t="s">
        <v>20</v>
      </c>
      <c r="B35" s="490"/>
      <c r="C35" s="490"/>
      <c r="D35" s="490"/>
      <c r="E35" s="491"/>
    </row>
    <row r="36" spans="1:5" s="1" customFormat="1" ht="148.5" customHeight="1" x14ac:dyDescent="0.25">
      <c r="A36" s="169">
        <v>21</v>
      </c>
      <c r="B36" s="182" t="s">
        <v>20</v>
      </c>
      <c r="C36" s="176" t="s">
        <v>190</v>
      </c>
      <c r="D36" s="184" t="s">
        <v>283</v>
      </c>
      <c r="E36" s="183" t="s">
        <v>246</v>
      </c>
    </row>
    <row r="37" spans="1:5" s="1" customFormat="1" x14ac:dyDescent="0.25">
      <c r="A37" s="489" t="s">
        <v>22</v>
      </c>
      <c r="B37" s="490"/>
      <c r="C37" s="490"/>
      <c r="D37" s="490"/>
      <c r="E37" s="491"/>
    </row>
    <row r="38" spans="1:5" s="1" customFormat="1" ht="105.75" customHeight="1" x14ac:dyDescent="0.25">
      <c r="A38" s="161">
        <v>22</v>
      </c>
      <c r="B38" s="172" t="s">
        <v>23</v>
      </c>
      <c r="C38" s="173" t="s">
        <v>198</v>
      </c>
      <c r="D38" s="189" t="s">
        <v>284</v>
      </c>
      <c r="E38" s="487" t="s">
        <v>255</v>
      </c>
    </row>
    <row r="39" spans="1:5" s="1" customFormat="1" ht="99.75" customHeight="1" x14ac:dyDescent="0.25">
      <c r="A39" s="163">
        <v>23</v>
      </c>
      <c r="B39" s="36" t="s">
        <v>24</v>
      </c>
      <c r="C39" s="181" t="s">
        <v>200</v>
      </c>
      <c r="D39" s="494" t="s">
        <v>284</v>
      </c>
      <c r="E39" s="488"/>
    </row>
    <row r="40" spans="1:5" s="1" customFormat="1" ht="92.25" customHeight="1" x14ac:dyDescent="0.25">
      <c r="A40" s="163">
        <v>24</v>
      </c>
      <c r="B40" s="36" t="s">
        <v>25</v>
      </c>
      <c r="C40" s="174" t="s">
        <v>199</v>
      </c>
      <c r="D40" s="495"/>
      <c r="E40" s="488"/>
    </row>
    <row r="41" spans="1:5" s="1" customFormat="1" ht="90" customHeight="1" x14ac:dyDescent="0.25">
      <c r="A41" s="163">
        <v>25</v>
      </c>
      <c r="B41" s="36" t="s">
        <v>26</v>
      </c>
      <c r="C41" s="174" t="s">
        <v>198</v>
      </c>
      <c r="D41" s="502" t="s">
        <v>284</v>
      </c>
      <c r="E41" s="487" t="s">
        <v>255</v>
      </c>
    </row>
    <row r="42" spans="1:5" s="1" customFormat="1" ht="90" customHeight="1" x14ac:dyDescent="0.25">
      <c r="A42" s="163">
        <v>26</v>
      </c>
      <c r="B42" s="36" t="s">
        <v>57</v>
      </c>
      <c r="C42" s="174" t="s">
        <v>196</v>
      </c>
      <c r="D42" s="503"/>
      <c r="E42" s="488"/>
    </row>
    <row r="43" spans="1:5" s="1" customFormat="1" ht="75.75" customHeight="1" x14ac:dyDescent="0.25">
      <c r="A43" s="165">
        <v>27</v>
      </c>
      <c r="B43" s="37" t="s">
        <v>58</v>
      </c>
      <c r="C43" s="175" t="s">
        <v>197</v>
      </c>
      <c r="D43" s="504"/>
      <c r="E43" s="505"/>
    </row>
    <row r="44" spans="1:5" s="1" customFormat="1" ht="18" customHeight="1" x14ac:dyDescent="0.25">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433"/>
      <c r="C102" s="43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46" t="s">
        <v>479</v>
      </c>
      <c r="B5" s="347"/>
      <c r="C5" s="347"/>
      <c r="D5" s="348" t="s">
        <v>490</v>
      </c>
      <c r="E5" s="348"/>
      <c r="F5" s="348"/>
      <c r="G5" s="348"/>
      <c r="H5" s="348"/>
      <c r="I5" s="349"/>
    </row>
    <row r="6" spans="1:9" ht="37.5" customHeight="1" x14ac:dyDescent="0.25">
      <c r="A6" s="358" t="s">
        <v>497</v>
      </c>
      <c r="B6" s="352"/>
      <c r="C6" s="352"/>
      <c r="D6" s="352"/>
      <c r="E6" s="352"/>
      <c r="F6" s="352"/>
      <c r="G6" s="352"/>
      <c r="H6" s="352"/>
      <c r="I6" s="353"/>
    </row>
    <row r="7" spans="1:9" ht="22.5" customHeight="1" x14ac:dyDescent="0.25">
      <c r="A7" s="356" t="s">
        <v>480</v>
      </c>
      <c r="B7" s="357"/>
      <c r="C7" s="357"/>
      <c r="D7" s="352" t="s">
        <v>503</v>
      </c>
      <c r="E7" s="352"/>
      <c r="F7" s="352"/>
      <c r="G7" s="352"/>
      <c r="H7" s="352"/>
      <c r="I7" s="353"/>
    </row>
    <row r="8" spans="1:9" ht="45" customHeight="1" x14ac:dyDescent="0.25">
      <c r="A8" s="356" t="s">
        <v>481</v>
      </c>
      <c r="B8" s="357"/>
      <c r="C8" s="357"/>
      <c r="D8" s="352" t="s">
        <v>489</v>
      </c>
      <c r="E8" s="352"/>
      <c r="F8" s="352"/>
      <c r="G8" s="352"/>
      <c r="H8" s="352"/>
      <c r="I8" s="353"/>
    </row>
    <row r="9" spans="1:9" ht="51.75" customHeight="1" x14ac:dyDescent="0.25">
      <c r="A9" s="356" t="s">
        <v>482</v>
      </c>
      <c r="B9" s="357"/>
      <c r="C9" s="357"/>
      <c r="D9" s="352" t="s">
        <v>492</v>
      </c>
      <c r="E9" s="352"/>
      <c r="F9" s="352"/>
      <c r="G9" s="352"/>
      <c r="H9" s="352"/>
      <c r="I9" s="353"/>
    </row>
    <row r="10" spans="1:9" s="118" customFormat="1" ht="49.5" customHeight="1" x14ac:dyDescent="0.25">
      <c r="A10" s="356" t="s">
        <v>491</v>
      </c>
      <c r="B10" s="357"/>
      <c r="C10" s="357"/>
      <c r="D10" s="352" t="s">
        <v>494</v>
      </c>
      <c r="E10" s="352"/>
      <c r="F10" s="352"/>
      <c r="G10" s="352"/>
      <c r="H10" s="352"/>
      <c r="I10" s="353"/>
    </row>
    <row r="11" spans="1:9" s="118" customFormat="1" ht="23.25" customHeight="1" x14ac:dyDescent="0.25">
      <c r="A11" s="359" t="s">
        <v>500</v>
      </c>
      <c r="B11" s="360"/>
      <c r="C11" s="360"/>
      <c r="D11" s="360"/>
      <c r="E11" s="360"/>
      <c r="F11" s="360"/>
      <c r="G11" s="360"/>
      <c r="H11" s="360"/>
      <c r="I11" s="361"/>
    </row>
    <row r="12" spans="1:9" ht="30.75" customHeight="1" x14ac:dyDescent="0.25">
      <c r="A12" s="356" t="s">
        <v>483</v>
      </c>
      <c r="B12" s="357"/>
      <c r="C12" s="357"/>
      <c r="D12" s="352" t="s">
        <v>502</v>
      </c>
      <c r="E12" s="352"/>
      <c r="F12" s="352"/>
      <c r="G12" s="352"/>
      <c r="H12" s="352"/>
      <c r="I12" s="353"/>
    </row>
    <row r="13" spans="1:9" ht="55.5" customHeight="1" x14ac:dyDescent="0.25">
      <c r="A13" s="356" t="s">
        <v>484</v>
      </c>
      <c r="B13" s="357"/>
      <c r="C13" s="357"/>
      <c r="D13" s="352" t="s">
        <v>493</v>
      </c>
      <c r="E13" s="352"/>
      <c r="F13" s="352"/>
      <c r="G13" s="352"/>
      <c r="H13" s="352"/>
      <c r="I13" s="353"/>
    </row>
    <row r="14" spans="1:9" ht="38.25" customHeight="1" x14ac:dyDescent="0.25">
      <c r="A14" s="356" t="s">
        <v>485</v>
      </c>
      <c r="B14" s="357"/>
      <c r="C14" s="357"/>
      <c r="D14" s="352" t="s">
        <v>495</v>
      </c>
      <c r="E14" s="352"/>
      <c r="F14" s="352"/>
      <c r="G14" s="352"/>
      <c r="H14" s="352"/>
      <c r="I14" s="353"/>
    </row>
    <row r="15" spans="1:9" ht="64.5" customHeight="1" x14ac:dyDescent="0.25">
      <c r="A15" s="356" t="s">
        <v>486</v>
      </c>
      <c r="B15" s="357"/>
      <c r="C15" s="357"/>
      <c r="D15" s="352" t="s">
        <v>496</v>
      </c>
      <c r="E15" s="352"/>
      <c r="F15" s="352"/>
      <c r="G15" s="352"/>
      <c r="H15" s="352"/>
      <c r="I15" s="353"/>
    </row>
    <row r="16" spans="1:9" ht="34.5" customHeight="1" x14ac:dyDescent="0.25">
      <c r="A16" s="356" t="s">
        <v>487</v>
      </c>
      <c r="B16" s="357"/>
      <c r="C16" s="357"/>
      <c r="D16" s="352" t="s">
        <v>499</v>
      </c>
      <c r="E16" s="352"/>
      <c r="F16" s="352"/>
      <c r="G16" s="352"/>
      <c r="H16" s="352"/>
      <c r="I16" s="353"/>
    </row>
    <row r="17" spans="1:9" ht="21.75" customHeight="1" x14ac:dyDescent="0.25">
      <c r="A17" s="354" t="s">
        <v>488</v>
      </c>
      <c r="B17" s="355"/>
      <c r="C17" s="355"/>
      <c r="D17" s="350" t="s">
        <v>504</v>
      </c>
      <c r="E17" s="350"/>
      <c r="F17" s="350"/>
      <c r="G17" s="350"/>
      <c r="H17" s="350"/>
      <c r="I17" s="351"/>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16"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430</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0.26332130368796991</v>
      </c>
      <c r="G5" s="149">
        <f>'3.1.1 Summary - LDC'!E13</f>
        <v>8.2229857977702936E-2</v>
      </c>
      <c r="H5" s="149">
        <f>('2.5.2 Results - LDC'!J11/1000)/'3.1.1 Summary - LDC'!E12</f>
        <v>9.5061842486631742E-2</v>
      </c>
      <c r="I5" s="118"/>
    </row>
    <row r="6" spans="1:10" x14ac:dyDescent="0.25">
      <c r="B6" s="185" t="s">
        <v>202</v>
      </c>
      <c r="C6" s="185"/>
      <c r="D6" s="185"/>
      <c r="E6" s="185"/>
      <c r="F6" s="187">
        <f>'2.5.2 Results - LDC'!K11/10^6</f>
        <v>1.3782358649601258</v>
      </c>
      <c r="G6" s="149">
        <f>'3.1.1 Summary - LDC'!F27</f>
        <v>0.39832019270701702</v>
      </c>
      <c r="H6" s="191">
        <f>((SUM('2.5.2 Results - LDC'!M16:M21,'2.5.2 Results - LDC'!M23,'2.5.2 Results - LDC'!M25:M29,'2.5.2 Results - LDC'!M33:M36,'2.5.2 Results - LDC'!M39,'2.5.2 Results - LDC'!M41:M46)+(SUM('2.5.2 Results - LDC'!K22,'2.5.2 Results - LDC'!K30:K31,'2.5.2 Results - LDC'!K37)*4))/10^6)/'3.1.1 Summary - LDC'!F26</f>
        <v>0.39832019270701702</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f>IF(AND($H$5 &gt;= Summary!C34,$H$5 &lt; Summary!C35), E34, " ")</f>
        <v>20</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f>IF(AND($H$6&gt;= Summary!C40,$H$6&lt; Summary!C41), G40, " ")</f>
        <v>14</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107.14747626725431</v>
      </c>
    </row>
    <row r="6" spans="1:4" x14ac:dyDescent="0.25">
      <c r="A6" s="55">
        <v>2</v>
      </c>
      <c r="B6" s="34" t="s">
        <v>4</v>
      </c>
      <c r="C6" s="56" t="s">
        <v>46</v>
      </c>
      <c r="D6" s="328">
        <v>7.3510765243394296</v>
      </c>
    </row>
    <row r="7" spans="1:4" x14ac:dyDescent="0.25">
      <c r="A7" s="55">
        <v>3</v>
      </c>
      <c r="B7" s="34" t="s">
        <v>5</v>
      </c>
      <c r="C7" s="56" t="s">
        <v>47</v>
      </c>
      <c r="D7" s="328">
        <v>197.68857899377014</v>
      </c>
    </row>
    <row r="8" spans="1:4" x14ac:dyDescent="0.25">
      <c r="A8" s="55">
        <v>4</v>
      </c>
      <c r="B8" s="34" t="s">
        <v>6</v>
      </c>
      <c r="C8" s="56" t="s">
        <v>250</v>
      </c>
      <c r="D8" s="328">
        <v>956.49337327685328</v>
      </c>
    </row>
    <row r="9" spans="1:4" x14ac:dyDescent="0.25">
      <c r="A9" s="55">
        <v>5</v>
      </c>
      <c r="B9" s="34" t="s">
        <v>7</v>
      </c>
      <c r="C9" s="56" t="s">
        <v>250</v>
      </c>
      <c r="D9" s="328">
        <v>1659.5434984439457</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3</v>
      </c>
    </row>
    <row r="15" spans="1:4" x14ac:dyDescent="0.25">
      <c r="A15" s="60">
        <v>10</v>
      </c>
      <c r="B15" s="34" t="s">
        <v>84</v>
      </c>
      <c r="C15" s="56" t="s">
        <v>50</v>
      </c>
      <c r="D15" s="328">
        <v>101</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0</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1</v>
      </c>
    </row>
    <row r="26" spans="1:4" x14ac:dyDescent="0.25">
      <c r="A26" s="62">
        <v>20</v>
      </c>
      <c r="B26" s="35" t="s">
        <v>13</v>
      </c>
      <c r="C26" s="58" t="s">
        <v>54</v>
      </c>
      <c r="D26" s="330">
        <v>0</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2</v>
      </c>
    </row>
    <row r="31" spans="1:4" x14ac:dyDescent="0.25">
      <c r="A31" s="55">
        <v>23</v>
      </c>
      <c r="B31" s="34" t="s">
        <v>24</v>
      </c>
      <c r="C31" s="56" t="s">
        <v>50</v>
      </c>
      <c r="D31" s="328">
        <v>2.4373749372707792E-3</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topLeftCell="A37" zoomScale="115" zoomScaleNormal="100" zoomScaleSheetLayoutView="115" workbookViewId="0">
      <selection activeCell="F77" sqref="F77"/>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373" t="s">
        <v>380</v>
      </c>
      <c r="B1" s="373"/>
      <c r="C1" s="373"/>
      <c r="D1" s="373"/>
      <c r="E1" s="373"/>
      <c r="F1" s="373"/>
    </row>
    <row r="2" spans="1:7" s="29" customFormat="1" x14ac:dyDescent="0.25">
      <c r="A2" s="226"/>
      <c r="B2" s="289"/>
      <c r="C2" s="226"/>
      <c r="D2" s="226"/>
      <c r="E2" s="226"/>
      <c r="F2" s="226"/>
      <c r="G2" s="118"/>
    </row>
    <row r="3" spans="1:7" ht="15.75" customHeight="1" x14ac:dyDescent="0.25">
      <c r="A3" s="233" t="s">
        <v>0</v>
      </c>
      <c r="B3" s="290" t="s">
        <v>1</v>
      </c>
      <c r="C3" s="374" t="s">
        <v>378</v>
      </c>
      <c r="D3" s="375"/>
      <c r="E3" s="375"/>
      <c r="F3" s="376"/>
    </row>
    <row r="4" spans="1:7" s="13" customFormat="1" ht="15" customHeight="1" x14ac:dyDescent="0.25">
      <c r="A4" s="377" t="s">
        <v>2</v>
      </c>
      <c r="B4" s="378"/>
      <c r="C4" s="379"/>
      <c r="D4" s="379"/>
      <c r="E4" s="379"/>
      <c r="F4" s="380"/>
    </row>
    <row r="5" spans="1:7" ht="15" customHeight="1" x14ac:dyDescent="0.25">
      <c r="A5" s="381">
        <v>1</v>
      </c>
      <c r="B5" s="384" t="s">
        <v>3</v>
      </c>
      <c r="C5" s="238" t="s">
        <v>289</v>
      </c>
      <c r="D5" s="387" t="s">
        <v>307</v>
      </c>
      <c r="E5" s="387"/>
      <c r="F5" s="388"/>
    </row>
    <row r="6" spans="1:7" s="118" customFormat="1" ht="26.25" x14ac:dyDescent="0.25">
      <c r="A6" s="382"/>
      <c r="B6" s="385"/>
      <c r="C6" s="239"/>
      <c r="D6" s="364" t="s">
        <v>289</v>
      </c>
      <c r="E6" s="364"/>
      <c r="F6" s="240" t="s">
        <v>308</v>
      </c>
    </row>
    <row r="7" spans="1:7" s="118" customFormat="1" x14ac:dyDescent="0.25">
      <c r="A7" s="382"/>
      <c r="B7" s="385"/>
      <c r="C7" s="241" t="s">
        <v>289</v>
      </c>
      <c r="D7" s="389" t="s">
        <v>468</v>
      </c>
      <c r="E7" s="389"/>
      <c r="F7" s="390"/>
    </row>
    <row r="8" spans="1:7" ht="26.25" x14ac:dyDescent="0.25">
      <c r="A8" s="382"/>
      <c r="B8" s="385"/>
      <c r="C8" s="239"/>
      <c r="D8" s="364" t="s">
        <v>289</v>
      </c>
      <c r="E8" s="364"/>
      <c r="F8" s="240" t="s">
        <v>309</v>
      </c>
    </row>
    <row r="9" spans="1:7" s="118" customFormat="1" ht="15" customHeight="1" x14ac:dyDescent="0.25">
      <c r="A9" s="382"/>
      <c r="B9" s="385"/>
      <c r="C9" s="241" t="s">
        <v>289</v>
      </c>
      <c r="D9" s="389" t="s">
        <v>310</v>
      </c>
      <c r="E9" s="389"/>
      <c r="F9" s="390"/>
    </row>
    <row r="10" spans="1:7" s="118" customFormat="1" x14ac:dyDescent="0.25">
      <c r="A10" s="382"/>
      <c r="B10" s="385"/>
      <c r="C10" s="239"/>
      <c r="D10" s="364" t="s">
        <v>289</v>
      </c>
      <c r="E10" s="364"/>
      <c r="F10" s="240" t="s">
        <v>311</v>
      </c>
    </row>
    <row r="11" spans="1:7" ht="15" customHeight="1" x14ac:dyDescent="0.25">
      <c r="A11" s="382"/>
      <c r="B11" s="385"/>
      <c r="C11" s="241" t="s">
        <v>289</v>
      </c>
      <c r="D11" s="389" t="s">
        <v>312</v>
      </c>
      <c r="E11" s="389"/>
      <c r="F11" s="390"/>
    </row>
    <row r="12" spans="1:7" s="118" customFormat="1" ht="26.25" x14ac:dyDescent="0.25">
      <c r="A12" s="382"/>
      <c r="B12" s="385"/>
      <c r="C12" s="239"/>
      <c r="D12" s="364" t="s">
        <v>289</v>
      </c>
      <c r="E12" s="364"/>
      <c r="F12" s="240" t="s">
        <v>313</v>
      </c>
    </row>
    <row r="13" spans="1:7" s="118" customFormat="1" ht="26.25" x14ac:dyDescent="0.25">
      <c r="A13" s="383"/>
      <c r="B13" s="386"/>
      <c r="C13" s="242"/>
      <c r="D13" s="391" t="s">
        <v>289</v>
      </c>
      <c r="E13" s="391"/>
      <c r="F13" s="243" t="s">
        <v>314</v>
      </c>
    </row>
    <row r="14" spans="1:7" ht="15" customHeight="1" x14ac:dyDescent="0.25">
      <c r="A14" s="381">
        <v>2</v>
      </c>
      <c r="B14" s="384" t="s">
        <v>4</v>
      </c>
      <c r="C14" s="238" t="s">
        <v>289</v>
      </c>
      <c r="D14" s="392" t="s">
        <v>315</v>
      </c>
      <c r="E14" s="392"/>
      <c r="F14" s="393"/>
    </row>
    <row r="15" spans="1:7" s="118" customFormat="1" x14ac:dyDescent="0.25">
      <c r="A15" s="382"/>
      <c r="B15" s="385"/>
      <c r="C15" s="239"/>
      <c r="D15" s="394" t="s">
        <v>289</v>
      </c>
      <c r="E15" s="394"/>
      <c r="F15" s="244" t="s">
        <v>316</v>
      </c>
    </row>
    <row r="16" spans="1:7" ht="15" customHeight="1" x14ac:dyDescent="0.25">
      <c r="A16" s="382"/>
      <c r="B16" s="385"/>
      <c r="C16" s="241" t="s">
        <v>289</v>
      </c>
      <c r="D16" s="364" t="s">
        <v>317</v>
      </c>
      <c r="E16" s="364"/>
      <c r="F16" s="395"/>
    </row>
    <row r="17" spans="1:6" s="118" customFormat="1" ht="25.5" x14ac:dyDescent="0.25">
      <c r="A17" s="382"/>
      <c r="B17" s="385"/>
      <c r="C17" s="239"/>
      <c r="D17" s="364" t="s">
        <v>289</v>
      </c>
      <c r="E17" s="364"/>
      <c r="F17" s="244" t="s">
        <v>318</v>
      </c>
    </row>
    <row r="18" spans="1:6" s="118" customFormat="1" ht="17.25" customHeight="1" x14ac:dyDescent="0.25">
      <c r="A18" s="382"/>
      <c r="B18" s="385"/>
      <c r="C18" s="245" t="s">
        <v>289</v>
      </c>
      <c r="D18" s="364" t="s">
        <v>319</v>
      </c>
      <c r="E18" s="364"/>
      <c r="F18" s="395"/>
    </row>
    <row r="19" spans="1:6" s="118" customFormat="1" ht="27" customHeight="1" x14ac:dyDescent="0.25">
      <c r="A19" s="382"/>
      <c r="B19" s="385"/>
      <c r="C19" s="241" t="s">
        <v>289</v>
      </c>
      <c r="D19" s="364" t="s">
        <v>320</v>
      </c>
      <c r="E19" s="364"/>
      <c r="F19" s="395"/>
    </row>
    <row r="20" spans="1:6" x14ac:dyDescent="0.25">
      <c r="A20" s="383"/>
      <c r="B20" s="386"/>
      <c r="C20" s="246" t="s">
        <v>289</v>
      </c>
      <c r="D20" s="391" t="s">
        <v>321</v>
      </c>
      <c r="E20" s="391"/>
      <c r="F20" s="396"/>
    </row>
    <row r="21" spans="1:6" ht="27" customHeight="1" x14ac:dyDescent="0.25">
      <c r="A21" s="381">
        <v>3</v>
      </c>
      <c r="B21" s="384" t="s">
        <v>5</v>
      </c>
      <c r="C21" s="238" t="s">
        <v>289</v>
      </c>
      <c r="D21" s="392" t="s">
        <v>322</v>
      </c>
      <c r="E21" s="392"/>
      <c r="F21" s="393"/>
    </row>
    <row r="22" spans="1:6" s="118" customFormat="1" ht="25.5" x14ac:dyDescent="0.25">
      <c r="A22" s="382"/>
      <c r="B22" s="385"/>
      <c r="C22" s="239"/>
      <c r="D22" s="364" t="s">
        <v>289</v>
      </c>
      <c r="E22" s="364"/>
      <c r="F22" s="244" t="s">
        <v>323</v>
      </c>
    </row>
    <row r="23" spans="1:6" s="118" customFormat="1" x14ac:dyDescent="0.25">
      <c r="A23" s="382"/>
      <c r="B23" s="385"/>
      <c r="C23" s="239"/>
      <c r="D23" s="364" t="s">
        <v>289</v>
      </c>
      <c r="E23" s="364"/>
      <c r="F23" s="244" t="s">
        <v>324</v>
      </c>
    </row>
    <row r="24" spans="1:6" s="118" customFormat="1" ht="27.75" customHeight="1" x14ac:dyDescent="0.25">
      <c r="A24" s="382"/>
      <c r="B24" s="385"/>
      <c r="C24" s="241" t="s">
        <v>289</v>
      </c>
      <c r="D24" s="364" t="s">
        <v>325</v>
      </c>
      <c r="E24" s="364"/>
      <c r="F24" s="395"/>
    </row>
    <row r="25" spans="1:6" ht="14.25" customHeight="1" x14ac:dyDescent="0.25">
      <c r="A25" s="382"/>
      <c r="B25" s="385"/>
      <c r="C25" s="239"/>
      <c r="D25" s="394" t="s">
        <v>289</v>
      </c>
      <c r="E25" s="394"/>
      <c r="F25" s="244" t="s">
        <v>326</v>
      </c>
    </row>
    <row r="26" spans="1:6" s="13" customFormat="1" ht="15" customHeight="1" x14ac:dyDescent="0.25">
      <c r="A26" s="382"/>
      <c r="B26" s="385"/>
      <c r="C26" s="245" t="s">
        <v>289</v>
      </c>
      <c r="D26" s="364" t="s">
        <v>327</v>
      </c>
      <c r="E26" s="364"/>
      <c r="F26" s="395"/>
    </row>
    <row r="27" spans="1:6" s="13" customFormat="1" ht="38.25" x14ac:dyDescent="0.25">
      <c r="A27" s="383"/>
      <c r="B27" s="386"/>
      <c r="C27" s="242"/>
      <c r="D27" s="397" t="s">
        <v>289</v>
      </c>
      <c r="E27" s="397"/>
      <c r="F27" s="247" t="s">
        <v>328</v>
      </c>
    </row>
    <row r="28" spans="1:6" s="13" customFormat="1" ht="15" customHeight="1" x14ac:dyDescent="0.25">
      <c r="A28" s="381">
        <v>4</v>
      </c>
      <c r="B28" s="384" t="s">
        <v>6</v>
      </c>
      <c r="C28" s="238" t="s">
        <v>289</v>
      </c>
      <c r="D28" s="392" t="s">
        <v>329</v>
      </c>
      <c r="E28" s="392"/>
      <c r="F28" s="393"/>
    </row>
    <row r="29" spans="1:6" s="13" customFormat="1" ht="25.5" x14ac:dyDescent="0.25">
      <c r="A29" s="382"/>
      <c r="B29" s="385"/>
      <c r="C29" s="239"/>
      <c r="D29" s="364" t="s">
        <v>289</v>
      </c>
      <c r="E29" s="364"/>
      <c r="F29" s="244" t="s">
        <v>330</v>
      </c>
    </row>
    <row r="30" spans="1:6" s="13" customFormat="1" ht="25.5" x14ac:dyDescent="0.25">
      <c r="A30" s="382"/>
      <c r="B30" s="385"/>
      <c r="C30" s="239"/>
      <c r="D30" s="364" t="s">
        <v>289</v>
      </c>
      <c r="E30" s="364"/>
      <c r="F30" s="244" t="s">
        <v>331</v>
      </c>
    </row>
    <row r="31" spans="1:6" s="13" customFormat="1" ht="29.25" customHeight="1" x14ac:dyDescent="0.25">
      <c r="A31" s="382"/>
      <c r="B31" s="385"/>
      <c r="C31" s="241" t="s">
        <v>289</v>
      </c>
      <c r="D31" s="364" t="s">
        <v>332</v>
      </c>
      <c r="E31" s="364"/>
      <c r="F31" s="395"/>
    </row>
    <row r="32" spans="1:6" s="13" customFormat="1" ht="27.75" customHeight="1" x14ac:dyDescent="0.25">
      <c r="A32" s="383"/>
      <c r="B32" s="386"/>
      <c r="C32" s="241" t="s">
        <v>289</v>
      </c>
      <c r="D32" s="364" t="s">
        <v>333</v>
      </c>
      <c r="E32" s="364"/>
      <c r="F32" s="395"/>
    </row>
    <row r="33" spans="1:7" s="13" customFormat="1" ht="15" customHeight="1" x14ac:dyDescent="0.25">
      <c r="A33" s="381">
        <v>5</v>
      </c>
      <c r="B33" s="384" t="s">
        <v>7</v>
      </c>
      <c r="C33" s="238" t="s">
        <v>289</v>
      </c>
      <c r="D33" s="392" t="s">
        <v>334</v>
      </c>
      <c r="E33" s="392"/>
      <c r="F33" s="393"/>
    </row>
    <row r="34" spans="1:7" s="13" customFormat="1" ht="34.5" customHeight="1" x14ac:dyDescent="0.25">
      <c r="A34" s="382"/>
      <c r="B34" s="385"/>
      <c r="C34" s="239"/>
      <c r="D34" s="364" t="s">
        <v>289</v>
      </c>
      <c r="E34" s="364"/>
      <c r="F34" s="244" t="s">
        <v>335</v>
      </c>
    </row>
    <row r="35" spans="1:7" s="13" customFormat="1" ht="25.5" customHeight="1" x14ac:dyDescent="0.25">
      <c r="A35" s="382"/>
      <c r="B35" s="385"/>
      <c r="C35" s="241" t="s">
        <v>289</v>
      </c>
      <c r="D35" s="364" t="s">
        <v>336</v>
      </c>
      <c r="E35" s="364"/>
      <c r="F35" s="395"/>
    </row>
    <row r="36" spans="1:7" s="13" customFormat="1" ht="38.25" x14ac:dyDescent="0.25">
      <c r="A36" s="382"/>
      <c r="B36" s="385"/>
      <c r="C36" s="239"/>
      <c r="D36" s="364" t="s">
        <v>289</v>
      </c>
      <c r="E36" s="364"/>
      <c r="F36" s="244" t="s">
        <v>337</v>
      </c>
    </row>
    <row r="37" spans="1:7" s="13" customFormat="1" ht="38.25" x14ac:dyDescent="0.25">
      <c r="A37" s="382"/>
      <c r="B37" s="385"/>
      <c r="C37" s="239"/>
      <c r="D37" s="394" t="s">
        <v>289</v>
      </c>
      <c r="E37" s="394"/>
      <c r="F37" s="244" t="s">
        <v>338</v>
      </c>
    </row>
    <row r="38" spans="1:7" s="13" customFormat="1" ht="28.5" customHeight="1" x14ac:dyDescent="0.25">
      <c r="A38" s="383"/>
      <c r="B38" s="386"/>
      <c r="C38" s="246" t="s">
        <v>289</v>
      </c>
      <c r="D38" s="391" t="s">
        <v>290</v>
      </c>
      <c r="E38" s="391"/>
      <c r="F38" s="396"/>
    </row>
    <row r="39" spans="1:7" s="13" customFormat="1" ht="41.25" customHeight="1" x14ac:dyDescent="0.25">
      <c r="A39" s="234">
        <v>6</v>
      </c>
      <c r="B39" s="258" t="s">
        <v>8</v>
      </c>
      <c r="C39" s="235" t="s">
        <v>289</v>
      </c>
      <c r="D39" s="400" t="s">
        <v>339</v>
      </c>
      <c r="E39" s="400"/>
      <c r="F39" s="401"/>
    </row>
    <row r="40" spans="1:7" s="13" customFormat="1" ht="15" customHeight="1" x14ac:dyDescent="0.25">
      <c r="A40" s="381">
        <v>7</v>
      </c>
      <c r="B40" s="384" t="s">
        <v>67</v>
      </c>
      <c r="C40" s="238" t="s">
        <v>289</v>
      </c>
      <c r="D40" s="392" t="s">
        <v>340</v>
      </c>
      <c r="E40" s="392"/>
      <c r="F40" s="393"/>
    </row>
    <row r="41" spans="1:7" s="13" customFormat="1" x14ac:dyDescent="0.25">
      <c r="A41" s="382"/>
      <c r="B41" s="385"/>
      <c r="C41" s="239"/>
      <c r="D41" s="364" t="s">
        <v>289</v>
      </c>
      <c r="E41" s="364"/>
      <c r="F41" s="244" t="s">
        <v>341</v>
      </c>
    </row>
    <row r="42" spans="1:7" s="13" customFormat="1" ht="15" customHeight="1" x14ac:dyDescent="0.25">
      <c r="A42" s="382"/>
      <c r="B42" s="385"/>
      <c r="C42" s="241" t="s">
        <v>289</v>
      </c>
      <c r="D42" s="364" t="s">
        <v>342</v>
      </c>
      <c r="E42" s="364"/>
      <c r="F42" s="395"/>
    </row>
    <row r="43" spans="1:7" s="13" customFormat="1" ht="38.25" x14ac:dyDescent="0.25">
      <c r="A43" s="383"/>
      <c r="B43" s="386"/>
      <c r="C43" s="242"/>
      <c r="D43" s="391" t="s">
        <v>289</v>
      </c>
      <c r="E43" s="391"/>
      <c r="F43" s="247" t="s">
        <v>343</v>
      </c>
    </row>
    <row r="44" spans="1:7" s="13" customFormat="1" ht="15" customHeight="1" x14ac:dyDescent="0.25">
      <c r="A44" s="381">
        <v>8</v>
      </c>
      <c r="B44" s="384" t="s">
        <v>9</v>
      </c>
      <c r="C44" s="249" t="s">
        <v>289</v>
      </c>
      <c r="D44" s="387" t="s">
        <v>344</v>
      </c>
      <c r="E44" s="387"/>
      <c r="F44" s="388"/>
    </row>
    <row r="45" spans="1:7" s="13" customFormat="1" ht="15" customHeight="1" x14ac:dyDescent="0.25">
      <c r="A45" s="383"/>
      <c r="B45" s="386"/>
      <c r="C45" s="250" t="s">
        <v>289</v>
      </c>
      <c r="D45" s="398" t="s">
        <v>345</v>
      </c>
      <c r="E45" s="398"/>
      <c r="F45" s="399"/>
    </row>
    <row r="46" spans="1:7" s="13" customFormat="1" ht="15" customHeight="1" x14ac:dyDescent="0.25">
      <c r="A46" s="377" t="s">
        <v>11</v>
      </c>
      <c r="B46" s="378"/>
      <c r="C46" s="378"/>
      <c r="D46" s="378"/>
      <c r="E46" s="378"/>
      <c r="F46" s="378"/>
    </row>
    <row r="47" spans="1:7" s="13" customFormat="1" ht="15" customHeight="1" x14ac:dyDescent="0.25">
      <c r="A47" s="381">
        <v>9</v>
      </c>
      <c r="B47" s="384" t="s">
        <v>68</v>
      </c>
      <c r="C47" s="407" t="s">
        <v>289</v>
      </c>
      <c r="D47" s="408"/>
      <c r="E47" s="392" t="s">
        <v>346</v>
      </c>
      <c r="F47" s="393"/>
    </row>
    <row r="48" spans="1:7" s="13" customFormat="1" ht="27.75" customHeight="1" x14ac:dyDescent="0.25">
      <c r="A48" s="382"/>
      <c r="B48" s="385"/>
      <c r="C48" s="404" t="s">
        <v>289</v>
      </c>
      <c r="D48" s="394"/>
      <c r="E48" s="364" t="s">
        <v>347</v>
      </c>
      <c r="F48" s="395"/>
      <c r="G48" s="228"/>
    </row>
    <row r="49" spans="1:7" s="13" customFormat="1" ht="30.75" customHeight="1" x14ac:dyDescent="0.25">
      <c r="A49" s="382"/>
      <c r="B49" s="385"/>
      <c r="C49" s="402"/>
      <c r="D49" s="403"/>
      <c r="E49" s="224" t="s">
        <v>289</v>
      </c>
      <c r="F49" s="244" t="s">
        <v>348</v>
      </c>
      <c r="G49" s="228"/>
    </row>
    <row r="50" spans="1:7" s="13" customFormat="1" ht="25.5" x14ac:dyDescent="0.25">
      <c r="A50" s="382"/>
      <c r="B50" s="385"/>
      <c r="C50" s="404"/>
      <c r="D50" s="394"/>
      <c r="E50" s="224" t="s">
        <v>289</v>
      </c>
      <c r="F50" s="317" t="s">
        <v>469</v>
      </c>
      <c r="G50" s="228"/>
    </row>
    <row r="51" spans="1:7" ht="43.5" customHeight="1" x14ac:dyDescent="0.25">
      <c r="A51" s="382"/>
      <c r="B51" s="385"/>
      <c r="C51" s="404" t="s">
        <v>305</v>
      </c>
      <c r="D51" s="394"/>
      <c r="E51" s="364" t="s">
        <v>349</v>
      </c>
      <c r="F51" s="395"/>
      <c r="G51" s="229"/>
    </row>
    <row r="52" spans="1:7" s="13" customFormat="1" ht="15" customHeight="1" x14ac:dyDescent="0.25">
      <c r="A52" s="382"/>
      <c r="B52" s="385"/>
      <c r="C52" s="404" t="s">
        <v>289</v>
      </c>
      <c r="D52" s="394"/>
      <c r="E52" s="364" t="s">
        <v>350</v>
      </c>
      <c r="F52" s="395"/>
      <c r="G52" s="229"/>
    </row>
    <row r="53" spans="1:7" ht="25.5" x14ac:dyDescent="0.25">
      <c r="A53" s="382"/>
      <c r="B53" s="385"/>
      <c r="C53" s="402"/>
      <c r="D53" s="403"/>
      <c r="E53" s="224" t="s">
        <v>289</v>
      </c>
      <c r="F53" s="244" t="s">
        <v>351</v>
      </c>
      <c r="G53" s="230"/>
    </row>
    <row r="54" spans="1:7" ht="25.5" x14ac:dyDescent="0.25">
      <c r="A54" s="382"/>
      <c r="B54" s="385"/>
      <c r="C54" s="402"/>
      <c r="D54" s="403"/>
      <c r="E54" s="224" t="s">
        <v>289</v>
      </c>
      <c r="F54" s="244" t="s">
        <v>352</v>
      </c>
      <c r="G54" s="230"/>
    </row>
    <row r="55" spans="1:7" ht="15" customHeight="1" x14ac:dyDescent="0.25">
      <c r="A55" s="382"/>
      <c r="B55" s="385"/>
      <c r="C55" s="404" t="s">
        <v>289</v>
      </c>
      <c r="D55" s="394"/>
      <c r="E55" s="364" t="s">
        <v>291</v>
      </c>
      <c r="F55" s="395"/>
      <c r="G55" s="229"/>
    </row>
    <row r="56" spans="1:7" ht="29.25" customHeight="1" x14ac:dyDescent="0.25">
      <c r="A56" s="383"/>
      <c r="B56" s="386"/>
      <c r="C56" s="405"/>
      <c r="D56" s="406"/>
      <c r="E56" s="391" t="s">
        <v>353</v>
      </c>
      <c r="F56" s="396"/>
      <c r="G56" s="229"/>
    </row>
    <row r="57" spans="1:7" ht="31.5" customHeight="1" x14ac:dyDescent="0.25">
      <c r="A57" s="381">
        <v>10</v>
      </c>
      <c r="B57" s="384" t="s">
        <v>84</v>
      </c>
      <c r="C57" s="407" t="s">
        <v>289</v>
      </c>
      <c r="D57" s="408"/>
      <c r="E57" s="392" t="s">
        <v>354</v>
      </c>
      <c r="F57" s="393"/>
      <c r="G57" s="229"/>
    </row>
    <row r="58" spans="1:7" ht="15" customHeight="1" x14ac:dyDescent="0.25">
      <c r="A58" s="382"/>
      <c r="B58" s="385"/>
      <c r="C58" s="404" t="s">
        <v>289</v>
      </c>
      <c r="D58" s="394"/>
      <c r="E58" s="364" t="s">
        <v>379</v>
      </c>
      <c r="F58" s="395"/>
      <c r="G58" s="229"/>
    </row>
    <row r="59" spans="1:7" x14ac:dyDescent="0.25">
      <c r="A59" s="382"/>
      <c r="B59" s="385"/>
      <c r="C59" s="402"/>
      <c r="D59" s="403"/>
      <c r="E59" s="224" t="s">
        <v>289</v>
      </c>
      <c r="F59" s="244" t="s">
        <v>355</v>
      </c>
      <c r="G59" s="230"/>
    </row>
    <row r="60" spans="1:7" ht="25.5" x14ac:dyDescent="0.25">
      <c r="A60" s="382"/>
      <c r="B60" s="385"/>
      <c r="C60" s="402"/>
      <c r="D60" s="403"/>
      <c r="E60" s="224" t="s">
        <v>289</v>
      </c>
      <c r="F60" s="244" t="s">
        <v>356</v>
      </c>
      <c r="G60" s="230"/>
    </row>
    <row r="61" spans="1:7" ht="15" customHeight="1" x14ac:dyDescent="0.25">
      <c r="A61" s="382"/>
      <c r="B61" s="385"/>
      <c r="C61" s="404" t="s">
        <v>289</v>
      </c>
      <c r="D61" s="394"/>
      <c r="E61" s="364" t="s">
        <v>357</v>
      </c>
      <c r="F61" s="395"/>
      <c r="G61" s="229"/>
    </row>
    <row r="62" spans="1:7" ht="25.5" x14ac:dyDescent="0.25">
      <c r="A62" s="382"/>
      <c r="B62" s="385"/>
      <c r="C62" s="402"/>
      <c r="D62" s="403"/>
      <c r="E62" s="237" t="s">
        <v>289</v>
      </c>
      <c r="F62" s="244" t="s">
        <v>358</v>
      </c>
      <c r="G62" s="230"/>
    </row>
    <row r="63" spans="1:7" ht="33" customHeight="1" x14ac:dyDescent="0.25">
      <c r="A63" s="382"/>
      <c r="B63" s="385"/>
      <c r="C63" s="402"/>
      <c r="D63" s="403"/>
      <c r="E63" s="237" t="s">
        <v>289</v>
      </c>
      <c r="F63" s="244" t="s">
        <v>359</v>
      </c>
      <c r="G63" s="230"/>
    </row>
    <row r="64" spans="1:7" ht="38.25" x14ac:dyDescent="0.25">
      <c r="A64" s="383"/>
      <c r="B64" s="386"/>
      <c r="C64" s="405"/>
      <c r="D64" s="406"/>
      <c r="E64" s="251" t="s">
        <v>289</v>
      </c>
      <c r="F64" s="247" t="s">
        <v>360</v>
      </c>
      <c r="G64" s="230"/>
    </row>
    <row r="65" spans="1:7" ht="38.25" x14ac:dyDescent="0.25">
      <c r="A65" s="234">
        <v>11</v>
      </c>
      <c r="B65" s="258" t="s">
        <v>69</v>
      </c>
      <c r="C65" s="409" t="s">
        <v>306</v>
      </c>
      <c r="D65" s="410"/>
      <c r="E65" s="371" t="s">
        <v>361</v>
      </c>
      <c r="F65" s="372"/>
      <c r="G65" s="231"/>
    </row>
    <row r="66" spans="1:7" ht="15" customHeight="1" x14ac:dyDescent="0.25">
      <c r="A66" s="381">
        <v>12</v>
      </c>
      <c r="B66" s="384" t="s">
        <v>70</v>
      </c>
      <c r="C66" s="411" t="s">
        <v>306</v>
      </c>
      <c r="D66" s="412"/>
      <c r="E66" s="387" t="s">
        <v>362</v>
      </c>
      <c r="F66" s="388"/>
      <c r="G66" s="231"/>
    </row>
    <row r="67" spans="1:7" ht="45.75" customHeight="1" x14ac:dyDescent="0.25">
      <c r="A67" s="383"/>
      <c r="B67" s="386"/>
      <c r="C67" s="413" t="s">
        <v>306</v>
      </c>
      <c r="D67" s="414"/>
      <c r="E67" s="398" t="s">
        <v>363</v>
      </c>
      <c r="F67" s="399"/>
      <c r="G67" s="231"/>
    </row>
    <row r="68" spans="1:7" ht="26.25" customHeight="1" x14ac:dyDescent="0.25">
      <c r="A68" s="234">
        <v>13</v>
      </c>
      <c r="B68" s="258" t="s">
        <v>52</v>
      </c>
      <c r="C68" s="417" t="s">
        <v>306</v>
      </c>
      <c r="D68" s="418"/>
      <c r="E68" s="437" t="s">
        <v>364</v>
      </c>
      <c r="F68" s="438"/>
      <c r="G68" s="231"/>
    </row>
    <row r="69" spans="1:7" ht="89.25" x14ac:dyDescent="0.25">
      <c r="A69" s="234">
        <v>14</v>
      </c>
      <c r="B69" s="258" t="s">
        <v>71</v>
      </c>
      <c r="C69" s="409" t="s">
        <v>289</v>
      </c>
      <c r="D69" s="410"/>
      <c r="E69" s="371" t="s">
        <v>365</v>
      </c>
      <c r="F69" s="372"/>
      <c r="G69" s="231"/>
    </row>
    <row r="70" spans="1:7" ht="64.5" customHeight="1" x14ac:dyDescent="0.25">
      <c r="A70" s="234">
        <v>15</v>
      </c>
      <c r="B70" s="258" t="s">
        <v>72</v>
      </c>
      <c r="C70" s="409" t="s">
        <v>289</v>
      </c>
      <c r="D70" s="410"/>
      <c r="E70" s="371" t="s">
        <v>366</v>
      </c>
      <c r="F70" s="372"/>
      <c r="G70" s="231"/>
    </row>
    <row r="71" spans="1:7" ht="15" customHeight="1" x14ac:dyDescent="0.25">
      <c r="A71" s="377" t="s">
        <v>15</v>
      </c>
      <c r="B71" s="378"/>
      <c r="C71" s="379"/>
      <c r="D71" s="379"/>
      <c r="E71" s="379"/>
      <c r="F71" s="379"/>
      <c r="G71" s="232"/>
    </row>
    <row r="72" spans="1:7" ht="26.25" customHeight="1" x14ac:dyDescent="0.25">
      <c r="A72" s="234">
        <v>16</v>
      </c>
      <c r="B72" s="258" t="s">
        <v>16</v>
      </c>
      <c r="C72" s="415" t="s">
        <v>289</v>
      </c>
      <c r="D72" s="416"/>
      <c r="E72" s="371" t="s">
        <v>361</v>
      </c>
      <c r="F72" s="372"/>
      <c r="G72" s="231"/>
    </row>
    <row r="73" spans="1:7" ht="26.25" customHeight="1" x14ac:dyDescent="0.25">
      <c r="A73" s="234">
        <v>17</v>
      </c>
      <c r="B73" s="258" t="s">
        <v>17</v>
      </c>
      <c r="C73" s="415" t="s">
        <v>289</v>
      </c>
      <c r="D73" s="416"/>
      <c r="E73" s="371" t="s">
        <v>361</v>
      </c>
      <c r="F73" s="372"/>
      <c r="G73" s="231"/>
    </row>
    <row r="74" spans="1:7" ht="15" customHeight="1" x14ac:dyDescent="0.25">
      <c r="A74" s="234">
        <v>18</v>
      </c>
      <c r="B74" s="258" t="s">
        <v>18</v>
      </c>
      <c r="C74" s="415" t="s">
        <v>289</v>
      </c>
      <c r="D74" s="416"/>
      <c r="E74" s="371" t="s">
        <v>361</v>
      </c>
      <c r="F74" s="372"/>
      <c r="G74" s="231"/>
    </row>
    <row r="75" spans="1:7" ht="89.25" x14ac:dyDescent="0.25">
      <c r="A75" s="252">
        <v>19</v>
      </c>
      <c r="B75" s="291" t="s">
        <v>73</v>
      </c>
      <c r="C75" s="415" t="s">
        <v>289</v>
      </c>
      <c r="D75" s="416"/>
      <c r="E75" s="371" t="s">
        <v>367</v>
      </c>
      <c r="F75" s="372"/>
      <c r="G75" s="231"/>
    </row>
    <row r="76" spans="1:7" ht="15" customHeight="1" x14ac:dyDescent="0.25">
      <c r="A76" s="381">
        <v>20</v>
      </c>
      <c r="B76" s="384" t="s">
        <v>13</v>
      </c>
      <c r="C76" s="423" t="s">
        <v>289</v>
      </c>
      <c r="D76" s="424"/>
      <c r="E76" s="392" t="s">
        <v>368</v>
      </c>
      <c r="F76" s="393"/>
      <c r="G76" s="229"/>
    </row>
    <row r="77" spans="1:7" ht="25.5" x14ac:dyDescent="0.25">
      <c r="A77" s="382"/>
      <c r="B77" s="385"/>
      <c r="C77" s="425"/>
      <c r="D77" s="426"/>
      <c r="E77" s="224" t="s">
        <v>289</v>
      </c>
      <c r="F77" s="244" t="s">
        <v>369</v>
      </c>
      <c r="G77" s="230"/>
    </row>
    <row r="78" spans="1:7" ht="15" customHeight="1" x14ac:dyDescent="0.25">
      <c r="A78" s="382"/>
      <c r="B78" s="385"/>
      <c r="C78" s="427" t="s">
        <v>306</v>
      </c>
      <c r="D78" s="428"/>
      <c r="E78" s="364" t="s">
        <v>370</v>
      </c>
      <c r="F78" s="395"/>
      <c r="G78" s="229"/>
    </row>
    <row r="79" spans="1:7" ht="42" customHeight="1" x14ac:dyDescent="0.25">
      <c r="A79" s="383"/>
      <c r="B79" s="386"/>
      <c r="C79" s="429" t="s">
        <v>289</v>
      </c>
      <c r="D79" s="430"/>
      <c r="E79" s="391" t="s">
        <v>371</v>
      </c>
      <c r="F79" s="396"/>
      <c r="G79" s="229"/>
    </row>
    <row r="80" spans="1:7" ht="15" customHeight="1" x14ac:dyDescent="0.25">
      <c r="A80" s="377" t="s">
        <v>20</v>
      </c>
      <c r="B80" s="378"/>
      <c r="C80" s="378"/>
      <c r="D80" s="378"/>
      <c r="E80" s="378"/>
      <c r="F80" s="378"/>
      <c r="G80" s="232"/>
    </row>
    <row r="81" spans="1:7" ht="15" customHeight="1" x14ac:dyDescent="0.25">
      <c r="A81" s="381">
        <v>21</v>
      </c>
      <c r="B81" s="419" t="s">
        <v>20</v>
      </c>
      <c r="C81" s="421" t="s">
        <v>306</v>
      </c>
      <c r="D81" s="387"/>
      <c r="E81" s="387" t="s">
        <v>372</v>
      </c>
      <c r="F81" s="388"/>
      <c r="G81" s="231"/>
    </row>
    <row r="82" spans="1:7" ht="15" customHeight="1" x14ac:dyDescent="0.25">
      <c r="A82" s="383"/>
      <c r="B82" s="420"/>
      <c r="C82" s="422" t="s">
        <v>306</v>
      </c>
      <c r="D82" s="398"/>
      <c r="E82" s="398" t="s">
        <v>373</v>
      </c>
      <c r="F82" s="399"/>
      <c r="G82" s="231"/>
    </row>
    <row r="83" spans="1:7" ht="15" customHeight="1" x14ac:dyDescent="0.25">
      <c r="A83" s="377" t="s">
        <v>22</v>
      </c>
      <c r="B83" s="378"/>
      <c r="C83" s="378"/>
      <c r="D83" s="378"/>
      <c r="E83" s="378"/>
      <c r="F83" s="378"/>
      <c r="G83" s="232"/>
    </row>
    <row r="84" spans="1:7" x14ac:dyDescent="0.25">
      <c r="A84" s="381">
        <v>22</v>
      </c>
      <c r="B84" s="384" t="s">
        <v>23</v>
      </c>
      <c r="C84" s="253" t="s">
        <v>306</v>
      </c>
      <c r="D84" s="431" t="s">
        <v>374</v>
      </c>
      <c r="E84" s="431"/>
      <c r="F84" s="432"/>
      <c r="G84" s="231"/>
    </row>
    <row r="85" spans="1:7" ht="44.25" customHeight="1" x14ac:dyDescent="0.25">
      <c r="A85" s="383"/>
      <c r="B85" s="386"/>
      <c r="C85" s="254" t="s">
        <v>289</v>
      </c>
      <c r="D85" s="433" t="s">
        <v>375</v>
      </c>
      <c r="E85" s="433"/>
      <c r="F85" s="434"/>
      <c r="G85" s="231"/>
    </row>
    <row r="86" spans="1:7" x14ac:dyDescent="0.25">
      <c r="A86" s="381">
        <v>23</v>
      </c>
      <c r="B86" s="384" t="s">
        <v>24</v>
      </c>
      <c r="C86" s="253" t="s">
        <v>306</v>
      </c>
      <c r="D86" s="431" t="s">
        <v>374</v>
      </c>
      <c r="E86" s="431"/>
      <c r="F86" s="432"/>
      <c r="G86" s="231"/>
    </row>
    <row r="87" spans="1:7" ht="27.75" customHeight="1" x14ac:dyDescent="0.25">
      <c r="A87" s="383"/>
      <c r="B87" s="386"/>
      <c r="C87" s="254" t="s">
        <v>289</v>
      </c>
      <c r="D87" s="433" t="s">
        <v>376</v>
      </c>
      <c r="E87" s="433"/>
      <c r="F87" s="434"/>
      <c r="G87" s="231"/>
    </row>
    <row r="88" spans="1:7" x14ac:dyDescent="0.25">
      <c r="A88" s="381">
        <v>24</v>
      </c>
      <c r="B88" s="384" t="s">
        <v>25</v>
      </c>
      <c r="C88" s="253" t="s">
        <v>306</v>
      </c>
      <c r="D88" s="431" t="s">
        <v>374</v>
      </c>
      <c r="E88" s="431"/>
      <c r="F88" s="432"/>
      <c r="G88" s="231"/>
    </row>
    <row r="89" spans="1:7" ht="18" customHeight="1" x14ac:dyDescent="0.25">
      <c r="A89" s="383"/>
      <c r="B89" s="386"/>
      <c r="C89" s="254" t="s">
        <v>289</v>
      </c>
      <c r="D89" s="433" t="s">
        <v>377</v>
      </c>
      <c r="E89" s="433"/>
      <c r="F89" s="434"/>
      <c r="G89" s="231"/>
    </row>
    <row r="90" spans="1:7" ht="21" customHeight="1" x14ac:dyDescent="0.25">
      <c r="A90" s="381">
        <v>25</v>
      </c>
      <c r="B90" s="384" t="s">
        <v>26</v>
      </c>
      <c r="C90" s="253" t="s">
        <v>306</v>
      </c>
      <c r="D90" s="431" t="s">
        <v>374</v>
      </c>
      <c r="E90" s="431"/>
      <c r="F90" s="432"/>
      <c r="G90" s="231"/>
    </row>
    <row r="91" spans="1:7" ht="21" customHeight="1" x14ac:dyDescent="0.25">
      <c r="A91" s="383"/>
      <c r="B91" s="386"/>
      <c r="C91" s="255" t="s">
        <v>289</v>
      </c>
      <c r="D91" s="435" t="s">
        <v>377</v>
      </c>
      <c r="E91" s="435"/>
      <c r="F91" s="43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65"/>
  <sheetViews>
    <sheetView showGridLines="0" tabSelected="1" view="pageBreakPreview" topLeftCell="F1" zoomScaleNormal="100" zoomScaleSheetLayoutView="100" workbookViewId="0">
      <selection activeCell="G6" sqref="G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45" t="s">
        <v>79</v>
      </c>
      <c r="C2" s="445"/>
      <c r="D2" s="445"/>
      <c r="E2" s="445"/>
      <c r="F2" s="445"/>
      <c r="G2" s="445"/>
      <c r="H2" s="445"/>
      <c r="I2" s="445"/>
      <c r="J2" s="445"/>
      <c r="K2" s="445"/>
      <c r="L2" s="445"/>
      <c r="M2" s="445"/>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49" t="s">
        <v>42</v>
      </c>
      <c r="C4" s="450"/>
      <c r="D4" s="450"/>
      <c r="E4" s="451"/>
      <c r="F4" s="446" t="s">
        <v>37</v>
      </c>
      <c r="G4" s="448"/>
      <c r="H4" s="204"/>
      <c r="I4" s="205"/>
      <c r="J4" s="448" t="s">
        <v>38</v>
      </c>
      <c r="K4" s="447"/>
      <c r="L4" s="446" t="s">
        <v>39</v>
      </c>
      <c r="M4" s="447"/>
    </row>
    <row r="5" spans="1:22" s="1" customFormat="1" ht="45" x14ac:dyDescent="0.25">
      <c r="B5" s="452"/>
      <c r="C5" s="453"/>
      <c r="D5" s="453"/>
      <c r="E5" s="454"/>
      <c r="F5" s="20" t="s">
        <v>40</v>
      </c>
      <c r="G5" s="196" t="s">
        <v>41</v>
      </c>
      <c r="H5" s="206"/>
      <c r="I5" s="207"/>
      <c r="J5" s="200" t="s">
        <v>40</v>
      </c>
      <c r="K5" s="20" t="s">
        <v>41</v>
      </c>
      <c r="L5" s="20" t="s">
        <v>35</v>
      </c>
      <c r="M5" s="20" t="s">
        <v>36</v>
      </c>
    </row>
    <row r="6" spans="1:22" x14ac:dyDescent="0.25">
      <c r="B6" s="442" t="s">
        <v>10</v>
      </c>
      <c r="C6" s="443"/>
      <c r="D6" s="443"/>
      <c r="E6" s="444"/>
      <c r="F6" s="110">
        <f>SUM(F16:F23)</f>
        <v>122.3214415475731</v>
      </c>
      <c r="G6" s="197">
        <f t="shared" ref="F6:M6" si="0">SUM(G16:G23)</f>
        <v>372125.87549539231</v>
      </c>
      <c r="H6" s="208"/>
      <c r="I6" s="209"/>
      <c r="J6" s="201">
        <f t="shared" si="0"/>
        <v>74.107150166727692</v>
      </c>
      <c r="K6" s="110">
        <f t="shared" si="0"/>
        <v>255337.04262028029</v>
      </c>
      <c r="L6" s="110">
        <f t="shared" si="0"/>
        <v>73.150277443910596</v>
      </c>
      <c r="M6" s="111">
        <f t="shared" si="0"/>
        <v>1020492.4828190582</v>
      </c>
    </row>
    <row r="7" spans="1:22" x14ac:dyDescent="0.25">
      <c r="B7" s="439" t="s">
        <v>14</v>
      </c>
      <c r="C7" s="440"/>
      <c r="D7" s="440"/>
      <c r="E7" s="441"/>
      <c r="F7" s="112">
        <f t="shared" ref="F7:M7" si="1">SUM(F25:F31)</f>
        <v>123.82989192011399</v>
      </c>
      <c r="G7" s="198">
        <f t="shared" si="1"/>
        <v>389203.18313696975</v>
      </c>
      <c r="H7" s="208"/>
      <c r="I7" s="209"/>
      <c r="J7" s="202">
        <f t="shared" si="1"/>
        <v>127.53577609550518</v>
      </c>
      <c r="K7" s="112">
        <f t="shared" si="1"/>
        <v>352663.7875021919</v>
      </c>
      <c r="L7" s="112">
        <f t="shared" si="1"/>
        <v>92.948051728589576</v>
      </c>
      <c r="M7" s="113">
        <f t="shared" si="1"/>
        <v>1311738.7967186884</v>
      </c>
    </row>
    <row r="8" spans="1:22" x14ac:dyDescent="0.25">
      <c r="B8" s="439" t="s">
        <v>19</v>
      </c>
      <c r="C8" s="440"/>
      <c r="D8" s="440"/>
      <c r="E8" s="441"/>
      <c r="F8" s="112">
        <f t="shared" ref="F8:M8" si="2">SUM(F33:F37)</f>
        <v>64.163490556112095</v>
      </c>
      <c r="G8" s="198">
        <f t="shared" si="2"/>
        <v>969945.34131528682</v>
      </c>
      <c r="H8" s="208"/>
      <c r="I8" s="209"/>
      <c r="J8" s="202">
        <f t="shared" si="2"/>
        <v>42.286002661155372</v>
      </c>
      <c r="K8" s="112">
        <f t="shared" si="2"/>
        <v>657661.03961012221</v>
      </c>
      <c r="L8" s="112">
        <f t="shared" si="2"/>
        <v>42.286002661155372</v>
      </c>
      <c r="M8" s="113">
        <f t="shared" si="2"/>
        <v>2630644.1584404889</v>
      </c>
    </row>
    <row r="9" spans="1:22" x14ac:dyDescent="0.25">
      <c r="B9" s="439" t="s">
        <v>21</v>
      </c>
      <c r="C9" s="440"/>
      <c r="D9" s="440"/>
      <c r="E9" s="441"/>
      <c r="F9" s="114">
        <f t="shared" ref="F9:M9" si="3">F39</f>
        <v>0</v>
      </c>
      <c r="G9" s="199">
        <f t="shared" si="3"/>
        <v>0</v>
      </c>
      <c r="H9" s="208"/>
      <c r="I9" s="209"/>
      <c r="J9" s="203">
        <f t="shared" si="3"/>
        <v>0</v>
      </c>
      <c r="K9" s="114">
        <f t="shared" si="3"/>
        <v>0</v>
      </c>
      <c r="L9" s="114">
        <f t="shared" si="3"/>
        <v>0</v>
      </c>
      <c r="M9" s="115">
        <f t="shared" si="3"/>
        <v>0</v>
      </c>
    </row>
    <row r="10" spans="1:22" x14ac:dyDescent="0.25">
      <c r="B10" s="462" t="s">
        <v>27</v>
      </c>
      <c r="C10" s="463"/>
      <c r="D10" s="463"/>
      <c r="E10" s="464"/>
      <c r="F10" s="114">
        <f>SUM(F41:F46)</f>
        <v>37.305487129163282</v>
      </c>
      <c r="G10" s="199">
        <f t="shared" ref="G10:M10" si="4">SUM(G41:G46)</f>
        <v>216552.44042738262</v>
      </c>
      <c r="H10" s="208"/>
      <c r="I10" s="209"/>
      <c r="J10" s="203">
        <f t="shared" si="4"/>
        <v>19.392374764581643</v>
      </c>
      <c r="K10" s="114">
        <f t="shared" si="4"/>
        <v>112573.99522753133</v>
      </c>
      <c r="L10" s="114">
        <f t="shared" si="4"/>
        <v>19.392374764581643</v>
      </c>
      <c r="M10" s="115">
        <f t="shared" si="4"/>
        <v>450295.9809101253</v>
      </c>
    </row>
    <row r="11" spans="1:22" x14ac:dyDescent="0.25">
      <c r="B11" s="459" t="s">
        <v>43</v>
      </c>
      <c r="C11" s="460"/>
      <c r="D11" s="460"/>
      <c r="E11" s="461"/>
      <c r="F11" s="332">
        <f t="shared" ref="F11:M11" si="5">SUM(F6:F10)</f>
        <v>347.62031115296247</v>
      </c>
      <c r="G11" s="333">
        <f t="shared" si="5"/>
        <v>1947826.8403750316</v>
      </c>
      <c r="H11" s="334"/>
      <c r="I11" s="335"/>
      <c r="J11" s="336">
        <f t="shared" si="5"/>
        <v>263.32130368796993</v>
      </c>
      <c r="K11" s="332">
        <f t="shared" si="5"/>
        <v>1378235.8649601259</v>
      </c>
      <c r="L11" s="332">
        <f t="shared" si="5"/>
        <v>227.77670659823718</v>
      </c>
      <c r="M11" s="337">
        <f t="shared" si="5"/>
        <v>5413171.4188883612</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65" t="s">
        <v>0</v>
      </c>
      <c r="C13" s="465" t="s">
        <v>1</v>
      </c>
      <c r="D13" s="455" t="s">
        <v>266</v>
      </c>
      <c r="E13" s="456"/>
      <c r="F13" s="446" t="s">
        <v>37</v>
      </c>
      <c r="G13" s="447"/>
      <c r="H13" s="457" t="s">
        <v>267</v>
      </c>
      <c r="I13" s="458"/>
      <c r="J13" s="446" t="s">
        <v>38</v>
      </c>
      <c r="K13" s="448"/>
      <c r="L13" s="446" t="s">
        <v>39</v>
      </c>
      <c r="M13" s="447"/>
    </row>
    <row r="14" spans="1:22" s="16" customFormat="1" ht="63.75" customHeight="1" x14ac:dyDescent="0.25">
      <c r="B14" s="465"/>
      <c r="C14" s="465"/>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1.0000000000000002</v>
      </c>
      <c r="E16" s="123">
        <v>1</v>
      </c>
      <c r="F16" s="86">
        <v>13.174049735140288</v>
      </c>
      <c r="G16" s="292">
        <v>86855.171724177242</v>
      </c>
      <c r="H16" s="122">
        <v>0.4997983993465912</v>
      </c>
      <c r="I16" s="123">
        <v>0.51306629109258028</v>
      </c>
      <c r="J16" s="86">
        <v>6.364304997198027</v>
      </c>
      <c r="K16" s="305">
        <v>43267.795186080155</v>
      </c>
      <c r="L16" s="293">
        <v>5.9126405896578467</v>
      </c>
      <c r="M16" s="267">
        <v>172667.27785137651</v>
      </c>
    </row>
    <row r="17" spans="2:13" x14ac:dyDescent="0.25">
      <c r="B17" s="7">
        <v>2</v>
      </c>
      <c r="C17" s="39" t="s">
        <v>4</v>
      </c>
      <c r="D17" s="124">
        <v>1</v>
      </c>
      <c r="E17" s="125">
        <v>1</v>
      </c>
      <c r="F17" s="87">
        <v>1.3866676228852883</v>
      </c>
      <c r="G17" s="294">
        <v>1601.2232850595954</v>
      </c>
      <c r="H17" s="124">
        <v>0.51536512624827746</v>
      </c>
      <c r="I17" s="125">
        <v>0.51536512624827746</v>
      </c>
      <c r="J17" s="87">
        <v>0.7146401345326755</v>
      </c>
      <c r="K17" s="307">
        <v>825.21464045641994</v>
      </c>
      <c r="L17" s="295">
        <v>0.20943181925576612</v>
      </c>
      <c r="M17" s="267">
        <v>2849.0737927067967</v>
      </c>
    </row>
    <row r="18" spans="2:13" x14ac:dyDescent="0.25">
      <c r="B18" s="7">
        <v>3</v>
      </c>
      <c r="C18" s="39" t="s">
        <v>5</v>
      </c>
      <c r="D18" s="124">
        <v>1</v>
      </c>
      <c r="E18" s="125">
        <v>0.99999999999999989</v>
      </c>
      <c r="F18" s="87">
        <v>102.91295844991703</v>
      </c>
      <c r="G18" s="294">
        <v>199514.76589355103</v>
      </c>
      <c r="H18" s="124">
        <v>0.599283160976254</v>
      </c>
      <c r="I18" s="125">
        <v>0.59644938512932133</v>
      </c>
      <c r="J18" s="87">
        <v>61.579616585159286</v>
      </c>
      <c r="K18" s="307">
        <v>118914.13273558691</v>
      </c>
      <c r="L18" s="88">
        <v>61.579616585159286</v>
      </c>
      <c r="M18" s="267">
        <v>475656.53094234766</v>
      </c>
    </row>
    <row r="19" spans="2:13" x14ac:dyDescent="0.25">
      <c r="B19" s="8">
        <v>4</v>
      </c>
      <c r="C19" s="39" t="s">
        <v>6</v>
      </c>
      <c r="D19" s="124">
        <v>1</v>
      </c>
      <c r="E19" s="125">
        <v>1</v>
      </c>
      <c r="F19" s="87">
        <v>1.9799090340268275</v>
      </c>
      <c r="G19" s="294">
        <v>32863.36860279306</v>
      </c>
      <c r="H19" s="124">
        <v>1.1422979936549398</v>
      </c>
      <c r="I19" s="125">
        <v>1.1141207562434163</v>
      </c>
      <c r="J19" s="87">
        <v>2.242356754519947</v>
      </c>
      <c r="K19" s="307">
        <v>36294.062859150246</v>
      </c>
      <c r="L19" s="88">
        <v>2.242356754519947</v>
      </c>
      <c r="M19" s="267">
        <v>145176.25143660099</v>
      </c>
    </row>
    <row r="20" spans="2:13" x14ac:dyDescent="0.25">
      <c r="B20" s="8">
        <v>5</v>
      </c>
      <c r="C20" s="39" t="s">
        <v>7</v>
      </c>
      <c r="D20" s="124">
        <v>1</v>
      </c>
      <c r="E20" s="125">
        <v>1.0000000000000002</v>
      </c>
      <c r="F20" s="87">
        <v>2.867856705603661</v>
      </c>
      <c r="G20" s="294">
        <v>51291.345989811358</v>
      </c>
      <c r="H20" s="124">
        <v>1.1278741788120168</v>
      </c>
      <c r="I20" s="125">
        <v>1.102277450060777</v>
      </c>
      <c r="J20" s="87">
        <v>3.2062316953177494</v>
      </c>
      <c r="K20" s="307">
        <v>56035.837199006572</v>
      </c>
      <c r="L20" s="88">
        <v>3.2062316953177494</v>
      </c>
      <c r="M20" s="267">
        <v>224143.34879602629</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0.90333893681463151</v>
      </c>
      <c r="E25" s="123">
        <v>1.1314227224353384</v>
      </c>
      <c r="F25" s="86">
        <v>15.12583649763849</v>
      </c>
      <c r="G25" s="292">
        <v>57265.662157743762</v>
      </c>
      <c r="H25" s="122">
        <v>0.7363337589345722</v>
      </c>
      <c r="I25" s="123">
        <v>0.77647337085277934</v>
      </c>
      <c r="J25" s="86">
        <v>11.133451219106739</v>
      </c>
      <c r="K25" s="305">
        <v>44446.813544066448</v>
      </c>
      <c r="L25" s="86">
        <v>11.133451219106739</v>
      </c>
      <c r="M25" s="267">
        <v>177787.25417626579</v>
      </c>
    </row>
    <row r="26" spans="2:13" x14ac:dyDescent="0.25">
      <c r="B26" s="15">
        <v>10</v>
      </c>
      <c r="C26" s="42" t="s">
        <v>84</v>
      </c>
      <c r="D26" s="124">
        <v>1.0759581849200779</v>
      </c>
      <c r="E26" s="125">
        <v>0.89504473906375259</v>
      </c>
      <c r="F26" s="87">
        <v>108.70405542247551</v>
      </c>
      <c r="G26" s="294">
        <v>331937.52097922598</v>
      </c>
      <c r="H26" s="124">
        <v>0.92547823167093235</v>
      </c>
      <c r="I26" s="125">
        <v>0.92853912100348235</v>
      </c>
      <c r="J26" s="87">
        <v>116.40232487639844</v>
      </c>
      <c r="K26" s="307">
        <v>308216.97395812545</v>
      </c>
      <c r="L26" s="87">
        <v>81.81460050948283</v>
      </c>
      <c r="M26" s="267">
        <v>1133951.5425424227</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0</v>
      </c>
      <c r="G31" s="298">
        <v>0</v>
      </c>
      <c r="H31" s="126" t="s">
        <v>209</v>
      </c>
      <c r="I31" s="127" t="s">
        <v>209</v>
      </c>
      <c r="J31" s="273">
        <v>0</v>
      </c>
      <c r="K31" s="318">
        <v>0</v>
      </c>
      <c r="L31" s="321">
        <v>0</v>
      </c>
      <c r="M31" s="301">
        <v>0</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v>0.7941026058924765</v>
      </c>
      <c r="E36" s="125">
        <v>1.0984558931689032</v>
      </c>
      <c r="F36" s="87">
        <v>64.163490556112095</v>
      </c>
      <c r="G36" s="294">
        <v>969945.34131528682</v>
      </c>
      <c r="H36" s="124">
        <v>0.6590352596883039</v>
      </c>
      <c r="I36" s="125">
        <v>0.6780392787064744</v>
      </c>
      <c r="J36" s="87">
        <v>42.286002661155372</v>
      </c>
      <c r="K36" s="307">
        <v>657661.03961012221</v>
      </c>
      <c r="L36" s="87">
        <v>42.286002661155372</v>
      </c>
      <c r="M36" s="267">
        <v>2630644.1584404889</v>
      </c>
    </row>
    <row r="37" spans="2:18" x14ac:dyDescent="0.25">
      <c r="B37" s="7">
        <v>20</v>
      </c>
      <c r="C37" s="40" t="s">
        <v>13</v>
      </c>
      <c r="D37" s="126">
        <v>0.84</v>
      </c>
      <c r="E37" s="127">
        <v>1</v>
      </c>
      <c r="F37" s="273">
        <v>0</v>
      </c>
      <c r="G37" s="298">
        <v>0</v>
      </c>
      <c r="H37" s="124" t="s">
        <v>209</v>
      </c>
      <c r="I37" s="125" t="s">
        <v>209</v>
      </c>
      <c r="J37" s="273">
        <v>0</v>
      </c>
      <c r="K37" s="318">
        <v>0</v>
      </c>
      <c r="L37" s="321">
        <v>0</v>
      </c>
      <c r="M37" s="301">
        <v>0</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v>0.77</v>
      </c>
      <c r="E41" s="123">
        <v>0.77</v>
      </c>
      <c r="F41" s="86">
        <v>36.981559999999995</v>
      </c>
      <c r="G41" s="305">
        <v>214888.75069199997</v>
      </c>
      <c r="H41" s="122">
        <v>0.52</v>
      </c>
      <c r="I41" s="123">
        <v>0.52</v>
      </c>
      <c r="J41" s="86">
        <v>19.230411199999999</v>
      </c>
      <c r="K41" s="305">
        <v>111742.15035984</v>
      </c>
      <c r="L41" s="86">
        <v>19.230411199999999</v>
      </c>
      <c r="M41" s="306">
        <v>446968.60143936001</v>
      </c>
    </row>
    <row r="42" spans="2:18" x14ac:dyDescent="0.25">
      <c r="B42" s="8">
        <v>23</v>
      </c>
      <c r="C42" s="39" t="s">
        <v>24</v>
      </c>
      <c r="D42" s="124">
        <v>1</v>
      </c>
      <c r="E42" s="125">
        <v>1</v>
      </c>
      <c r="F42" s="87">
        <v>0.32392712916328659</v>
      </c>
      <c r="G42" s="307">
        <v>1663.6897353826398</v>
      </c>
      <c r="H42" s="124">
        <v>0.5</v>
      </c>
      <c r="I42" s="125">
        <v>0.5</v>
      </c>
      <c r="J42" s="87">
        <v>0.16196356458164329</v>
      </c>
      <c r="K42" s="307">
        <v>831.84486769131991</v>
      </c>
      <c r="L42" s="92">
        <v>0.16196356458164329</v>
      </c>
      <c r="M42" s="308">
        <v>3327.3794707652796</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25" right="0.25" top="0.75" bottom="0.75" header="0.3" footer="0.3"/>
  <pageSetup paperSize="5" scale="68" fitToWidth="0"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E7" sqref="E7"/>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6" t="s">
        <v>82</v>
      </c>
      <c r="B1" s="466"/>
      <c r="C1" s="466"/>
      <c r="D1" s="466"/>
      <c r="E1" s="466"/>
      <c r="F1" s="466"/>
    </row>
    <row r="2" spans="1:6" s="29" customFormat="1" ht="90" customHeight="1" x14ac:dyDescent="0.25">
      <c r="A2" s="472" t="s">
        <v>501</v>
      </c>
      <c r="B2" s="472"/>
      <c r="C2" s="472"/>
      <c r="D2" s="472"/>
      <c r="E2" s="472"/>
      <c r="F2" s="472"/>
    </row>
    <row r="3" spans="1:6" ht="15.75" x14ac:dyDescent="0.25">
      <c r="A3" s="466" t="s">
        <v>80</v>
      </c>
      <c r="B3" s="466"/>
      <c r="C3" s="466"/>
      <c r="D3" s="466"/>
      <c r="E3" s="466"/>
      <c r="F3" s="466"/>
    </row>
    <row r="4" spans="1:6" s="29" customFormat="1" x14ac:dyDescent="0.25"/>
    <row r="5" spans="1:6" x14ac:dyDescent="0.25">
      <c r="A5" s="467" t="s">
        <v>28</v>
      </c>
      <c r="B5" s="469" t="s">
        <v>29</v>
      </c>
      <c r="C5" s="470"/>
      <c r="D5" s="470"/>
      <c r="E5" s="470"/>
    </row>
    <row r="6" spans="1:6" x14ac:dyDescent="0.25">
      <c r="A6" s="468"/>
      <c r="B6" s="44">
        <v>2011</v>
      </c>
      <c r="C6" s="44">
        <v>2012</v>
      </c>
      <c r="D6" s="44">
        <v>2013</v>
      </c>
      <c r="E6" s="44">
        <v>2014</v>
      </c>
    </row>
    <row r="7" spans="1:6" x14ac:dyDescent="0.25">
      <c r="A7" s="45" t="s">
        <v>33</v>
      </c>
      <c r="B7" s="338">
        <v>0.26332130368796985</v>
      </c>
      <c r="C7" s="338">
        <v>0.26332130368796985</v>
      </c>
      <c r="D7" s="338">
        <v>0.26332130368796985</v>
      </c>
      <c r="E7" s="338">
        <v>0.22777670659823715</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71" t="s">
        <v>75</v>
      </c>
      <c r="B11" s="471"/>
      <c r="C11" s="471"/>
      <c r="D11" s="471"/>
      <c r="E11" s="341">
        <f>SUM(E7:E10)</f>
        <v>0.22777670659823715</v>
      </c>
    </row>
    <row r="12" spans="1:6" x14ac:dyDescent="0.25">
      <c r="A12" s="471" t="s">
        <v>512</v>
      </c>
      <c r="B12" s="471"/>
      <c r="C12" s="471"/>
      <c r="D12" s="471"/>
      <c r="E12" s="45">
        <v>2.77</v>
      </c>
      <c r="F12" s="13"/>
    </row>
    <row r="13" spans="1:6" x14ac:dyDescent="0.25">
      <c r="A13" s="471" t="s">
        <v>76</v>
      </c>
      <c r="B13" s="471"/>
      <c r="C13" s="471"/>
      <c r="D13" s="471"/>
      <c r="E13" s="46">
        <f>E11/E12</f>
        <v>8.2229857977702936E-2</v>
      </c>
    </row>
    <row r="14" spans="1:6" x14ac:dyDescent="0.25">
      <c r="A14" s="471" t="s">
        <v>59</v>
      </c>
      <c r="B14" s="471"/>
      <c r="C14" s="471"/>
      <c r="D14" s="471"/>
      <c r="E14" s="323" t="s">
        <v>60</v>
      </c>
    </row>
    <row r="15" spans="1:6" x14ac:dyDescent="0.25">
      <c r="A15" s="48" t="s">
        <v>61</v>
      </c>
      <c r="B15" s="47"/>
      <c r="C15" s="47"/>
      <c r="D15" s="47"/>
      <c r="E15" s="47"/>
    </row>
    <row r="16" spans="1:6" x14ac:dyDescent="0.25">
      <c r="A16" s="13"/>
      <c r="B16" s="13"/>
    </row>
    <row r="17" spans="1:6" ht="15.75" x14ac:dyDescent="0.25">
      <c r="A17" s="466" t="s">
        <v>81</v>
      </c>
      <c r="B17" s="466"/>
      <c r="C17" s="466"/>
      <c r="D17" s="466"/>
      <c r="E17" s="466"/>
      <c r="F17" s="466"/>
    </row>
    <row r="18" spans="1:6" s="29" customFormat="1" x14ac:dyDescent="0.25"/>
    <row r="19" spans="1:6" x14ac:dyDescent="0.25">
      <c r="A19" s="467" t="s">
        <v>28</v>
      </c>
      <c r="B19" s="469" t="s">
        <v>29</v>
      </c>
      <c r="C19" s="469"/>
      <c r="D19" s="469"/>
      <c r="E19" s="469"/>
      <c r="F19" s="44" t="s">
        <v>30</v>
      </c>
    </row>
    <row r="20" spans="1:6" x14ac:dyDescent="0.25">
      <c r="A20" s="473"/>
      <c r="B20" s="44">
        <v>2011</v>
      </c>
      <c r="C20" s="44">
        <v>2012</v>
      </c>
      <c r="D20" s="44">
        <v>2013</v>
      </c>
      <c r="E20" s="44">
        <v>2014</v>
      </c>
      <c r="F20" s="44" t="s">
        <v>31</v>
      </c>
    </row>
    <row r="21" spans="1:6" x14ac:dyDescent="0.25">
      <c r="A21" s="45" t="s">
        <v>33</v>
      </c>
      <c r="B21" s="338">
        <v>1.3782358649601258</v>
      </c>
      <c r="C21" s="338">
        <v>1.3782358649601258</v>
      </c>
      <c r="D21" s="338">
        <v>1.3782358649601258</v>
      </c>
      <c r="E21" s="338">
        <v>1.2784638240079838</v>
      </c>
      <c r="F21" s="338">
        <f>SUM(B21:E21)</f>
        <v>5.4131714188883615</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71" t="s">
        <v>34</v>
      </c>
      <c r="B25" s="471"/>
      <c r="C25" s="471"/>
      <c r="D25" s="471"/>
      <c r="E25" s="471"/>
      <c r="F25" s="341">
        <f>SUM(F21:F24)</f>
        <v>5.4131714188883615</v>
      </c>
    </row>
    <row r="26" spans="1:6" x14ac:dyDescent="0.25">
      <c r="A26" s="471" t="s">
        <v>513</v>
      </c>
      <c r="B26" s="471"/>
      <c r="C26" s="471"/>
      <c r="D26" s="471"/>
      <c r="E26" s="471"/>
      <c r="F26" s="45">
        <v>13.59</v>
      </c>
    </row>
    <row r="27" spans="1:6" x14ac:dyDescent="0.25">
      <c r="A27" s="471" t="s">
        <v>32</v>
      </c>
      <c r="B27" s="471"/>
      <c r="C27" s="471"/>
      <c r="D27" s="471"/>
      <c r="E27" s="471"/>
      <c r="F27" s="46">
        <f>F25/F26</f>
        <v>0.39832019270701702</v>
      </c>
    </row>
    <row r="28" spans="1:6" x14ac:dyDescent="0.25">
      <c r="A28" s="471" t="s">
        <v>59</v>
      </c>
      <c r="B28" s="471"/>
      <c r="C28" s="471"/>
      <c r="D28" s="471"/>
      <c r="E28" s="471"/>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topLeftCell="A28" zoomScale="85" zoomScaleNormal="100" zoomScaleSheetLayoutView="85" workbookViewId="0">
      <selection activeCell="F7" sqref="F7"/>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45" t="s">
        <v>238</v>
      </c>
      <c r="C2" s="445"/>
      <c r="D2" s="445"/>
      <c r="E2" s="445"/>
      <c r="F2" s="445"/>
      <c r="G2" s="445"/>
      <c r="H2" s="445"/>
      <c r="I2" s="445"/>
      <c r="J2" s="445"/>
      <c r="K2" s="445"/>
      <c r="L2" s="445"/>
      <c r="M2" s="445"/>
    </row>
    <row r="3" spans="2:21" ht="4.5" customHeight="1" x14ac:dyDescent="0.25">
      <c r="B3" s="99"/>
      <c r="C3" s="99"/>
      <c r="D3" s="118"/>
      <c r="E3" s="99"/>
      <c r="F3" s="2"/>
      <c r="G3" s="2"/>
      <c r="H3" s="118"/>
      <c r="I3" s="118"/>
      <c r="J3" s="2"/>
      <c r="K3" s="2"/>
      <c r="L3" s="2"/>
      <c r="M3" s="2"/>
    </row>
    <row r="4" spans="2:21" s="1" customFormat="1" ht="14.25" customHeight="1" x14ac:dyDescent="0.25">
      <c r="B4" s="449" t="s">
        <v>42</v>
      </c>
      <c r="C4" s="450"/>
      <c r="D4" s="450"/>
      <c r="E4" s="451"/>
      <c r="F4" s="446" t="s">
        <v>37</v>
      </c>
      <c r="G4" s="448"/>
      <c r="H4" s="204"/>
      <c r="I4" s="205"/>
      <c r="J4" s="448" t="s">
        <v>38</v>
      </c>
      <c r="K4" s="447"/>
      <c r="L4" s="446" t="s">
        <v>39</v>
      </c>
      <c r="M4" s="447"/>
    </row>
    <row r="5" spans="2:21" s="1" customFormat="1" ht="44.25" customHeight="1" x14ac:dyDescent="0.25">
      <c r="B5" s="452"/>
      <c r="C5" s="453"/>
      <c r="D5" s="453"/>
      <c r="E5" s="454"/>
      <c r="F5" s="20" t="s">
        <v>40</v>
      </c>
      <c r="G5" s="196" t="s">
        <v>41</v>
      </c>
      <c r="H5" s="206"/>
      <c r="I5" s="207"/>
      <c r="J5" s="200" t="s">
        <v>40</v>
      </c>
      <c r="K5" s="20" t="s">
        <v>41</v>
      </c>
      <c r="L5" s="20" t="s">
        <v>35</v>
      </c>
      <c r="M5" s="20" t="s">
        <v>36</v>
      </c>
    </row>
    <row r="6" spans="2:21" x14ac:dyDescent="0.25">
      <c r="B6" s="442" t="s">
        <v>10</v>
      </c>
      <c r="C6" s="443"/>
      <c r="D6" s="443"/>
      <c r="E6" s="444"/>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39" t="s">
        <v>14</v>
      </c>
      <c r="C7" s="440"/>
      <c r="D7" s="440"/>
      <c r="E7" s="441"/>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39" t="s">
        <v>19</v>
      </c>
      <c r="C8" s="440"/>
      <c r="D8" s="440"/>
      <c r="E8" s="441"/>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39" t="s">
        <v>21</v>
      </c>
      <c r="C9" s="440"/>
      <c r="D9" s="440"/>
      <c r="E9" s="441"/>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62" t="s">
        <v>27</v>
      </c>
      <c r="C10" s="463"/>
      <c r="D10" s="463"/>
      <c r="E10" s="46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65" t="s">
        <v>0</v>
      </c>
      <c r="C13" s="465" t="s">
        <v>1</v>
      </c>
      <c r="D13" s="455" t="s">
        <v>266</v>
      </c>
      <c r="E13" s="456"/>
      <c r="F13" s="446" t="s">
        <v>37</v>
      </c>
      <c r="G13" s="447"/>
      <c r="H13" s="457" t="s">
        <v>267</v>
      </c>
      <c r="I13" s="458"/>
      <c r="J13" s="446" t="s">
        <v>38</v>
      </c>
      <c r="K13" s="447"/>
      <c r="L13" s="446" t="s">
        <v>39</v>
      </c>
      <c r="M13" s="447"/>
    </row>
    <row r="14" spans="2:21" s="16" customFormat="1" ht="45" customHeight="1" x14ac:dyDescent="0.25">
      <c r="B14" s="465"/>
      <c r="C14" s="465"/>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5"/>
      <c r="H59" s="475"/>
      <c r="I59" s="475"/>
      <c r="J59" s="475"/>
      <c r="K59" s="475"/>
      <c r="L59" s="475"/>
      <c r="M59" s="475"/>
    </row>
    <row r="60" spans="2:13" x14ac:dyDescent="0.25">
      <c r="B60" s="99"/>
      <c r="C60" s="99"/>
      <c r="D60" s="118"/>
      <c r="E60" s="27"/>
      <c r="F60" s="278"/>
      <c r="G60" s="475"/>
      <c r="H60" s="475"/>
      <c r="I60" s="475"/>
      <c r="J60" s="475"/>
      <c r="K60" s="475"/>
      <c r="L60" s="475"/>
      <c r="M60" s="475"/>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Brittany Ashby</cp:lastModifiedBy>
  <cp:lastPrinted>2012-09-05T19:25:20Z</cp:lastPrinted>
  <dcterms:created xsi:type="dcterms:W3CDTF">2012-03-05T18:56:04Z</dcterms:created>
  <dcterms:modified xsi:type="dcterms:W3CDTF">2012-09-05T21:02:26Z</dcterms:modified>
</cp:coreProperties>
</file>