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8130" activeTab="0"/>
  </bookViews>
  <sheets>
    <sheet name="2EA final" sheetId="1" r:id="rId1"/>
  </sheets>
  <externalReferences>
    <externalReference r:id="rId4"/>
    <externalReference r:id="rId5"/>
    <externalReference r:id="rId6"/>
  </externalReferences>
  <definedNames>
    <definedName name="LDC_LIST">'[1]lists'!$AM$1:$AM$80</definedName>
    <definedName name="LDCLIST" localSheetId="0">'[2]LDC Info'!$AA$3:$AA$80</definedName>
    <definedName name="LDCLIST">'[3]LDC Info'!$AA$3:$AA$80</definedName>
  </definedNames>
  <calcPr fullCalcOnLoad="1"/>
</workbook>
</file>

<file path=xl/sharedStrings.xml><?xml version="1.0" encoding="utf-8"?>
<sst xmlns="http://schemas.openxmlformats.org/spreadsheetml/2006/main" count="57" uniqueCount="46">
  <si>
    <t>Appendix 2-EA</t>
  </si>
  <si>
    <t>IFRS-CGAAP Transitional PP&amp;E Amounts</t>
  </si>
  <si>
    <t>2012 Adopters of IFRS for Financial Reporting Purposes</t>
  </si>
  <si>
    <r>
      <t xml:space="preserve">For applicants that adopt IFRS on </t>
    </r>
    <r>
      <rPr>
        <b/>
        <sz val="10"/>
        <color indexed="10"/>
        <rFont val="Arial"/>
        <family val="2"/>
      </rPr>
      <t>January 1, 2012</t>
    </r>
    <r>
      <rPr>
        <b/>
        <sz val="10"/>
        <color indexed="8"/>
        <rFont val="Arial"/>
        <family val="2"/>
      </rPr>
      <t xml:space="preserve"> for financial reporting purposes</t>
    </r>
  </si>
  <si>
    <t xml:space="preserve">Note: this sheet should be filled out if the applicant adopts IFRS for its financial reporting purpose as of January 1, 2012. </t>
  </si>
  <si>
    <t>2009 Rebasing Year</t>
  </si>
  <si>
    <t>2013 Rebasing Year</t>
  </si>
  <si>
    <t>Reporting Basis</t>
  </si>
  <si>
    <t>CGAAP</t>
  </si>
  <si>
    <t>IRM</t>
  </si>
  <si>
    <t>MIFRS</t>
  </si>
  <si>
    <t>Forecast vs. Actual Used in Rebasing Year</t>
  </si>
  <si>
    <t>Forecast</t>
  </si>
  <si>
    <t>Actual</t>
  </si>
  <si>
    <t>$</t>
  </si>
  <si>
    <t>PP&amp;E Values under CGAAP</t>
  </si>
  <si>
    <t xml:space="preserve">            Opening net PP&amp;E - Note 1</t>
  </si>
  <si>
    <t xml:space="preserve">            Depreciation (amounts should be negative)</t>
  </si>
  <si>
    <t xml:space="preserve">            Closing net PP&amp;E (1)</t>
  </si>
  <si>
    <t>PP&amp;E Values under MIFRS (Starts from 2011, the transition year)</t>
  </si>
  <si>
    <t xml:space="preserve">            Closing net PP&amp;E (2)</t>
  </si>
  <si>
    <t>Difference in Closing net PP&amp;E, CGAAP vs. MIFRS (Shown as adjustment to rate base on rebasing)</t>
  </si>
  <si>
    <t>Account 1575 - IFRS-CGAAP Transitional PP&amp;E Amounts</t>
  </si>
  <si>
    <t xml:space="preserve">Opening balance </t>
  </si>
  <si>
    <t>Amounts added in the year</t>
  </si>
  <si>
    <t>Sub-total</t>
  </si>
  <si>
    <t>Amount of amortization, included in  depreciation expense  - Note 2</t>
  </si>
  <si>
    <t xml:space="preserve">          Closing balance in deferral account</t>
  </si>
  <si>
    <t>Effect on Revenue Requirement</t>
  </si>
  <si>
    <t>Amortization of deferred balance as above - Note 2</t>
  </si>
  <si>
    <t>WACC</t>
  </si>
  <si>
    <t xml:space="preserve">Return on Rate Base Associated with deferred PP&amp;E balance at WACC  - Note 3 </t>
  </si>
  <si>
    <t>Disposition Period - Note 4</t>
  </si>
  <si>
    <t>Years</t>
  </si>
  <si>
    <t>Notes:</t>
  </si>
  <si>
    <t xml:space="preserve">1  For an applicant that adopts IFRS on January 1, 2012, the PP&amp;E values as of January 1, 2011 under both CGAAP and MIFRS should be the same. </t>
  </si>
  <si>
    <t xml:space="preserve">2  Amortization of the deferred balance in Account 1575 will start from the rebasing year. </t>
  </si>
  <si>
    <t xml:space="preserve">    Assume the utility requests for a certain disposition period, the amortization that should be included in the depreciation expense is calculated as:</t>
  </si>
  <si>
    <t xml:space="preserve">   the opening balance of Account 1575 / the approved disposition period</t>
  </si>
  <si>
    <t>3  Return on rate base associated with deferred balance is calculated as:</t>
  </si>
  <si>
    <t xml:space="preserve">     the deferred account opening balance as of 2013 rebasing year x WACC</t>
  </si>
  <si>
    <t xml:space="preserve">     * Please note that the calculation should be adjusted once WACC is updated and finalized in the rate application.</t>
  </si>
  <si>
    <t>4  Consistent with the 4 year normal rate cycle, the model is using a 4 year amortization period as a default selection to "clear" the PP&amp;E deferral account through a one-time adjustment to ratebase to capture and remove the impact of the accounting policy changes as caused by the transition from CGAAP to MIFRS.</t>
  </si>
  <si>
    <t xml:space="preserve">     Amount included in Revenue Requirement on rebasing</t>
  </si>
  <si>
    <t xml:space="preserve">            Additions</t>
  </si>
  <si>
    <t xml:space="preserve">            Opening net PP&amp;E  - Note 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</si>
</sst>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5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bgColor indexed="55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9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1" fillId="28" borderId="2" applyNumberFormat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91">
      <alignment/>
      <protection/>
    </xf>
    <xf numFmtId="0" fontId="2" fillId="0" borderId="0" xfId="91" applyFill="1">
      <alignment/>
      <protection/>
    </xf>
    <xf numFmtId="0" fontId="1" fillId="0" borderId="0" xfId="93">
      <alignment/>
      <protection/>
    </xf>
    <xf numFmtId="0" fontId="8" fillId="0" borderId="0" xfId="93" applyFont="1">
      <alignment/>
      <protection/>
    </xf>
    <xf numFmtId="0" fontId="9" fillId="0" borderId="0" xfId="93" applyFont="1">
      <alignment/>
      <protection/>
    </xf>
    <xf numFmtId="0" fontId="10" fillId="0" borderId="0" xfId="93" applyFont="1">
      <alignment/>
      <protection/>
    </xf>
    <xf numFmtId="0" fontId="11" fillId="0" borderId="0" xfId="93" applyFont="1">
      <alignment/>
      <protection/>
    </xf>
    <xf numFmtId="0" fontId="6" fillId="0" borderId="10" xfId="93" applyFont="1" applyBorder="1" applyAlignment="1">
      <alignment horizontal="center" wrapText="1"/>
      <protection/>
    </xf>
    <xf numFmtId="0" fontId="6" fillId="0" borderId="0" xfId="93" applyFont="1">
      <alignment/>
      <protection/>
    </xf>
    <xf numFmtId="0" fontId="6" fillId="0" borderId="10" xfId="93" applyFont="1" applyBorder="1" applyAlignment="1">
      <alignment horizontal="center" vertical="center"/>
      <protection/>
    </xf>
    <xf numFmtId="0" fontId="11" fillId="0" borderId="0" xfId="93" applyFont="1" applyAlignment="1">
      <alignment horizontal="center" vertical="center"/>
      <protection/>
    </xf>
    <xf numFmtId="0" fontId="10" fillId="0" borderId="10" xfId="93" applyFont="1" applyBorder="1" applyAlignment="1">
      <alignment horizontal="center"/>
      <protection/>
    </xf>
    <xf numFmtId="0" fontId="10" fillId="0" borderId="10" xfId="93" applyFont="1" applyBorder="1">
      <alignment/>
      <protection/>
    </xf>
    <xf numFmtId="0" fontId="12" fillId="33" borderId="10" xfId="93" applyFont="1" applyFill="1" applyBorder="1">
      <alignment/>
      <protection/>
    </xf>
    <xf numFmtId="0" fontId="10" fillId="33" borderId="10" xfId="93" applyFont="1" applyFill="1" applyBorder="1">
      <alignment/>
      <protection/>
    </xf>
    <xf numFmtId="0" fontId="6" fillId="0" borderId="10" xfId="93" applyFont="1" applyBorder="1">
      <alignment/>
      <protection/>
    </xf>
    <xf numFmtId="0" fontId="6" fillId="0" borderId="0" xfId="93" applyFont="1" applyAlignment="1">
      <alignment wrapText="1"/>
      <protection/>
    </xf>
    <xf numFmtId="0" fontId="6" fillId="0" borderId="10" xfId="93" applyFont="1" applyBorder="1" applyAlignment="1">
      <alignment wrapText="1"/>
      <protection/>
    </xf>
    <xf numFmtId="0" fontId="10" fillId="0" borderId="10" xfId="93" applyFont="1" applyBorder="1" applyAlignment="1">
      <alignment horizontal="left" indent="4"/>
      <protection/>
    </xf>
    <xf numFmtId="0" fontId="6" fillId="0" borderId="0" xfId="93" applyFont="1" applyAlignment="1">
      <alignment horizontal="right"/>
      <protection/>
    </xf>
    <xf numFmtId="0" fontId="10" fillId="0" borderId="10" xfId="93" applyFont="1" applyBorder="1" applyAlignment="1">
      <alignment horizontal="left" wrapText="1" indent="4"/>
      <protection/>
    </xf>
    <xf numFmtId="3" fontId="10" fillId="0" borderId="0" xfId="93" applyNumberFormat="1" applyFont="1">
      <alignment/>
      <protection/>
    </xf>
    <xf numFmtId="0" fontId="10" fillId="0" borderId="11" xfId="93" applyFont="1" applyBorder="1" applyAlignment="1">
      <alignment horizontal="left" wrapText="1" indent="4"/>
      <protection/>
    </xf>
    <xf numFmtId="0" fontId="10" fillId="0" borderId="11" xfId="93" applyFont="1" applyBorder="1">
      <alignment/>
      <protection/>
    </xf>
    <xf numFmtId="0" fontId="1" fillId="0" borderId="0" xfId="93" applyFont="1">
      <alignment/>
      <protection/>
    </xf>
    <xf numFmtId="0" fontId="6" fillId="0" borderId="0" xfId="93" applyFont="1" applyAlignment="1">
      <alignment horizontal="right" wrapText="1"/>
      <protection/>
    </xf>
    <xf numFmtId="0" fontId="6" fillId="34" borderId="0" xfId="93" applyFont="1" applyFill="1" applyAlignment="1">
      <alignment horizontal="center" vertical="center"/>
      <protection/>
    </xf>
    <xf numFmtId="0" fontId="11" fillId="0" borderId="0" xfId="93" applyFont="1" applyAlignment="1">
      <alignment vertical="center"/>
      <protection/>
    </xf>
    <xf numFmtId="0" fontId="6" fillId="0" borderId="12" xfId="93" applyFont="1" applyBorder="1">
      <alignment/>
      <protection/>
    </xf>
    <xf numFmtId="0" fontId="10" fillId="0" borderId="12" xfId="93" applyFont="1" applyBorder="1">
      <alignment/>
      <protection/>
    </xf>
    <xf numFmtId="165" fontId="10" fillId="0" borderId="11" xfId="69" applyNumberFormat="1" applyFont="1" applyBorder="1" applyAlignment="1">
      <alignment/>
    </xf>
    <xf numFmtId="165" fontId="10" fillId="0" borderId="0" xfId="93" applyNumberFormat="1" applyFont="1">
      <alignment/>
      <protection/>
    </xf>
    <xf numFmtId="165" fontId="10" fillId="0" borderId="10" xfId="69" applyNumberFormat="1" applyFont="1" applyBorder="1" applyAlignment="1">
      <alignment/>
    </xf>
    <xf numFmtId="3" fontId="10" fillId="34" borderId="10" xfId="93" applyNumberFormat="1" applyFont="1" applyFill="1" applyBorder="1" applyAlignment="1">
      <alignment/>
      <protection/>
    </xf>
    <xf numFmtId="3" fontId="10" fillId="34" borderId="10" xfId="93" applyNumberFormat="1" applyFont="1" applyFill="1" applyBorder="1">
      <alignment/>
      <protection/>
    </xf>
    <xf numFmtId="0" fontId="10" fillId="34" borderId="10" xfId="93" applyFont="1" applyFill="1" applyBorder="1">
      <alignment/>
      <protection/>
    </xf>
    <xf numFmtId="3" fontId="10" fillId="0" borderId="10" xfId="93" applyNumberFormat="1" applyFont="1" applyBorder="1" applyAlignment="1">
      <alignment/>
      <protection/>
    </xf>
    <xf numFmtId="3" fontId="2" fillId="34" borderId="10" xfId="93" applyNumberFormat="1" applyFont="1" applyFill="1" applyBorder="1" applyAlignment="1">
      <alignment/>
      <protection/>
    </xf>
    <xf numFmtId="166" fontId="10" fillId="34" borderId="13" xfId="93" applyNumberFormat="1" applyFont="1" applyFill="1" applyBorder="1">
      <alignment/>
      <protection/>
    </xf>
    <xf numFmtId="0" fontId="3" fillId="0" borderId="0" xfId="91" applyFont="1" applyFill="1">
      <alignment/>
      <protection/>
    </xf>
    <xf numFmtId="0" fontId="4" fillId="0" borderId="0" xfId="91" applyFont="1" applyFill="1" applyAlignment="1">
      <alignment horizontal="right" vertical="top"/>
      <protection/>
    </xf>
    <xf numFmtId="0" fontId="4" fillId="0" borderId="13" xfId="91" applyFont="1" applyFill="1" applyBorder="1" applyAlignment="1">
      <alignment horizontal="right" vertical="top"/>
      <protection/>
    </xf>
    <xf numFmtId="0" fontId="10" fillId="0" borderId="0" xfId="93" applyFont="1" applyAlignment="1">
      <alignment horizontal="left" vertical="center" wrapText="1"/>
      <protection/>
    </xf>
    <xf numFmtId="0" fontId="10" fillId="0" borderId="14" xfId="93" applyFont="1" applyBorder="1" applyAlignment="1">
      <alignment horizontal="center"/>
      <protection/>
    </xf>
    <xf numFmtId="0" fontId="10" fillId="0" borderId="12" xfId="93" applyFont="1" applyBorder="1" applyAlignment="1">
      <alignment horizontal="center"/>
      <protection/>
    </xf>
    <xf numFmtId="0" fontId="10" fillId="0" borderId="15" xfId="93" applyFont="1" applyBorder="1" applyAlignment="1">
      <alignment horizontal="center"/>
      <protection/>
    </xf>
    <xf numFmtId="0" fontId="10" fillId="0" borderId="16" xfId="93" applyFont="1" applyBorder="1" applyAlignment="1">
      <alignment horizontal="center"/>
      <protection/>
    </xf>
    <xf numFmtId="0" fontId="10" fillId="0" borderId="17" xfId="93" applyFont="1" applyBorder="1" applyAlignment="1">
      <alignment horizontal="center"/>
      <protection/>
    </xf>
    <xf numFmtId="0" fontId="10" fillId="0" borderId="18" xfId="93" applyFont="1" applyBorder="1" applyAlignment="1">
      <alignment horizontal="center"/>
      <protection/>
    </xf>
    <xf numFmtId="0" fontId="10" fillId="0" borderId="19" xfId="93" applyFont="1" applyBorder="1" applyAlignment="1">
      <alignment horizontal="center"/>
      <protection/>
    </xf>
    <xf numFmtId="0" fontId="10" fillId="0" borderId="20" xfId="93" applyFont="1" applyBorder="1" applyAlignment="1">
      <alignment horizontal="center"/>
      <protection/>
    </xf>
    <xf numFmtId="0" fontId="10" fillId="0" borderId="11" xfId="93" applyFont="1" applyBorder="1" applyAlignment="1">
      <alignment horizontal="center"/>
      <protection/>
    </xf>
    <xf numFmtId="0" fontId="5" fillId="0" borderId="0" xfId="91" applyFont="1" applyAlignment="1">
      <alignment horizontal="center"/>
      <protection/>
    </xf>
    <xf numFmtId="0" fontId="2" fillId="0" borderId="0" xfId="91" applyAlignment="1">
      <alignment horizontal="center"/>
      <protection/>
    </xf>
    <xf numFmtId="0" fontId="2" fillId="0" borderId="0" xfId="91" applyAlignment="1">
      <alignment/>
      <protection/>
    </xf>
    <xf numFmtId="0" fontId="6" fillId="0" borderId="0" xfId="93" applyFont="1" applyAlignment="1">
      <alignment horizontal="center" vertical="center"/>
      <protection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_PPE Deferral Account Schedule for 2013 MIFRS CoS applications (2)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tarioenergyboard.ca/Applications%20Department/Department%20Applications/Rates/2013%20Electricity%20Rates/$Models/Final%202013%20IRM%20RG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13%20COS%20Application\Interrogatories\Board%20Staff\Response%20draft\5.%20Filing%20Requirements\Capital%20appendices\Filing_Requirements_Chapter2_Appendic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2013%20COS%20Application\Exhibit%202%20Rate%20Base\Tab1.%20Rate%20Base\Filing_Requirements_Chapter2_Appendic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rmation Sheet"/>
      <sheetName val="2. Table of Contents"/>
      <sheetName val="3. Rate Class Selection"/>
      <sheetName val="4. Current Tariff Schedule"/>
      <sheetName val="4. Hidden"/>
      <sheetName val="5. 2013 Continuity Schedule"/>
      <sheetName val="6. Billing Det. for Def-Var"/>
      <sheetName val="6. hidden"/>
      <sheetName val="7. Allocating Def-Var Balances"/>
      <sheetName val="8. Calculation of Def-Var RR"/>
      <sheetName val="9. Rev2Cost_GDPIPI"/>
      <sheetName val="9. hidden"/>
      <sheetName val="10. Other Charges &amp; LF"/>
      <sheetName val="11. Proposed Rates"/>
      <sheetName val="12. Summary Sheet"/>
      <sheetName val="13. Final Tariff Schedule"/>
      <sheetName val="14. Bill Impacts"/>
      <sheetName val="lists"/>
    </sheetNames>
    <sheetDataSet>
      <sheetData sheetId="17">
        <row r="1">
          <cell r="AM1" t="str">
            <v>Algoma Power Inc.</v>
          </cell>
        </row>
        <row r="2">
          <cell r="AM2" t="str">
            <v>Atikokan Hydro Inc.</v>
          </cell>
        </row>
        <row r="3">
          <cell r="AM3" t="str">
            <v>Attawapiskat Power Corporation</v>
          </cell>
        </row>
        <row r="4">
          <cell r="AM4" t="str">
            <v>Bluewater Power Distribution Corp.</v>
          </cell>
        </row>
        <row r="5">
          <cell r="AM5" t="str">
            <v>Brant County Power</v>
          </cell>
        </row>
        <row r="6">
          <cell r="AM6" t="str">
            <v>Brantford Power Inc.</v>
          </cell>
        </row>
        <row r="7">
          <cell r="AM7" t="str">
            <v>Burlington Hydro Inc.</v>
          </cell>
        </row>
        <row r="8">
          <cell r="AM8" t="str">
            <v>Cambridge and North Dumfries Hydro</v>
          </cell>
        </row>
        <row r="9">
          <cell r="AM9" t="str">
            <v>Canadian Niagara Power Inc. – Eastern Ontario Power/Fort Erie/Port Colborne</v>
          </cell>
        </row>
        <row r="10">
          <cell r="AM10" t="str">
            <v>Centre Wellington Hydro Ltd.</v>
          </cell>
        </row>
        <row r="11">
          <cell r="AM11" t="str">
            <v>Chapleau Public Utilities Corporation</v>
          </cell>
        </row>
        <row r="12">
          <cell r="AM12" t="str">
            <v>COLLUS Power Corp.</v>
          </cell>
        </row>
        <row r="13">
          <cell r="AM13" t="str">
            <v>Cooperative Hydro Embrun Inc.</v>
          </cell>
        </row>
        <row r="14">
          <cell r="AM14" t="str">
            <v>E.L.K. Energy Inc.</v>
          </cell>
        </row>
        <row r="15">
          <cell r="AM15" t="str">
            <v>Enersource Hydro Mississauga Inc.</v>
          </cell>
        </row>
        <row r="16">
          <cell r="AM16" t="str">
            <v>Entegrus Powerlines Inc.</v>
          </cell>
        </row>
        <row r="17">
          <cell r="AM17" t="str">
            <v>ENWIN Utilities Ltd.</v>
          </cell>
        </row>
        <row r="18">
          <cell r="AM18" t="str">
            <v>Erie Thames Powerlines Corp.</v>
          </cell>
        </row>
        <row r="19">
          <cell r="AM19" t="str">
            <v>Espanola Regional Hydro Distribution Corporation</v>
          </cell>
        </row>
        <row r="20">
          <cell r="AM20" t="str">
            <v>Essex Powerlines Corporation</v>
          </cell>
        </row>
        <row r="21">
          <cell r="AM21" t="str">
            <v>Festival Hydro Inc.</v>
          </cell>
        </row>
        <row r="22">
          <cell r="AM22" t="str">
            <v>Fort Albany Power Corporation</v>
          </cell>
        </row>
        <row r="23">
          <cell r="AM23" t="str">
            <v>Fort Frances Power Corporation</v>
          </cell>
        </row>
        <row r="24">
          <cell r="AM24" t="str">
            <v>Greater Sudbury Hydro Inc.</v>
          </cell>
        </row>
        <row r="25">
          <cell r="AM25" t="str">
            <v>Grimsby Power Inc.</v>
          </cell>
        </row>
        <row r="26">
          <cell r="AM26" t="str">
            <v>Guelph Hydro Electric Systems Inc.</v>
          </cell>
        </row>
        <row r="27">
          <cell r="AM27" t="str">
            <v>Haldimand County Hydro Inc.</v>
          </cell>
        </row>
        <row r="28">
          <cell r="AM28" t="str">
            <v>Halton Hills Hydro Inc.</v>
          </cell>
        </row>
        <row r="29">
          <cell r="AM29" t="str">
            <v>Hearst Power Distribution Co. Ltd.</v>
          </cell>
        </row>
        <row r="30">
          <cell r="AM30" t="str">
            <v>Horizon Utilities Corporation</v>
          </cell>
        </row>
        <row r="31">
          <cell r="AM31" t="str">
            <v>Hydro 2000 Inc.</v>
          </cell>
        </row>
        <row r="32">
          <cell r="AM32" t="str">
            <v>Hydro Hawkesbury Inc.</v>
          </cell>
        </row>
        <row r="33">
          <cell r="AM33" t="str">
            <v>Hydro One Brampton Networks Inc.</v>
          </cell>
        </row>
        <row r="34">
          <cell r="AM34" t="str">
            <v>Hydro One Networks Inc.</v>
          </cell>
        </row>
        <row r="35">
          <cell r="AM35" t="str">
            <v>Hydro One Remote Communities Inc.</v>
          </cell>
        </row>
        <row r="36">
          <cell r="AM36" t="str">
            <v>Hydro Ottawa Limited</v>
          </cell>
        </row>
        <row r="37">
          <cell r="AM37" t="str">
            <v>Innisfil Hydro Dist. Systems Limited</v>
          </cell>
        </row>
        <row r="38">
          <cell r="AM38" t="str">
            <v>Kashechewan Power Corporation</v>
          </cell>
        </row>
        <row r="39">
          <cell r="AM39" t="str">
            <v>Kenora Hydro Electric Corporation Ltd.</v>
          </cell>
        </row>
        <row r="40">
          <cell r="AM40" t="str">
            <v>Kingston Hydro Corporation</v>
          </cell>
        </row>
        <row r="41">
          <cell r="AM41" t="str">
            <v>Kitchener-Wilmot Hydro Inc.</v>
          </cell>
        </row>
        <row r="42">
          <cell r="AM42" t="str">
            <v>Lakefront Utilities Inc.</v>
          </cell>
        </row>
        <row r="43">
          <cell r="AM43" t="str">
            <v>Lakeland Power Distribution Ltd.</v>
          </cell>
        </row>
        <row r="44">
          <cell r="AM44" t="str">
            <v>London Hydro Inc.</v>
          </cell>
        </row>
        <row r="45">
          <cell r="AM45" t="str">
            <v>Midland Power Utility Corporation</v>
          </cell>
        </row>
        <row r="46">
          <cell r="AM46" t="str">
            <v>Milton Hydro Distribution Inc.</v>
          </cell>
        </row>
        <row r="47">
          <cell r="AM47" t="str">
            <v>Newmarket – Tay Power Distribution Ltd.</v>
          </cell>
        </row>
        <row r="48">
          <cell r="AM48" t="str">
            <v>Niagara Peninsula Energy Inc.</v>
          </cell>
        </row>
        <row r="49">
          <cell r="AM49" t="str">
            <v>Niagara-on-the-Lake Hydro Inc.</v>
          </cell>
        </row>
        <row r="50">
          <cell r="AM50" t="str">
            <v>Norfolk Power Distribution Ltd.</v>
          </cell>
        </row>
        <row r="51">
          <cell r="AM51" t="str">
            <v>North Bay Hydro Distribution Limited</v>
          </cell>
        </row>
        <row r="52">
          <cell r="AM52" t="str">
            <v>Northern Ontario Wires Inc.</v>
          </cell>
        </row>
        <row r="53">
          <cell r="AM53" t="str">
            <v>Oakville Hydro Distribution Inc.</v>
          </cell>
        </row>
        <row r="54">
          <cell r="AM54" t="str">
            <v>Orangeville Hydro Limited</v>
          </cell>
        </row>
        <row r="55">
          <cell r="AM55" t="str">
            <v>Orillia Power Distribution Corp.</v>
          </cell>
        </row>
        <row r="56">
          <cell r="AM56" t="str">
            <v>Oshawa PUC Networks Inc.</v>
          </cell>
        </row>
        <row r="57">
          <cell r="AM57" t="str">
            <v>Ottawa River Power Corporation</v>
          </cell>
        </row>
        <row r="58">
          <cell r="AM58" t="str">
            <v>Parry Sound Power Corporation</v>
          </cell>
        </row>
        <row r="59">
          <cell r="AM59" t="str">
            <v>Peterborough Distribution Inc.</v>
          </cell>
        </row>
        <row r="60">
          <cell r="AM60" t="str">
            <v>PowerStream Inc.</v>
          </cell>
        </row>
        <row r="61">
          <cell r="AM61" t="str">
            <v>PUC Distribution Inc.</v>
          </cell>
        </row>
        <row r="62">
          <cell r="AM62" t="str">
            <v>Renfrew Hydro Inc.</v>
          </cell>
        </row>
        <row r="63">
          <cell r="AM63" t="str">
            <v>Rideau St. Lawrence Distribution Inc.</v>
          </cell>
        </row>
        <row r="64">
          <cell r="AM64" t="str">
            <v>St. Thomas Energy Inc.</v>
          </cell>
        </row>
        <row r="65">
          <cell r="AM65" t="str">
            <v>Sioux Lookout Hydro Inc.</v>
          </cell>
        </row>
        <row r="66">
          <cell r="AM66" t="str">
            <v>Thunder Bay Hydro Electricity Distribution</v>
          </cell>
        </row>
        <row r="67">
          <cell r="AM67" t="str">
            <v>Tillsonburg Hydro Inc.</v>
          </cell>
        </row>
        <row r="68">
          <cell r="AM68" t="str">
            <v>Toronto Hydro-Electric System Limited</v>
          </cell>
        </row>
        <row r="69">
          <cell r="AM69" t="str">
            <v>Veridian Connections Inc.</v>
          </cell>
        </row>
        <row r="70">
          <cell r="AM70" t="str">
            <v>Wasaga Distribution Inc.</v>
          </cell>
        </row>
        <row r="71">
          <cell r="AM71" t="str">
            <v>Waterloo North Hydro Inc.</v>
          </cell>
        </row>
        <row r="72">
          <cell r="AM72" t="str">
            <v>Welland Hydro Electric System Corp.</v>
          </cell>
        </row>
        <row r="73">
          <cell r="AM73" t="str">
            <v>Wellington North Power Inc.</v>
          </cell>
        </row>
        <row r="74">
          <cell r="AM74" t="str">
            <v>West Coast Huron Energy Inc.</v>
          </cell>
        </row>
        <row r="75">
          <cell r="AM75" t="str">
            <v>Westario Power Inc.</v>
          </cell>
        </row>
        <row r="76">
          <cell r="AM76" t="str">
            <v>Whitby Hydro Electric Corporation</v>
          </cell>
        </row>
        <row r="77">
          <cell r="AM77" t="str">
            <v>Woodstock Hydro Services Inc.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uity"/>
      <sheetName val="App.2-CA_CGAAP_DepExp_2011"/>
      <sheetName val="App.2-CB_MIFRS_DepExp_2011"/>
      <sheetName val="App.2-CC_MIFRS_DepExp_2012"/>
      <sheetName val="App.2-CD_MIFRS_DepExp_2013"/>
      <sheetName val="App.2-CE_CGAAP_DepExp_2011"/>
      <sheetName val="App.2-CF_CGAAP_DepExp_2012"/>
      <sheetName val="App.2-CG_MIFRS_DepExp_2012"/>
      <sheetName val="App.2-CH_MIFRS_DepExp_2013"/>
      <sheetName val="App.2-CI_AltAccStd_DepExp"/>
      <sheetName val="App.2-D_Overhead"/>
      <sheetName val="App.2-EA_PP&amp;E Deferral Account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Corp_Cost_Allocation"/>
      <sheetName val="App.2-OA Capital Structure"/>
      <sheetName val="App.2-OB_Debt Instruments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s"/>
      <sheetName val="App.2-X_CoS_Flowchart"/>
    </sheetNames>
    <sheetDataSet>
      <sheetData sheetId="0">
        <row r="3">
          <cell r="AA3" t="str">
            <v>Algoma Power Inc.</v>
          </cell>
        </row>
        <row r="4">
          <cell r="AA4" t="str">
            <v>Atikokan Hydro Inc.</v>
          </cell>
        </row>
        <row r="5">
          <cell r="AA5" t="str">
            <v>Attawapiskat Power Corporation</v>
          </cell>
        </row>
        <row r="6">
          <cell r="AA6" t="str">
            <v>Bluewater Power Distribution Corp.</v>
          </cell>
        </row>
        <row r="7">
          <cell r="AA7" t="str">
            <v>Brant County Power</v>
          </cell>
        </row>
        <row r="8">
          <cell r="AA8" t="str">
            <v>Brantford Power Inc.</v>
          </cell>
        </row>
        <row r="9">
          <cell r="AA9" t="str">
            <v>Burlington Hydro Inc.</v>
          </cell>
        </row>
        <row r="10">
          <cell r="AA10" t="str">
            <v>Cambridge and North Dumfries Hydro</v>
          </cell>
        </row>
        <row r="11">
          <cell r="AA11" t="str">
            <v>Canadian Niagara Power Inc. – Eastern Ontario Power/Fort Erie/Port Colborne</v>
          </cell>
        </row>
        <row r="12">
          <cell r="AA12" t="str">
            <v>Centre Wellington Hydro Ltd.</v>
          </cell>
        </row>
        <row r="13">
          <cell r="AA13" t="str">
            <v>Chapleau Public Utilities Corporation</v>
          </cell>
        </row>
        <row r="14">
          <cell r="AA14" t="str">
            <v>COLLUS Power Corp.</v>
          </cell>
        </row>
        <row r="15">
          <cell r="AA15" t="str">
            <v>Cooperative Hydro Embrun Inc.</v>
          </cell>
        </row>
        <row r="16">
          <cell r="AA16" t="str">
            <v>E.L.K. Energy Inc.</v>
          </cell>
        </row>
        <row r="17">
          <cell r="AA17" t="str">
            <v>Enersource Hydro Mississauga Inc.</v>
          </cell>
        </row>
        <row r="18">
          <cell r="AA18" t="str">
            <v>Entegrus Powerlines Inc.</v>
          </cell>
        </row>
        <row r="19">
          <cell r="AA19" t="str">
            <v>ENWIN Utilities Ltd.</v>
          </cell>
        </row>
        <row r="20">
          <cell r="AA20" t="str">
            <v>Erie Thames Powerlines Corp.</v>
          </cell>
        </row>
        <row r="21">
          <cell r="AA21" t="str">
            <v>Espanola Regional Hydro Distribution Corporation</v>
          </cell>
        </row>
        <row r="22">
          <cell r="AA22" t="str">
            <v>Essex Powerlines Corporation</v>
          </cell>
        </row>
        <row r="23">
          <cell r="AA23" t="str">
            <v>Festival Hydro Inc.</v>
          </cell>
        </row>
        <row r="24">
          <cell r="AA24" t="str">
            <v>Fort Albany Power Corporation</v>
          </cell>
        </row>
        <row r="25">
          <cell r="AA25" t="str">
            <v>Fort Frances Power Corporation</v>
          </cell>
        </row>
        <row r="26">
          <cell r="AA26" t="str">
            <v>Greater Sudbury Hydro Inc.</v>
          </cell>
        </row>
        <row r="27">
          <cell r="AA27" t="str">
            <v>Grimsby Power Inc.</v>
          </cell>
        </row>
        <row r="28">
          <cell r="AA28" t="str">
            <v>Guelph Hydro Electric Systems Inc.</v>
          </cell>
        </row>
        <row r="29">
          <cell r="AA29" t="str">
            <v>Haldimand County Hydro Inc.</v>
          </cell>
        </row>
        <row r="30">
          <cell r="AA30" t="str">
            <v>Guelph Hydro Electric Systems Inc.</v>
          </cell>
        </row>
        <row r="31">
          <cell r="AA31" t="str">
            <v>Halton Hills Hydro Inc.</v>
          </cell>
        </row>
        <row r="32">
          <cell r="AA32" t="str">
            <v>Hearst Power Distribution Co. Ltd.</v>
          </cell>
        </row>
        <row r="33">
          <cell r="AA33" t="str">
            <v>Horizon Utilities Corporation</v>
          </cell>
        </row>
        <row r="34">
          <cell r="AA34" t="str">
            <v>Hydro 2000 Inc.</v>
          </cell>
        </row>
        <row r="35">
          <cell r="AA35" t="str">
            <v>Hydro Hawkesbury Inc.</v>
          </cell>
        </row>
        <row r="36">
          <cell r="AA36" t="str">
            <v>Hydro One Brampton Networks Inc.</v>
          </cell>
        </row>
        <row r="37">
          <cell r="AA37" t="str">
            <v>Hydro One Networks Inc.</v>
          </cell>
        </row>
        <row r="38">
          <cell r="AA38" t="str">
            <v>Hydro One Remote Communities Inc.</v>
          </cell>
        </row>
        <row r="39">
          <cell r="AA39" t="str">
            <v>Hydro Ottawa Limited</v>
          </cell>
        </row>
        <row r="40">
          <cell r="AA40" t="str">
            <v>Innisfil Hydro Dist. Systems Limited</v>
          </cell>
        </row>
        <row r="41">
          <cell r="AA41" t="str">
            <v>Kashechewan Power Corporation</v>
          </cell>
        </row>
        <row r="42">
          <cell r="AA42" t="str">
            <v>Kenora Hydro Electric Corporation Ltd.</v>
          </cell>
        </row>
        <row r="43">
          <cell r="AA43" t="str">
            <v>Kingston Hydro Corporation</v>
          </cell>
        </row>
        <row r="44">
          <cell r="AA44" t="str">
            <v>Kitchener-Wilmot Hydro Inc.</v>
          </cell>
        </row>
        <row r="45">
          <cell r="AA45" t="str">
            <v>Lakefront Utilities Inc.</v>
          </cell>
        </row>
        <row r="46">
          <cell r="AA46" t="str">
            <v>Lakeland Power Distribution Ltd.</v>
          </cell>
        </row>
        <row r="47">
          <cell r="AA47" t="str">
            <v>London Hydro Inc.</v>
          </cell>
        </row>
        <row r="48">
          <cell r="AA48" t="str">
            <v>Midland Power Utility Corporation</v>
          </cell>
        </row>
        <row r="49">
          <cell r="AA49" t="str">
            <v>Milton Hydro Distribution Inc.</v>
          </cell>
        </row>
        <row r="50">
          <cell r="AA50" t="str">
            <v>Newmarket – Tay Power Distribution Ltd.</v>
          </cell>
        </row>
        <row r="51">
          <cell r="AA51" t="str">
            <v>Niagara Peninsula Energy Inc.</v>
          </cell>
        </row>
        <row r="52">
          <cell r="AA52" t="str">
            <v>Niagara-on-the-Lake Hydro Inc.</v>
          </cell>
        </row>
        <row r="53">
          <cell r="AA53" t="str">
            <v>Norfolk Power Distribution Ltd.</v>
          </cell>
        </row>
        <row r="54">
          <cell r="AA54" t="str">
            <v>North Bay Hydro Distribution Limited</v>
          </cell>
        </row>
        <row r="55">
          <cell r="AA55" t="str">
            <v>Northern Ontario Wires Inc.</v>
          </cell>
        </row>
        <row r="56">
          <cell r="AA56" t="str">
            <v>Oakville Hydro Distribution Inc.</v>
          </cell>
        </row>
        <row r="57">
          <cell r="AA57" t="str">
            <v>Orangeville Hydro Limited</v>
          </cell>
        </row>
        <row r="58">
          <cell r="AA58" t="str">
            <v>Orillia Power Distribution Corp.</v>
          </cell>
        </row>
        <row r="59">
          <cell r="AA59" t="str">
            <v>Oshawa PUC Networks Inc.</v>
          </cell>
        </row>
        <row r="60">
          <cell r="AA60" t="str">
            <v>Ottawa River Power Corporation</v>
          </cell>
        </row>
        <row r="61">
          <cell r="AA61" t="str">
            <v>Parry Sound Power Corporation</v>
          </cell>
        </row>
        <row r="62">
          <cell r="AA62" t="str">
            <v>Peterborough Distribution Inc.</v>
          </cell>
        </row>
        <row r="63">
          <cell r="AA63" t="str">
            <v>PowerStream Inc.</v>
          </cell>
        </row>
        <row r="64">
          <cell r="AA64" t="str">
            <v>PUC Distribution Inc.</v>
          </cell>
        </row>
        <row r="65">
          <cell r="AA65" t="str">
            <v>Renfrew Hydro Inc.</v>
          </cell>
        </row>
        <row r="66">
          <cell r="AA66" t="str">
            <v>Rideau St. Lawrence Distribution Inc.</v>
          </cell>
        </row>
        <row r="67">
          <cell r="AA67" t="str">
            <v>St. Thomas Energy Inc.</v>
          </cell>
        </row>
        <row r="68">
          <cell r="AA68" t="str">
            <v>Sioux Lookout Hydro Inc.</v>
          </cell>
        </row>
        <row r="69">
          <cell r="AA69" t="str">
            <v>Thunder Bay Hydro Electricity Distribution</v>
          </cell>
        </row>
        <row r="70">
          <cell r="AA70" t="str">
            <v>Tillsonburg Hydro Inc.</v>
          </cell>
        </row>
        <row r="71">
          <cell r="AA71" t="str">
            <v>Toronto Hydro-Electric System Limited</v>
          </cell>
        </row>
        <row r="72">
          <cell r="AA72" t="str">
            <v>Veridian Connections Inc.</v>
          </cell>
        </row>
        <row r="73">
          <cell r="AA73" t="str">
            <v>Wasaga Distribution Inc.</v>
          </cell>
        </row>
        <row r="74">
          <cell r="AA74" t="str">
            <v>Waterloo North Hydro Inc.</v>
          </cell>
        </row>
        <row r="75">
          <cell r="AA75" t="str">
            <v>Welland Hydro Electric System Corp.</v>
          </cell>
        </row>
        <row r="76">
          <cell r="AA76" t="str">
            <v>Wellington North Power Inc.</v>
          </cell>
        </row>
        <row r="77">
          <cell r="AA77" t="str">
            <v>West Coast Huron Energy Inc.</v>
          </cell>
        </row>
        <row r="78">
          <cell r="AA78" t="str">
            <v>Westario Power Inc.</v>
          </cell>
        </row>
        <row r="79">
          <cell r="AA79" t="str">
            <v>Whitby Hydro Electric Corporation</v>
          </cell>
        </row>
        <row r="80">
          <cell r="AA80" t="str">
            <v>Woodstock Hydro Services Inc.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showGridLines="0" tabSelected="1" zoomScalePageLayoutView="0" workbookViewId="0" topLeftCell="A1">
      <selection activeCell="D7" sqref="D7"/>
    </sheetView>
  </sheetViews>
  <sheetFormatPr defaultColWidth="9.140625" defaultRowHeight="15"/>
  <cols>
    <col min="1" max="1" width="51.7109375" style="3" customWidth="1"/>
    <col min="2" max="3" width="9.140625" style="3" customWidth="1"/>
    <col min="4" max="4" width="11.140625" style="3" bestFit="1" customWidth="1"/>
    <col min="5" max="5" width="12.28125" style="3" customWidth="1"/>
    <col min="6" max="6" width="11.8515625" style="3" bestFit="1" customWidth="1"/>
    <col min="7" max="7" width="10.8515625" style="3" bestFit="1" customWidth="1"/>
    <col min="8" max="8" width="11.421875" style="3" customWidth="1"/>
    <col min="9" max="9" width="10.8515625" style="3" bestFit="1" customWidth="1"/>
    <col min="10" max="16384" width="9.140625" style="3" customWidth="1"/>
  </cols>
  <sheetData>
    <row r="1" spans="1:9" ht="15">
      <c r="A1" s="1"/>
      <c r="B1" s="2"/>
      <c r="C1" s="2"/>
      <c r="D1" s="2"/>
      <c r="E1" s="2"/>
      <c r="F1" s="2"/>
      <c r="G1" s="1"/>
      <c r="H1" s="40"/>
      <c r="I1" s="41"/>
    </row>
    <row r="2" spans="1:9" ht="15">
      <c r="A2" s="1"/>
      <c r="B2" s="2"/>
      <c r="C2" s="2"/>
      <c r="D2" s="2"/>
      <c r="E2" s="2"/>
      <c r="F2" s="2"/>
      <c r="G2" s="1"/>
      <c r="H2" s="40"/>
      <c r="I2" s="42"/>
    </row>
    <row r="3" spans="1:9" ht="15">
      <c r="A3" s="1"/>
      <c r="B3" s="2"/>
      <c r="C3" s="2"/>
      <c r="D3" s="2"/>
      <c r="E3" s="2"/>
      <c r="F3" s="2"/>
      <c r="G3" s="1"/>
      <c r="H3" s="40"/>
      <c r="I3" s="42"/>
    </row>
    <row r="4" spans="1:9" ht="15">
      <c r="A4" s="1"/>
      <c r="B4" s="2"/>
      <c r="C4" s="2"/>
      <c r="D4" s="2"/>
      <c r="E4" s="2"/>
      <c r="F4" s="2"/>
      <c r="G4" s="1"/>
      <c r="H4" s="40"/>
      <c r="I4" s="42"/>
    </row>
    <row r="5" spans="1:9" ht="15">
      <c r="A5" s="1"/>
      <c r="B5" s="2"/>
      <c r="C5" s="2"/>
      <c r="D5" s="2"/>
      <c r="E5" s="2"/>
      <c r="F5" s="2"/>
      <c r="G5" s="1"/>
      <c r="H5" s="40"/>
      <c r="I5" s="41"/>
    </row>
    <row r="6" spans="1:9" ht="15">
      <c r="A6" s="1"/>
      <c r="B6" s="2"/>
      <c r="C6" s="2"/>
      <c r="D6" s="2"/>
      <c r="E6" s="2"/>
      <c r="F6" s="2"/>
      <c r="G6" s="1"/>
      <c r="H6" s="40"/>
      <c r="I6" s="41"/>
    </row>
    <row r="7" spans="1:9" ht="15">
      <c r="A7" s="1"/>
      <c r="B7" s="2"/>
      <c r="C7" s="2"/>
      <c r="D7" s="2"/>
      <c r="E7" s="2"/>
      <c r="F7" s="2"/>
      <c r="G7" s="1"/>
      <c r="H7" s="40"/>
      <c r="I7" s="4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8">
      <c r="A9" s="53" t="s">
        <v>0</v>
      </c>
      <c r="B9" s="54"/>
      <c r="C9" s="54"/>
      <c r="D9" s="54"/>
      <c r="E9" s="54"/>
      <c r="F9" s="54"/>
      <c r="G9" s="54"/>
      <c r="H9" s="54"/>
      <c r="I9" s="54"/>
    </row>
    <row r="10" spans="1:9" ht="18">
      <c r="A10" s="53" t="s">
        <v>1</v>
      </c>
      <c r="B10" s="55"/>
      <c r="C10" s="55"/>
      <c r="D10" s="55"/>
      <c r="E10" s="55"/>
      <c r="F10" s="55"/>
      <c r="G10" s="55"/>
      <c r="H10" s="55"/>
      <c r="I10" s="55"/>
    </row>
    <row r="11" spans="1:9" ht="18">
      <c r="A11" s="53" t="s">
        <v>2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  <row r="13" spans="1:11" s="5" customFormat="1" ht="15">
      <c r="A13" s="56" t="s">
        <v>3</v>
      </c>
      <c r="B13" s="56"/>
      <c r="C13" s="56"/>
      <c r="D13" s="56"/>
      <c r="E13" s="56"/>
      <c r="F13" s="56"/>
      <c r="G13" s="56"/>
      <c r="H13" s="56"/>
      <c r="I13" s="56"/>
      <c r="J13" s="4"/>
      <c r="K13" s="4"/>
    </row>
    <row r="14" spans="1:11" ht="15">
      <c r="A14" s="6"/>
      <c r="B14" s="6"/>
      <c r="C14" s="6"/>
      <c r="D14" s="6"/>
      <c r="E14" s="6"/>
      <c r="F14" s="6"/>
      <c r="G14" s="6"/>
      <c r="H14" s="6"/>
      <c r="I14" s="6"/>
      <c r="J14" s="7"/>
      <c r="K14" s="7"/>
    </row>
    <row r="15" spans="1:11" ht="15">
      <c r="A15" s="56" t="s">
        <v>4</v>
      </c>
      <c r="B15" s="56"/>
      <c r="C15" s="56"/>
      <c r="D15" s="56"/>
      <c r="E15" s="56"/>
      <c r="F15" s="56"/>
      <c r="G15" s="56"/>
      <c r="H15" s="56"/>
      <c r="I15" s="56"/>
      <c r="J15" s="7"/>
      <c r="K15" s="7"/>
    </row>
    <row r="16" spans="1:11" ht="15">
      <c r="A16" s="6"/>
      <c r="B16" s="6"/>
      <c r="C16" s="6"/>
      <c r="D16" s="6"/>
      <c r="E16" s="6"/>
      <c r="F16" s="6"/>
      <c r="G16" s="6"/>
      <c r="H16" s="6"/>
      <c r="I16" s="6"/>
      <c r="J16" s="7"/>
      <c r="K16" s="7"/>
    </row>
    <row r="17" spans="1:11" ht="39">
      <c r="A17" s="6"/>
      <c r="B17" s="8" t="s">
        <v>5</v>
      </c>
      <c r="C17" s="8">
        <v>2010</v>
      </c>
      <c r="D17" s="8">
        <v>2011</v>
      </c>
      <c r="E17" s="8">
        <v>2012</v>
      </c>
      <c r="F17" s="8" t="s">
        <v>6</v>
      </c>
      <c r="G17" s="8">
        <v>2014</v>
      </c>
      <c r="H17" s="8">
        <v>2015</v>
      </c>
      <c r="I17" s="8">
        <v>2016</v>
      </c>
      <c r="J17" s="7"/>
      <c r="K17" s="7"/>
    </row>
    <row r="18" spans="1:11" ht="15">
      <c r="A18" s="9" t="s">
        <v>7</v>
      </c>
      <c r="B18" s="10" t="s">
        <v>8</v>
      </c>
      <c r="C18" s="10" t="s">
        <v>9</v>
      </c>
      <c r="D18" s="10" t="s">
        <v>9</v>
      </c>
      <c r="E18" s="10" t="s">
        <v>9</v>
      </c>
      <c r="F18" s="10" t="s">
        <v>10</v>
      </c>
      <c r="G18" s="10" t="s">
        <v>9</v>
      </c>
      <c r="H18" s="10" t="s">
        <v>9</v>
      </c>
      <c r="I18" s="10" t="s">
        <v>9</v>
      </c>
      <c r="J18" s="7"/>
      <c r="K18" s="7"/>
    </row>
    <row r="19" spans="1:11" ht="15">
      <c r="A19" s="9" t="s">
        <v>11</v>
      </c>
      <c r="B19" s="10" t="s">
        <v>12</v>
      </c>
      <c r="C19" s="10" t="s">
        <v>13</v>
      </c>
      <c r="D19" s="10" t="s">
        <v>13</v>
      </c>
      <c r="E19" s="10" t="s">
        <v>12</v>
      </c>
      <c r="F19" s="10" t="s">
        <v>12</v>
      </c>
      <c r="G19" s="10"/>
      <c r="H19" s="10"/>
      <c r="I19" s="10"/>
      <c r="J19" s="11"/>
      <c r="K19" s="7"/>
    </row>
    <row r="20" spans="1:11" ht="15">
      <c r="A20" s="6"/>
      <c r="B20" s="44"/>
      <c r="C20" s="46"/>
      <c r="D20" s="12" t="s">
        <v>14</v>
      </c>
      <c r="E20" s="12" t="s">
        <v>14</v>
      </c>
      <c r="F20" s="44"/>
      <c r="G20" s="45"/>
      <c r="H20" s="45"/>
      <c r="I20" s="46"/>
      <c r="J20" s="7"/>
      <c r="K20" s="7"/>
    </row>
    <row r="21" spans="1:11" ht="15">
      <c r="A21" s="9" t="s">
        <v>15</v>
      </c>
      <c r="B21" s="44"/>
      <c r="C21" s="45"/>
      <c r="D21" s="45"/>
      <c r="E21" s="45"/>
      <c r="F21" s="45"/>
      <c r="G21" s="45"/>
      <c r="H21" s="45"/>
      <c r="I21" s="46"/>
      <c r="J21" s="7"/>
      <c r="K21" s="7"/>
    </row>
    <row r="22" spans="1:11" ht="15">
      <c r="A22" s="13" t="s">
        <v>16</v>
      </c>
      <c r="B22" s="14"/>
      <c r="C22" s="14"/>
      <c r="D22" s="34">
        <v>453053965.38999987</v>
      </c>
      <c r="E22" s="35">
        <v>467850353.9578598</v>
      </c>
      <c r="F22" s="15"/>
      <c r="G22" s="15"/>
      <c r="H22" s="15"/>
      <c r="I22" s="15"/>
      <c r="J22" s="7"/>
      <c r="K22" s="7"/>
    </row>
    <row r="23" spans="1:11" ht="15">
      <c r="A23" s="13" t="s">
        <v>44</v>
      </c>
      <c r="B23" s="14"/>
      <c r="C23" s="14"/>
      <c r="D23" s="34">
        <v>49183927.480000004</v>
      </c>
      <c r="E23" s="36">
        <v>66328843.08189145</v>
      </c>
      <c r="F23" s="15"/>
      <c r="G23" s="15"/>
      <c r="H23" s="15"/>
      <c r="I23" s="15"/>
      <c r="J23" s="7"/>
      <c r="K23" s="7"/>
    </row>
    <row r="24" spans="1:11" ht="15">
      <c r="A24" s="13" t="s">
        <v>17</v>
      </c>
      <c r="B24" s="14"/>
      <c r="C24" s="14"/>
      <c r="D24" s="34">
        <v>-34387538.91214007</v>
      </c>
      <c r="E24" s="36">
        <v>-36409960.61537285</v>
      </c>
      <c r="F24" s="15"/>
      <c r="G24" s="15"/>
      <c r="H24" s="15"/>
      <c r="I24" s="15"/>
      <c r="J24" s="7"/>
      <c r="K24" s="7"/>
    </row>
    <row r="25" spans="1:11" ht="15">
      <c r="A25" s="16" t="s">
        <v>18</v>
      </c>
      <c r="B25" s="14"/>
      <c r="C25" s="14"/>
      <c r="D25" s="37">
        <f>D22+D23+D24</f>
        <v>467850353.9578598</v>
      </c>
      <c r="E25" s="37">
        <f>E22+E23+E24</f>
        <v>497769236.42437845</v>
      </c>
      <c r="F25" s="15"/>
      <c r="G25" s="15"/>
      <c r="H25" s="15"/>
      <c r="I25" s="15"/>
      <c r="J25" s="7"/>
      <c r="K25" s="7"/>
    </row>
    <row r="26" spans="1:11" ht="15">
      <c r="A26" s="6"/>
      <c r="B26" s="47"/>
      <c r="C26" s="48"/>
      <c r="D26" s="37"/>
      <c r="E26" s="13"/>
      <c r="F26" s="47"/>
      <c r="G26" s="51"/>
      <c r="H26" s="51"/>
      <c r="I26" s="48"/>
      <c r="J26" s="7"/>
      <c r="K26" s="7"/>
    </row>
    <row r="27" spans="1:11" ht="26.25">
      <c r="A27" s="17" t="s">
        <v>19</v>
      </c>
      <c r="B27" s="49"/>
      <c r="C27" s="50"/>
      <c r="D27" s="37"/>
      <c r="E27" s="13"/>
      <c r="F27" s="49"/>
      <c r="G27" s="52"/>
      <c r="H27" s="52"/>
      <c r="I27" s="50"/>
      <c r="J27" s="7"/>
      <c r="K27" s="7"/>
    </row>
    <row r="28" spans="1:11" ht="15">
      <c r="A28" s="13" t="s">
        <v>45</v>
      </c>
      <c r="B28" s="15"/>
      <c r="C28" s="15"/>
      <c r="D28" s="38">
        <v>453053965.3899999</v>
      </c>
      <c r="E28" s="38">
        <v>474514796.24999994</v>
      </c>
      <c r="F28" s="15"/>
      <c r="G28" s="15"/>
      <c r="H28" s="15"/>
      <c r="I28" s="15"/>
      <c r="J28" s="7"/>
      <c r="K28" s="7"/>
    </row>
    <row r="29" spans="1:11" ht="15">
      <c r="A29" s="13" t="s">
        <v>44</v>
      </c>
      <c r="B29" s="15"/>
      <c r="C29" s="15"/>
      <c r="D29" s="38">
        <v>46909058.860000014</v>
      </c>
      <c r="E29" s="38">
        <v>63287087.37657056</v>
      </c>
      <c r="F29" s="15"/>
      <c r="G29" s="15"/>
      <c r="H29" s="15"/>
      <c r="I29" s="15"/>
      <c r="J29" s="7"/>
      <c r="K29" s="7"/>
    </row>
    <row r="30" spans="1:11" ht="15">
      <c r="A30" s="13" t="s">
        <v>17</v>
      </c>
      <c r="B30" s="15"/>
      <c r="C30" s="15"/>
      <c r="D30" s="38">
        <v>-25448228</v>
      </c>
      <c r="E30" s="38">
        <v>-26991422.52164442</v>
      </c>
      <c r="F30" s="15"/>
      <c r="G30" s="15"/>
      <c r="H30" s="15"/>
      <c r="I30" s="15"/>
      <c r="J30" s="7"/>
      <c r="K30" s="7"/>
    </row>
    <row r="31" spans="1:11" ht="15">
      <c r="A31" s="16" t="s">
        <v>20</v>
      </c>
      <c r="B31" s="15"/>
      <c r="C31" s="15"/>
      <c r="D31" s="37">
        <f>SUM(D28:D30)</f>
        <v>474514796.24999994</v>
      </c>
      <c r="E31" s="37">
        <f>SUM(E28:E30)</f>
        <v>510810461.10492605</v>
      </c>
      <c r="F31" s="15"/>
      <c r="G31" s="15"/>
      <c r="H31" s="15"/>
      <c r="I31" s="15"/>
      <c r="J31" s="7"/>
      <c r="K31" s="7"/>
    </row>
    <row r="32" spans="1:11" ht="15">
      <c r="A32" s="6"/>
      <c r="B32" s="44"/>
      <c r="C32" s="46"/>
      <c r="D32" s="13"/>
      <c r="E32" s="13"/>
      <c r="F32" s="44"/>
      <c r="G32" s="45"/>
      <c r="H32" s="45"/>
      <c r="I32" s="46"/>
      <c r="J32" s="7"/>
      <c r="K32" s="7"/>
    </row>
    <row r="33" spans="1:11" ht="26.25">
      <c r="A33" s="18" t="s">
        <v>21</v>
      </c>
      <c r="B33" s="15"/>
      <c r="C33" s="15"/>
      <c r="D33" s="33">
        <f>D25-D31</f>
        <v>-6664442.292140126</v>
      </c>
      <c r="E33" s="33">
        <f>E25-E31</f>
        <v>-13041224.680547595</v>
      </c>
      <c r="F33" s="15"/>
      <c r="G33" s="15"/>
      <c r="H33" s="15"/>
      <c r="I33" s="15"/>
      <c r="J33" s="7"/>
      <c r="K33" s="7"/>
    </row>
    <row r="34" spans="1:11" ht="15">
      <c r="A34" s="6"/>
      <c r="B34" s="47"/>
      <c r="C34" s="48"/>
      <c r="D34" s="33"/>
      <c r="E34" s="33"/>
      <c r="F34" s="13"/>
      <c r="G34" s="13"/>
      <c r="H34" s="13"/>
      <c r="I34" s="13"/>
      <c r="J34" s="7"/>
      <c r="K34" s="7"/>
    </row>
    <row r="35" spans="1:11" ht="15">
      <c r="A35" s="9" t="s">
        <v>22</v>
      </c>
      <c r="B35" s="49"/>
      <c r="C35" s="50"/>
      <c r="D35" s="33"/>
      <c r="E35" s="33"/>
      <c r="F35" s="13"/>
      <c r="G35" s="13"/>
      <c r="H35" s="13"/>
      <c r="I35" s="13"/>
      <c r="J35" s="7"/>
      <c r="K35" s="7"/>
    </row>
    <row r="36" spans="1:11" ht="15">
      <c r="A36" s="19" t="s">
        <v>23</v>
      </c>
      <c r="B36" s="15"/>
      <c r="C36" s="15"/>
      <c r="D36" s="33">
        <v>0</v>
      </c>
      <c r="E36" s="33">
        <f>D40</f>
        <v>-6664442.292140126</v>
      </c>
      <c r="F36" s="33">
        <f>E40</f>
        <v>-13041224.680547595</v>
      </c>
      <c r="G36" s="33">
        <f>F40</f>
        <v>-9780918.510410696</v>
      </c>
      <c r="H36" s="33">
        <f>G40</f>
        <v>-6520612.3402737975</v>
      </c>
      <c r="I36" s="33">
        <f>H40</f>
        <v>-3260306.1701368988</v>
      </c>
      <c r="J36" s="7"/>
      <c r="K36" s="7"/>
    </row>
    <row r="37" spans="1:11" ht="15">
      <c r="A37" s="19" t="s">
        <v>24</v>
      </c>
      <c r="B37" s="15"/>
      <c r="C37" s="15"/>
      <c r="D37" s="33">
        <f>D33</f>
        <v>-6664442.292140126</v>
      </c>
      <c r="E37" s="33">
        <f>E33-D33</f>
        <v>-6376782.388407469</v>
      </c>
      <c r="F37" s="15"/>
      <c r="G37" s="15"/>
      <c r="H37" s="15"/>
      <c r="I37" s="15"/>
      <c r="J37" s="7"/>
      <c r="K37" s="7"/>
    </row>
    <row r="38" spans="1:11" ht="15">
      <c r="A38" s="20" t="s">
        <v>25</v>
      </c>
      <c r="B38" s="15"/>
      <c r="C38" s="15"/>
      <c r="D38" s="33">
        <f aca="true" t="shared" si="0" ref="D38:I38">D36+D37</f>
        <v>-6664442.292140126</v>
      </c>
      <c r="E38" s="33">
        <f t="shared" si="0"/>
        <v>-13041224.680547595</v>
      </c>
      <c r="F38" s="33">
        <f t="shared" si="0"/>
        <v>-13041224.680547595</v>
      </c>
      <c r="G38" s="33">
        <f t="shared" si="0"/>
        <v>-9780918.510410696</v>
      </c>
      <c r="H38" s="33">
        <f t="shared" si="0"/>
        <v>-6520612.3402737975</v>
      </c>
      <c r="I38" s="33">
        <f t="shared" si="0"/>
        <v>-3260306.1701368988</v>
      </c>
      <c r="J38" s="7"/>
      <c r="K38" s="7"/>
    </row>
    <row r="39" spans="1:11" ht="26.25">
      <c r="A39" s="21" t="s">
        <v>26</v>
      </c>
      <c r="B39" s="15"/>
      <c r="C39" s="15"/>
      <c r="D39" s="15"/>
      <c r="E39" s="15"/>
      <c r="F39" s="33">
        <f>IF(ISERROR(-E33/I44),0,-E33/I44)</f>
        <v>3260306.1701368988</v>
      </c>
      <c r="G39" s="33">
        <f>+F39</f>
        <v>3260306.1701368988</v>
      </c>
      <c r="H39" s="33">
        <f>+F39</f>
        <v>3260306.1701368988</v>
      </c>
      <c r="I39" s="33">
        <f>+F39</f>
        <v>3260306.1701368988</v>
      </c>
      <c r="J39" s="7"/>
      <c r="K39" s="7"/>
    </row>
    <row r="40" spans="1:11" ht="15">
      <c r="A40" s="9" t="s">
        <v>27</v>
      </c>
      <c r="B40" s="15"/>
      <c r="C40" s="15"/>
      <c r="D40" s="33">
        <f aca="true" t="shared" si="1" ref="D40:I40">D38+D39</f>
        <v>-6664442.292140126</v>
      </c>
      <c r="E40" s="33">
        <f t="shared" si="1"/>
        <v>-13041224.680547595</v>
      </c>
      <c r="F40" s="33">
        <f>IF(ISERROR(F38+F39),0,F38+F39)</f>
        <v>-9780918.510410696</v>
      </c>
      <c r="G40" s="33">
        <f t="shared" si="1"/>
        <v>-6520612.3402737975</v>
      </c>
      <c r="H40" s="33">
        <f t="shared" si="1"/>
        <v>-3260306.1701368988</v>
      </c>
      <c r="I40" s="33">
        <f t="shared" si="1"/>
        <v>0</v>
      </c>
      <c r="J40" s="7"/>
      <c r="K40" s="7"/>
    </row>
    <row r="41" spans="1:11" ht="15">
      <c r="A41" s="9"/>
      <c r="B41" s="6"/>
      <c r="C41" s="6"/>
      <c r="D41" s="22"/>
      <c r="E41" s="22"/>
      <c r="F41" s="22"/>
      <c r="G41" s="22"/>
      <c r="H41" s="22"/>
      <c r="I41" s="6"/>
      <c r="J41" s="7"/>
      <c r="K41" s="7"/>
    </row>
    <row r="42" spans="1:11" ht="15">
      <c r="A42" s="9" t="s">
        <v>28</v>
      </c>
      <c r="B42" s="6"/>
      <c r="C42" s="6"/>
      <c r="D42" s="22"/>
      <c r="E42" s="22"/>
      <c r="F42" s="22"/>
      <c r="G42" s="22"/>
      <c r="H42" s="22"/>
      <c r="I42" s="6"/>
      <c r="J42" s="7"/>
      <c r="K42" s="7"/>
    </row>
    <row r="43" spans="1:11" s="25" customFormat="1" ht="15">
      <c r="A43" s="23" t="s">
        <v>29</v>
      </c>
      <c r="B43" s="24"/>
      <c r="C43" s="24"/>
      <c r="D43" s="24"/>
      <c r="E43" s="24"/>
      <c r="F43" s="31">
        <f>IF(ISERROR(E33/I44),0,E33/I44)</f>
        <v>-3260306.1701368988</v>
      </c>
      <c r="G43" s="6"/>
      <c r="H43" s="20" t="s">
        <v>30</v>
      </c>
      <c r="I43" s="39">
        <v>0.065064</v>
      </c>
      <c r="J43" s="7"/>
      <c r="K43" s="7"/>
    </row>
    <row r="44" spans="1:11" s="25" customFormat="1" ht="39">
      <c r="A44" s="23" t="s">
        <v>31</v>
      </c>
      <c r="B44" s="24"/>
      <c r="C44" s="24"/>
      <c r="D44" s="24"/>
      <c r="E44" s="24"/>
      <c r="F44" s="31">
        <f>E33*I43</f>
        <v>-848514.2426151487</v>
      </c>
      <c r="G44" s="6"/>
      <c r="H44" s="26" t="s">
        <v>32</v>
      </c>
      <c r="I44" s="27">
        <v>4</v>
      </c>
      <c r="J44" s="28" t="s">
        <v>33</v>
      </c>
      <c r="K44" s="7"/>
    </row>
    <row r="45" spans="1:11" ht="15">
      <c r="A45" s="29" t="s">
        <v>43</v>
      </c>
      <c r="B45" s="30"/>
      <c r="C45" s="30"/>
      <c r="D45" s="30"/>
      <c r="E45" s="30"/>
      <c r="F45" s="31">
        <f>F43+F44</f>
        <v>-4108820.412752047</v>
      </c>
      <c r="G45" s="6"/>
      <c r="H45" s="6"/>
      <c r="I45" s="6"/>
      <c r="J45" s="7"/>
      <c r="K45" s="7"/>
    </row>
    <row r="46" spans="1:11" ht="15">
      <c r="A46" s="9"/>
      <c r="B46" s="6"/>
      <c r="C46" s="6"/>
      <c r="D46" s="6"/>
      <c r="E46" s="6"/>
      <c r="F46" s="32"/>
      <c r="G46" s="6"/>
      <c r="H46" s="6"/>
      <c r="I46" s="6"/>
      <c r="J46" s="7"/>
      <c r="K46" s="7"/>
    </row>
    <row r="47" spans="1:11" ht="15">
      <c r="A47" s="9" t="s">
        <v>34</v>
      </c>
      <c r="B47" s="6"/>
      <c r="C47" s="6"/>
      <c r="D47" s="6"/>
      <c r="E47" s="6"/>
      <c r="F47" s="6"/>
      <c r="G47" s="6"/>
      <c r="H47" s="6"/>
      <c r="I47" s="6"/>
      <c r="J47" s="7"/>
      <c r="K47" s="7"/>
    </row>
    <row r="48" spans="1:11" ht="15">
      <c r="A48" s="6" t="s">
        <v>35</v>
      </c>
      <c r="B48" s="6"/>
      <c r="C48" s="6"/>
      <c r="D48" s="6"/>
      <c r="E48" s="6"/>
      <c r="F48" s="6"/>
      <c r="G48" s="6"/>
      <c r="H48" s="6"/>
      <c r="I48" s="6"/>
      <c r="J48" s="7"/>
      <c r="K48" s="7"/>
    </row>
    <row r="49" spans="1:11" ht="15">
      <c r="A49" s="6" t="s">
        <v>36</v>
      </c>
      <c r="B49" s="6"/>
      <c r="C49" s="6"/>
      <c r="D49" s="6"/>
      <c r="E49" s="6"/>
      <c r="F49" s="6"/>
      <c r="G49" s="6"/>
      <c r="H49" s="6"/>
      <c r="I49" s="6"/>
      <c r="J49" s="7"/>
      <c r="K49" s="7"/>
    </row>
    <row r="50" spans="1:11" ht="15">
      <c r="A50" s="6" t="s">
        <v>37</v>
      </c>
      <c r="B50" s="6"/>
      <c r="C50" s="6"/>
      <c r="D50" s="6"/>
      <c r="E50" s="6"/>
      <c r="F50" s="6"/>
      <c r="G50" s="6"/>
      <c r="H50" s="6"/>
      <c r="I50" s="6"/>
      <c r="J50" s="7"/>
      <c r="K50" s="7"/>
    </row>
    <row r="51" spans="1:11" ht="15">
      <c r="A51" s="6" t="s">
        <v>38</v>
      </c>
      <c r="B51" s="6"/>
      <c r="C51" s="6"/>
      <c r="D51" s="6"/>
      <c r="E51" s="6"/>
      <c r="F51" s="6"/>
      <c r="G51" s="6"/>
      <c r="H51" s="6"/>
      <c r="I51" s="6"/>
      <c r="J51" s="7"/>
      <c r="K51" s="7"/>
    </row>
    <row r="52" spans="1:11" ht="15">
      <c r="A52" s="6" t="s">
        <v>39</v>
      </c>
      <c r="B52" s="6"/>
      <c r="C52" s="6"/>
      <c r="D52" s="6"/>
      <c r="E52" s="6"/>
      <c r="F52" s="6"/>
      <c r="G52" s="6"/>
      <c r="H52" s="6"/>
      <c r="I52" s="6"/>
      <c r="J52" s="7"/>
      <c r="K52" s="7"/>
    </row>
    <row r="53" spans="1:11" ht="15">
      <c r="A53" s="6" t="s">
        <v>40</v>
      </c>
      <c r="B53" s="6"/>
      <c r="C53" s="6"/>
      <c r="D53" s="6"/>
      <c r="E53" s="6"/>
      <c r="F53" s="6"/>
      <c r="G53" s="6"/>
      <c r="H53" s="6"/>
      <c r="I53" s="6"/>
      <c r="J53" s="7"/>
      <c r="K53" s="7"/>
    </row>
    <row r="54" spans="1:11" ht="15">
      <c r="A54" s="6" t="s">
        <v>41</v>
      </c>
      <c r="B54" s="6"/>
      <c r="C54" s="6"/>
      <c r="D54" s="6"/>
      <c r="E54" s="6"/>
      <c r="F54" s="6"/>
      <c r="G54" s="6"/>
      <c r="H54" s="6"/>
      <c r="I54" s="6"/>
      <c r="J54" s="7"/>
      <c r="K54" s="7"/>
    </row>
    <row r="55" spans="1:11" ht="21.75" customHeight="1">
      <c r="A55" s="43" t="s">
        <v>42</v>
      </c>
      <c r="B55" s="43"/>
      <c r="C55" s="43"/>
      <c r="D55" s="43"/>
      <c r="E55" s="43"/>
      <c r="F55" s="43"/>
      <c r="G55" s="43"/>
      <c r="H55" s="43"/>
      <c r="I55" s="43"/>
      <c r="J55" s="7"/>
      <c r="K55" s="7"/>
    </row>
    <row r="56" spans="1:11" ht="21.75" customHeight="1">
      <c r="A56" s="43"/>
      <c r="B56" s="43"/>
      <c r="C56" s="43"/>
      <c r="D56" s="43"/>
      <c r="E56" s="43"/>
      <c r="F56" s="43"/>
      <c r="G56" s="43"/>
      <c r="H56" s="43"/>
      <c r="I56" s="43"/>
      <c r="J56" s="7"/>
      <c r="K56" s="7"/>
    </row>
    <row r="57" spans="1:11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</sheetData>
  <sheetProtection/>
  <mergeCells count="14">
    <mergeCell ref="B20:C20"/>
    <mergeCell ref="F20:I20"/>
    <mergeCell ref="A9:I9"/>
    <mergeCell ref="A10:I10"/>
    <mergeCell ref="A11:I11"/>
    <mergeCell ref="A13:I13"/>
    <mergeCell ref="A15:I15"/>
    <mergeCell ref="A55:I56"/>
    <mergeCell ref="B21:I21"/>
    <mergeCell ref="B26:C27"/>
    <mergeCell ref="F26:I27"/>
    <mergeCell ref="B32:C32"/>
    <mergeCell ref="F32:I32"/>
    <mergeCell ref="B34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  <headerFooter alignWithMargins="0">
    <oddHeader>&amp;R&amp;"Arial,Regular"&amp;9Enersource Hydro Mississauga Inc.
EB-2012-0033
Draft Rate Order
Filed:  December 20, 2012&amp;"-,Regular"&amp;11
&amp;"Arial,Bold"&amp;12APPENDIX 5&amp;"-,Regular"&amp;11
&amp;"Arial,Regular"&amp;9Page &amp;P of &amp;N&amp;"-,Regular"&amp;11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EGJEVORI</dc:creator>
  <cp:keywords/>
  <dc:description/>
  <cp:lastModifiedBy>Nicki Pellegrini</cp:lastModifiedBy>
  <cp:lastPrinted>2012-12-20T16:02:20Z</cp:lastPrinted>
  <dcterms:created xsi:type="dcterms:W3CDTF">2012-07-09T22:12:53Z</dcterms:created>
  <dcterms:modified xsi:type="dcterms:W3CDTF">2012-12-20T16:02:30Z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0x010100FFB9FC3597300A4197F38BF55A9093B2</vt:lpwstr>
  </property>
</Properties>
</file>