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82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9" i="1" l="1"/>
  <c r="D29" i="1"/>
  <c r="C29" i="1"/>
  <c r="F27" i="1"/>
  <c r="D27" i="1"/>
  <c r="C27" i="1"/>
  <c r="B27" i="1"/>
  <c r="E24" i="1"/>
  <c r="F24" i="1" s="1"/>
  <c r="B29" i="1" s="1"/>
  <c r="F11" i="1"/>
  <c r="C11" i="1"/>
  <c r="D11" i="1"/>
  <c r="E11" i="1"/>
  <c r="B11" i="1"/>
  <c r="E9" i="1"/>
  <c r="E10" i="1"/>
  <c r="D9" i="1"/>
  <c r="E8" i="1"/>
  <c r="D8" i="1"/>
  <c r="C8" i="1"/>
  <c r="C7" i="1"/>
  <c r="D7" i="1"/>
  <c r="E7" i="1"/>
  <c r="B7" i="1"/>
  <c r="C17" i="1"/>
  <c r="D17" i="1"/>
  <c r="E17" i="1"/>
  <c r="B17" i="1"/>
  <c r="F18" i="1"/>
  <c r="E16" i="1"/>
  <c r="F16" i="1" s="1"/>
  <c r="E15" i="1"/>
  <c r="D15" i="1"/>
  <c r="E14" i="1"/>
  <c r="D14" i="1"/>
  <c r="C14" i="1"/>
  <c r="F17" i="1"/>
  <c r="A4" i="1"/>
  <c r="E13" i="1"/>
  <c r="D13" i="1"/>
  <c r="C13" i="1"/>
  <c r="B13" i="1"/>
  <c r="F15" i="1"/>
  <c r="F9" i="1"/>
  <c r="F10" i="1"/>
  <c r="F8" i="1" l="1"/>
  <c r="F14" i="1"/>
  <c r="F7" i="1"/>
  <c r="F13" i="1"/>
</calcChain>
</file>

<file path=xl/sharedStrings.xml><?xml version="1.0" encoding="utf-8"?>
<sst xmlns="http://schemas.openxmlformats.org/spreadsheetml/2006/main" count="28" uniqueCount="22">
  <si>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</si>
  <si>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</si>
  <si>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</si>
  <si>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</si>
  <si>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</si>
  <si>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</si>
  <si>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</si>
  <si>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</si>
  <si>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</si>
  <si>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</si>
  <si>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Net-to-Gross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</si>
  <si>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</si>
  <si>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</si>
  <si>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</si>
  <si>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</si>
  <si>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</si>
  <si>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</si>
  <si>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</si>
  <si>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</si>
  <si>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</si>
  <si>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Manual adjustment uses "gross" versus "net"</t>
  </si>
  <si>
    <t>Load Forecast CDM Adjustment Work Form 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</si>
</sst>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0" fontId="0" fillId="0" borderId="0" xfId="2" applyNumberFormat="1" applyFont="1"/>
    <xf numFmtId="0" fontId="0" fillId="2" borderId="0" xfId="0" applyFill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164" fontId="2" fillId="0" borderId="0" xfId="1" applyNumberFormat="1" applyFont="1"/>
    <xf numFmtId="10" fontId="2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3" borderId="0" xfId="0" applyFill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H9" sqref="H9"/>
    </sheetView>
  </sheetViews>
  <sheetFormatPr defaultRowHeight="15" x14ac:dyDescent="0.25"/>
  <cols>
    <col min="1" max="1" width="22.5703125" customWidth="1"/>
    <col min="2" max="6" width="12.28515625" customWidth="1"/>
  </cols>
  <sheetData>
    <row r="1" spans="1:6" ht="18.75" x14ac:dyDescent="0.3">
      <c r="A1" s="15" t="s">
        <v>21</v>
      </c>
      <c r="B1" s="15"/>
      <c r="C1" s="15"/>
      <c r="D1" s="15"/>
      <c r="E1" s="15"/>
      <c r="F1" s="15"/>
    </row>
    <row r="3" spans="1:6" x14ac:dyDescent="0.25">
      <c r="A3" s="16" t="s">
        <v>0</v>
      </c>
      <c r="B3" s="16"/>
      <c r="C3" s="16"/>
      <c r="D3" s="16"/>
      <c r="E3" s="16"/>
      <c r="F3" s="16"/>
    </row>
    <row r="4" spans="1:6" x14ac:dyDescent="0.25">
      <c r="A4" s="17">
        <f>20.95*1000000</f>
        <v>20950000</v>
      </c>
      <c r="B4" s="17"/>
      <c r="C4" s="17"/>
      <c r="D4" s="17"/>
      <c r="E4" s="17"/>
      <c r="F4" s="17"/>
    </row>
    <row r="5" spans="1:6" x14ac:dyDescent="0.25">
      <c r="A5" s="2"/>
      <c r="B5" s="2">
        <v>2011</v>
      </c>
      <c r="C5" s="2">
        <v>2012</v>
      </c>
      <c r="D5" s="2">
        <v>2013</v>
      </c>
      <c r="E5" s="2">
        <v>2014</v>
      </c>
      <c r="F5" s="2" t="s">
        <v>1</v>
      </c>
    </row>
    <row r="6" spans="1:6" x14ac:dyDescent="0.25">
      <c r="A6" s="18" t="s">
        <v>7</v>
      </c>
      <c r="B6" s="18"/>
      <c r="C6" s="18"/>
      <c r="D6" s="18"/>
      <c r="E6" s="18"/>
      <c r="F6" s="18"/>
    </row>
    <row r="7" spans="1:6" x14ac:dyDescent="0.25">
      <c r="A7" t="s">
        <v>2</v>
      </c>
      <c r="B7" s="1">
        <f>B13/$F$17</f>
        <v>7.6667296451554651E-2</v>
      </c>
      <c r="C7" s="1">
        <f t="shared" ref="C7:E9" si="0">C13/$F$17</f>
        <v>7.6667296451554651E-2</v>
      </c>
      <c r="D7" s="1">
        <f t="shared" si="0"/>
        <v>7.6522289636853938E-2</v>
      </c>
      <c r="E7" s="1">
        <f t="shared" si="0"/>
        <v>7.2334172826109322E-2</v>
      </c>
      <c r="F7" s="1">
        <f>SUM(B7:E7)</f>
        <v>0.30219105536607255</v>
      </c>
    </row>
    <row r="8" spans="1:6" x14ac:dyDescent="0.25">
      <c r="A8" t="s">
        <v>3</v>
      </c>
      <c r="C8" s="1">
        <f t="shared" si="0"/>
        <v>0.11630149077232124</v>
      </c>
      <c r="D8" s="1">
        <f t="shared" si="0"/>
        <v>0.11630149077232124</v>
      </c>
      <c r="E8" s="1">
        <f t="shared" si="0"/>
        <v>0.11630149077232124</v>
      </c>
      <c r="F8" s="1">
        <f t="shared" ref="F8:F10" si="1">SUM(B8:E8)</f>
        <v>0.34890447231696375</v>
      </c>
    </row>
    <row r="9" spans="1:6" x14ac:dyDescent="0.25">
      <c r="A9" t="s">
        <v>4</v>
      </c>
      <c r="D9" s="1">
        <f t="shared" si="0"/>
        <v>0.11630149077232124</v>
      </c>
      <c r="E9" s="1">
        <f t="shared" ref="E9" si="2">E15/$F$17</f>
        <v>0.11630149077232124</v>
      </c>
      <c r="F9" s="1">
        <f t="shared" si="1"/>
        <v>0.23260298154464248</v>
      </c>
    </row>
    <row r="10" spans="1:6" x14ac:dyDescent="0.25">
      <c r="A10" t="s">
        <v>5</v>
      </c>
      <c r="E10" s="1">
        <f t="shared" ref="E10" si="3">E16/$F$17</f>
        <v>0.11630149077232124</v>
      </c>
      <c r="F10" s="1">
        <f t="shared" si="1"/>
        <v>0.11630149077232124</v>
      </c>
    </row>
    <row r="11" spans="1:6" x14ac:dyDescent="0.25">
      <c r="A11" s="5" t="s">
        <v>6</v>
      </c>
      <c r="B11" s="7">
        <f>SUM(B7:B10)</f>
        <v>7.6667296451554651E-2</v>
      </c>
      <c r="C11" s="7">
        <f t="shared" ref="C11:E11" si="4">SUM(C7:C10)</f>
        <v>0.19296878722387589</v>
      </c>
      <c r="D11" s="7">
        <f t="shared" si="4"/>
        <v>0.30912527118149646</v>
      </c>
      <c r="E11" s="7">
        <f t="shared" si="4"/>
        <v>0.42123864514307308</v>
      </c>
      <c r="F11" s="7">
        <f>SUM(B11:E11)</f>
        <v>1</v>
      </c>
    </row>
    <row r="12" spans="1:6" x14ac:dyDescent="0.25">
      <c r="A12" s="18" t="s">
        <v>8</v>
      </c>
      <c r="B12" s="18"/>
      <c r="C12" s="18"/>
      <c r="D12" s="18"/>
      <c r="E12" s="18"/>
      <c r="F12" s="18"/>
    </row>
    <row r="13" spans="1:6" x14ac:dyDescent="0.25">
      <c r="A13" t="s">
        <v>2</v>
      </c>
      <c r="B13" s="3">
        <f>1.60617986066007*1000000</f>
        <v>1606179.8606600699</v>
      </c>
      <c r="C13" s="3">
        <f>1.60617986066007*1000000</f>
        <v>1606179.8606600699</v>
      </c>
      <c r="D13" s="3">
        <f>1.60314196789209*1000000</f>
        <v>1603141.9678920899</v>
      </c>
      <c r="E13" s="3">
        <f>1.51540092070699*1000000</f>
        <v>1515400.9207069902</v>
      </c>
      <c r="F13" s="3">
        <f>SUM(B13:E13)</f>
        <v>6330902.6099192193</v>
      </c>
    </row>
    <row r="14" spans="1:6" x14ac:dyDescent="0.25">
      <c r="A14" t="s">
        <v>3</v>
      </c>
      <c r="B14" s="3"/>
      <c r="C14" s="3">
        <f>(F17-F13)/6</f>
        <v>2436516.2316801301</v>
      </c>
      <c r="D14" s="3">
        <f>C14</f>
        <v>2436516.2316801301</v>
      </c>
      <c r="E14" s="3">
        <f>D14</f>
        <v>2436516.2316801301</v>
      </c>
      <c r="F14" s="3">
        <f t="shared" ref="F14:F16" si="5">SUM(B14:E14)</f>
        <v>7309548.6950403899</v>
      </c>
    </row>
    <row r="15" spans="1:6" x14ac:dyDescent="0.25">
      <c r="A15" t="s">
        <v>4</v>
      </c>
      <c r="B15" s="3"/>
      <c r="C15" s="3"/>
      <c r="D15" s="3">
        <f>C14</f>
        <v>2436516.2316801301</v>
      </c>
      <c r="E15" s="3">
        <f>C14</f>
        <v>2436516.2316801301</v>
      </c>
      <c r="F15" s="3">
        <f t="shared" si="5"/>
        <v>4873032.4633602602</v>
      </c>
    </row>
    <row r="16" spans="1:6" x14ac:dyDescent="0.25">
      <c r="A16" t="s">
        <v>5</v>
      </c>
      <c r="B16" s="3"/>
      <c r="C16" s="3"/>
      <c r="D16" s="3"/>
      <c r="E16" s="3">
        <f>C14</f>
        <v>2436516.2316801301</v>
      </c>
      <c r="F16" s="3">
        <f t="shared" si="5"/>
        <v>2436516.2316801301</v>
      </c>
    </row>
    <row r="17" spans="1:7" x14ac:dyDescent="0.25">
      <c r="A17" s="5" t="s">
        <v>6</v>
      </c>
      <c r="B17" s="6">
        <f>SUM(B13:B16)</f>
        <v>1606179.8606600699</v>
      </c>
      <c r="C17" s="6">
        <f t="shared" ref="C17:E17" si="6">SUM(C13:C16)</f>
        <v>4042696.0923402002</v>
      </c>
      <c r="D17" s="6">
        <f t="shared" si="6"/>
        <v>6476174.4312523501</v>
      </c>
      <c r="E17" s="6">
        <f t="shared" si="6"/>
        <v>8824949.615747381</v>
      </c>
      <c r="F17" s="6">
        <f>A4</f>
        <v>20950000</v>
      </c>
    </row>
    <row r="18" spans="1:7" x14ac:dyDescent="0.25">
      <c r="F18" s="4">
        <f>SUM(F13:F16)</f>
        <v>20950000</v>
      </c>
      <c r="G18" t="s">
        <v>9</v>
      </c>
    </row>
    <row r="21" spans="1:7" x14ac:dyDescent="0.25">
      <c r="A21" t="s">
        <v>10</v>
      </c>
    </row>
    <row r="22" spans="1:7" ht="60" x14ac:dyDescent="0.25">
      <c r="A22" s="9"/>
      <c r="B22" s="9"/>
      <c r="C22" s="10" t="s">
        <v>11</v>
      </c>
      <c r="D22" s="10" t="s">
        <v>12</v>
      </c>
      <c r="E22" s="10" t="s">
        <v>13</v>
      </c>
      <c r="F22" s="11" t="s">
        <v>14</v>
      </c>
    </row>
    <row r="23" spans="1:7" x14ac:dyDescent="0.25">
      <c r="A23" s="9"/>
      <c r="B23" s="9"/>
      <c r="C23" s="10"/>
      <c r="D23" s="10"/>
      <c r="E23" s="10"/>
      <c r="F23" s="12" t="s">
        <v>16</v>
      </c>
    </row>
    <row r="24" spans="1:7" ht="29.25" customHeight="1" x14ac:dyDescent="0.25">
      <c r="A24" s="19" t="s">
        <v>15</v>
      </c>
      <c r="B24" s="19"/>
      <c r="C24" s="13">
        <v>1</v>
      </c>
      <c r="D24" s="13">
        <v>1</v>
      </c>
      <c r="E24">
        <f>C24-D24</f>
        <v>0</v>
      </c>
      <c r="F24" s="1">
        <f>E24/D24</f>
        <v>0</v>
      </c>
    </row>
    <row r="26" spans="1:7" x14ac:dyDescent="0.25">
      <c r="B26">
        <v>2011</v>
      </c>
      <c r="C26">
        <v>2012</v>
      </c>
      <c r="D26">
        <v>2013</v>
      </c>
      <c r="E26">
        <v>2014</v>
      </c>
      <c r="F26" t="s">
        <v>1</v>
      </c>
    </row>
    <row r="27" spans="1:7" ht="30" x14ac:dyDescent="0.25">
      <c r="A27" s="8" t="s">
        <v>17</v>
      </c>
      <c r="B27" s="4">
        <f>D13</f>
        <v>1603141.9678920899</v>
      </c>
      <c r="C27" s="4">
        <f>D14</f>
        <v>2436516.2316801301</v>
      </c>
      <c r="D27" s="4">
        <f>D15</f>
        <v>2436516.2316801301</v>
      </c>
      <c r="F27" s="4">
        <f>SUM(B27:D27)</f>
        <v>6476174.4312523501</v>
      </c>
    </row>
    <row r="29" spans="1:7" ht="30" x14ac:dyDescent="0.25">
      <c r="A29" s="8" t="s">
        <v>18</v>
      </c>
      <c r="B29" s="3">
        <f>B27*(1+F24)</f>
        <v>1603141.9678920899</v>
      </c>
      <c r="C29" s="3">
        <f>C27*(1+F24)</f>
        <v>2436516.2316801301</v>
      </c>
      <c r="D29" s="3">
        <f>D27*(1+F24)*0.5</f>
        <v>1218258.1158400651</v>
      </c>
      <c r="E29" s="3"/>
      <c r="F29" s="3">
        <f>SUM(B29:E29)</f>
        <v>5257916.3154122848</v>
      </c>
    </row>
    <row r="30" spans="1:7" ht="45" x14ac:dyDescent="0.25">
      <c r="A30" s="14" t="s">
        <v>20</v>
      </c>
      <c r="D30" s="20" t="s">
        <v>19</v>
      </c>
      <c r="E30" s="20"/>
    </row>
  </sheetData>
  <mergeCells count="7">
    <mergeCell ref="A24:B24"/>
    <mergeCell ref="D30:E30"/>
    <mergeCell ref="A1:F1"/>
    <mergeCell ref="A3:F3"/>
    <mergeCell ref="A4:F4"/>
    <mergeCell ref="A6:F6"/>
    <mergeCell ref="A12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Birgit Armstrong</cp:lastModifiedBy>
  <dcterms:created xsi:type="dcterms:W3CDTF">2013-02-01T15:25:11Z</dcterms:created>
  <dcterms:modified xsi:type="dcterms:W3CDTF">2013-02-01T19:31:27Z</dcterms:modified>
</cp:coreProperties>
</file>