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5" windowWidth="15570" windowHeight="12015"/>
  </bookViews>
  <sheets>
    <sheet name="Table 30 (2)" sheetId="1" r:id="rId1"/>
  </sheets>
  <calcPr calcId="145621" iterate="1"/>
</workbook>
</file>

<file path=xl/calcChain.xml><?xml version="1.0" encoding="utf-8"?>
<calcChain xmlns="http://schemas.openxmlformats.org/spreadsheetml/2006/main">
  <c r="I14" i="1" l="1"/>
  <c r="I37" i="1" s="1"/>
  <c r="I39" i="1" s="1"/>
  <c r="H37" i="1"/>
  <c r="H39" i="1" s="1"/>
  <c r="H41" i="1" s="1"/>
  <c r="G37" i="1"/>
  <c r="G39" i="1" s="1"/>
  <c r="G41" i="1" s="1"/>
  <c r="F31" i="1"/>
  <c r="F30" i="1"/>
  <c r="F29" i="1"/>
  <c r="F25" i="1"/>
  <c r="F17" i="1"/>
  <c r="F14" i="1"/>
  <c r="F13" i="1"/>
  <c r="F12" i="1"/>
  <c r="F11" i="1"/>
  <c r="F37" i="1" s="1"/>
  <c r="E11" i="1"/>
  <c r="E37" i="1" s="1"/>
  <c r="E39" i="1" s="1"/>
  <c r="E41" i="1" s="1"/>
  <c r="D11" i="1"/>
  <c r="D37" i="1" s="1"/>
  <c r="D39" i="1" s="1"/>
  <c r="D41" i="1" s="1"/>
  <c r="C11" i="1"/>
  <c r="C37" i="1" s="1"/>
  <c r="C39" i="1" s="1"/>
  <c r="C41" i="1" s="1"/>
  <c r="F8" i="1"/>
  <c r="F39" i="1" l="1"/>
  <c r="F41" i="1" s="1"/>
</calcChain>
</file>

<file path=xl/sharedStrings.xml><?xml version="1.0" encoding="utf-8"?>
<sst xmlns="http://schemas.openxmlformats.org/spreadsheetml/2006/main" count="45" uniqueCount="45">
  <si>
    <t>Table 30</t>
  </si>
  <si>
    <t>Tax</t>
  </si>
  <si>
    <t>Calculations</t>
  </si>
  <si>
    <t>Item</t>
  </si>
  <si>
    <t>2006 Actual</t>
  </si>
  <si>
    <t>2007 Actual</t>
  </si>
  <si>
    <t>2008 Actual</t>
  </si>
  <si>
    <t>2009 Actual</t>
  </si>
  <si>
    <t>2010 Actual</t>
  </si>
  <si>
    <t>2011 Actual</t>
  </si>
  <si>
    <t>2012 Test</t>
  </si>
  <si>
    <t>Accounting Net Income</t>
  </si>
  <si>
    <t>Additions:</t>
  </si>
  <si>
    <t xml:space="preserve">   Provision for income taxes</t>
  </si>
  <si>
    <t xml:space="preserve">   Amortization of tangible assets</t>
  </si>
  <si>
    <t xml:space="preserve">   Reserves at End of Year on lines 270 and 275 S13</t>
  </si>
  <si>
    <t xml:space="preserve">   Reserves from Financial Statements - balance end of year</t>
  </si>
  <si>
    <t xml:space="preserve">   Charitable Donations and gifts S2</t>
  </si>
  <si>
    <t xml:space="preserve">   Realized Income from Deferred Credit Accounts</t>
  </si>
  <si>
    <t xml:space="preserve">   Non deductible meals and entertainment</t>
  </si>
  <si>
    <t xml:space="preserve">   Taxable Capital Gains</t>
  </si>
  <si>
    <t xml:space="preserve">   Financing fees deducted in books</t>
  </si>
  <si>
    <t xml:space="preserve">   Smart Meter Revenue</t>
  </si>
  <si>
    <t xml:space="preserve">   Unrealized loss on investment</t>
  </si>
  <si>
    <t xml:space="preserve">   Regulatory Liabilities</t>
  </si>
  <si>
    <t>Deductions:</t>
  </si>
  <si>
    <t xml:space="preserve">   Capital cost allowance from Schedule 8</t>
  </si>
  <si>
    <t xml:space="preserve">   Gain on disposal of assets per financial statements</t>
  </si>
  <si>
    <t xml:space="preserve">   Reserves at End of Year - Post-Employment Benefits</t>
  </si>
  <si>
    <t xml:space="preserve">   Unrealized gain on investment</t>
  </si>
  <si>
    <t xml:space="preserve">   Cumulative Eligible Capital Deduction</t>
  </si>
  <si>
    <t xml:space="preserve">   Other Reserves on line 280 from S13</t>
  </si>
  <si>
    <t xml:space="preserve">   Reserves from Financial Statements - balance beginning of year</t>
  </si>
  <si>
    <t xml:space="preserve">   Miscellaneous deduction</t>
  </si>
  <si>
    <t xml:space="preserve">   Capital Tax in Provision</t>
  </si>
  <si>
    <t xml:space="preserve">   Prior Period Adjustment</t>
  </si>
  <si>
    <t>Total Tax Adjustments to Accounting Income</t>
  </si>
  <si>
    <t>Income for Tax Purposes</t>
  </si>
  <si>
    <t>Tax Rate Reflecting Tax Credits (Federal + Provincial)</t>
  </si>
  <si>
    <t>Income Taxes</t>
  </si>
  <si>
    <t>Capital Tax Calculation:</t>
  </si>
  <si>
    <t>Total Rate Base</t>
  </si>
  <si>
    <t>Reduction</t>
  </si>
  <si>
    <t>Rate</t>
  </si>
  <si>
    <t>Capital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</si>
</sst>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4" xfId="0" applyFont="1" applyBorder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0" fontId="5" fillId="0" borderId="4" xfId="0" applyFont="1" applyBorder="1"/>
    <xf numFmtId="0" fontId="3" fillId="0" borderId="4" xfId="3" applyFont="1" applyBorder="1" applyAlignment="1" applyProtection="1"/>
    <xf numFmtId="0" fontId="7" fillId="0" borderId="4" xfId="0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6" xfId="3" applyFont="1" applyBorder="1" applyAlignment="1" applyProtection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0" fontId="8" fillId="0" borderId="1" xfId="0" applyFont="1" applyBorder="1"/>
    <xf numFmtId="164" fontId="4" fillId="0" borderId="2" xfId="1" applyNumberFormat="1" applyFont="1" applyBorder="1"/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10" fontId="7" fillId="0" borderId="0" xfId="2" applyNumberFormat="1" applyFont="1" applyBorder="1" applyAlignment="1">
      <alignment horizontal="right"/>
    </xf>
    <xf numFmtId="10" fontId="7" fillId="0" borderId="5" xfId="2" applyNumberFormat="1" applyFont="1" applyBorder="1" applyAlignment="1">
      <alignment horizontal="right"/>
    </xf>
    <xf numFmtId="0" fontId="8" fillId="0" borderId="4" xfId="0" applyFont="1" applyBorder="1"/>
    <xf numFmtId="164" fontId="7" fillId="0" borderId="9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0" fontId="9" fillId="0" borderId="4" xfId="0" applyFont="1" applyBorder="1"/>
    <xf numFmtId="164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</cellXfs>
  <cellStyles count="8">
    <cellStyle name="Comma" xfId="1" builtinId="3"/>
    <cellStyle name="Comma 2" xfId="4"/>
    <cellStyle name="Currency 2" xfId="5"/>
    <cellStyle name="Hyperlink" xfId="3" builtinId="8"/>
    <cellStyle name="Normal" xfId="0" builtinId="0"/>
    <cellStyle name="Normal 2" xfId="6"/>
    <cellStyle name="Percent" xfId="2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6"/>
  <sheetViews>
    <sheetView tabSelected="1" view="pageBreakPreview" topLeftCell="A19" zoomScale="60" zoomScaleNormal="100" workbookViewId="0">
      <selection activeCell="I32" sqref="I32"/>
    </sheetView>
  </sheetViews>
  <sheetFormatPr defaultRowHeight="15" x14ac:dyDescent="0.25"/>
  <cols>
    <col min="2" max="2" width="64" bestFit="1" customWidth="1"/>
    <col min="3" max="3" width="12.28515625" bestFit="1" customWidth="1"/>
    <col min="4" max="7" width="12.7109375" bestFit="1" customWidth="1"/>
    <col min="8" max="8" width="12.28515625" bestFit="1" customWidth="1"/>
    <col min="9" max="9" width="19.85546875" bestFit="1" customWidth="1"/>
  </cols>
  <sheetData>
    <row r="2" spans="2:9" ht="14.45" x14ac:dyDescent="0.3">
      <c r="B2" s="1" t="s">
        <v>0</v>
      </c>
      <c r="C2" s="2"/>
      <c r="D2" s="2"/>
      <c r="E2" s="3"/>
      <c r="F2" s="3"/>
      <c r="G2" s="3"/>
      <c r="H2" s="3"/>
      <c r="I2" s="3"/>
    </row>
    <row r="3" spans="2:9" ht="14.45" x14ac:dyDescent="0.3">
      <c r="B3" s="4" t="s">
        <v>1</v>
      </c>
      <c r="C3" s="2"/>
      <c r="D3" s="2"/>
      <c r="E3" s="3"/>
      <c r="F3" s="3"/>
      <c r="G3" s="3"/>
      <c r="H3" s="3"/>
      <c r="I3" s="3"/>
    </row>
    <row r="4" spans="2:9" ht="14.45" x14ac:dyDescent="0.3">
      <c r="B4" s="4" t="s">
        <v>2</v>
      </c>
      <c r="C4" s="2"/>
      <c r="D4" s="2"/>
      <c r="E4" s="3"/>
      <c r="F4" s="3"/>
      <c r="G4" s="3"/>
      <c r="H4" s="3"/>
      <c r="I4" s="3"/>
    </row>
    <row r="5" spans="2:9" ht="14.45" x14ac:dyDescent="0.3">
      <c r="B5" s="2"/>
      <c r="C5" s="2"/>
      <c r="D5" s="2"/>
      <c r="E5" s="3"/>
      <c r="F5" s="3"/>
      <c r="G5" s="3"/>
      <c r="H5" s="3"/>
      <c r="I5" s="3"/>
    </row>
    <row r="6" spans="2:9" ht="14.45" x14ac:dyDescent="0.3">
      <c r="B6" s="5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8" t="s">
        <v>10</v>
      </c>
    </row>
    <row r="7" spans="2:9" ht="14.45" x14ac:dyDescent="0.3">
      <c r="B7" s="9"/>
      <c r="C7" s="10"/>
      <c r="D7" s="10"/>
      <c r="E7" s="11"/>
      <c r="F7" s="11"/>
      <c r="G7" s="11"/>
      <c r="H7" s="11"/>
      <c r="I7" s="12"/>
    </row>
    <row r="8" spans="2:9" ht="14.45" x14ac:dyDescent="0.3">
      <c r="B8" s="13" t="s">
        <v>11</v>
      </c>
      <c r="C8" s="14">
        <v>1171796</v>
      </c>
      <c r="D8" s="14">
        <v>737512</v>
      </c>
      <c r="E8" s="15">
        <v>1231525</v>
      </c>
      <c r="F8" s="15">
        <f>-373716+1357115</f>
        <v>983399</v>
      </c>
      <c r="G8" s="15">
        <v>536080</v>
      </c>
      <c r="H8" s="15">
        <v>316741</v>
      </c>
      <c r="I8" s="16">
        <v>722545</v>
      </c>
    </row>
    <row r="9" spans="2:9" ht="14.45" x14ac:dyDescent="0.3">
      <c r="B9" s="9"/>
      <c r="C9" s="17"/>
      <c r="D9" s="17"/>
      <c r="E9" s="18"/>
      <c r="F9" s="18"/>
      <c r="G9" s="18"/>
      <c r="H9" s="18"/>
      <c r="I9" s="19"/>
    </row>
    <row r="10" spans="2:9" ht="14.45" x14ac:dyDescent="0.3">
      <c r="B10" s="20" t="s">
        <v>12</v>
      </c>
      <c r="C10" s="17"/>
      <c r="D10" s="17"/>
      <c r="E10" s="18"/>
      <c r="F10" s="18"/>
      <c r="G10" s="18"/>
      <c r="H10" s="18"/>
      <c r="I10" s="19"/>
    </row>
    <row r="11" spans="2:9" ht="14.45" x14ac:dyDescent="0.3">
      <c r="B11" s="9" t="s">
        <v>13</v>
      </c>
      <c r="C11" s="17">
        <f>624840-65000</f>
        <v>559840</v>
      </c>
      <c r="D11" s="17">
        <f>497125+97000</f>
        <v>594125</v>
      </c>
      <c r="E11" s="18">
        <f>711549+104000</f>
        <v>815549</v>
      </c>
      <c r="F11" s="18">
        <f>767353+23000-205247-23000</f>
        <v>562106</v>
      </c>
      <c r="G11" s="18">
        <v>295495</v>
      </c>
      <c r="H11" s="18">
        <v>216887</v>
      </c>
      <c r="I11" s="19">
        <v>0</v>
      </c>
    </row>
    <row r="12" spans="2:9" ht="14.45" x14ac:dyDescent="0.3">
      <c r="B12" s="9" t="s">
        <v>14</v>
      </c>
      <c r="C12" s="17">
        <v>642658</v>
      </c>
      <c r="D12" s="17">
        <v>726586</v>
      </c>
      <c r="E12" s="18">
        <v>813512</v>
      </c>
      <c r="F12" s="18">
        <f>95099+757315</f>
        <v>852414</v>
      </c>
      <c r="G12" s="18">
        <v>824357</v>
      </c>
      <c r="H12" s="18">
        <v>839799</v>
      </c>
      <c r="I12" s="19">
        <v>975107</v>
      </c>
    </row>
    <row r="13" spans="2:9" ht="14.45" x14ac:dyDescent="0.3">
      <c r="B13" s="21" t="s">
        <v>15</v>
      </c>
      <c r="C13" s="17">
        <v>0</v>
      </c>
      <c r="D13" s="17">
        <v>0</v>
      </c>
      <c r="E13" s="18">
        <v>1147577</v>
      </c>
      <c r="F13" s="18">
        <f>1472589+952626</f>
        <v>2425215</v>
      </c>
      <c r="G13" s="18">
        <v>1494533</v>
      </c>
      <c r="H13" s="18">
        <v>3208673</v>
      </c>
      <c r="I13" s="19">
        <v>2027261</v>
      </c>
    </row>
    <row r="14" spans="2:9" ht="14.45" x14ac:dyDescent="0.3">
      <c r="B14" s="21" t="s">
        <v>16</v>
      </c>
      <c r="C14" s="17">
        <v>654875</v>
      </c>
      <c r="D14" s="17">
        <v>1817734</v>
      </c>
      <c r="E14" s="18">
        <v>2158769</v>
      </c>
      <c r="F14" s="18">
        <f>1638806+2181046</f>
        <v>3819852</v>
      </c>
      <c r="G14" s="18">
        <v>3895579</v>
      </c>
      <c r="H14" s="18">
        <v>2715448</v>
      </c>
      <c r="I14" s="19">
        <f>2027261+687547</f>
        <v>2714808</v>
      </c>
    </row>
    <row r="15" spans="2:9" ht="14.45" x14ac:dyDescent="0.3">
      <c r="B15" s="21" t="s">
        <v>17</v>
      </c>
      <c r="C15" s="17"/>
      <c r="D15" s="17"/>
      <c r="E15" s="18"/>
      <c r="F15" s="18"/>
      <c r="G15" s="18">
        <v>50</v>
      </c>
      <c r="H15" s="18">
        <v>25</v>
      </c>
      <c r="I15" s="19"/>
    </row>
    <row r="16" spans="2:9" ht="14.45" x14ac:dyDescent="0.3">
      <c r="B16" s="21" t="s">
        <v>18</v>
      </c>
      <c r="C16" s="17"/>
      <c r="D16" s="17"/>
      <c r="E16" s="18"/>
      <c r="F16" s="18"/>
      <c r="G16" s="18"/>
      <c r="H16" s="18"/>
      <c r="I16" s="19">
        <v>47863</v>
      </c>
    </row>
    <row r="17" spans="2:9" ht="14.45" x14ac:dyDescent="0.3">
      <c r="B17" s="21" t="s">
        <v>19</v>
      </c>
      <c r="C17" s="17"/>
      <c r="D17" s="17"/>
      <c r="E17" s="18">
        <v>859</v>
      </c>
      <c r="F17" s="18">
        <f>327+1388</f>
        <v>1715</v>
      </c>
      <c r="G17" s="18">
        <v>1412</v>
      </c>
      <c r="H17" s="18">
        <v>442</v>
      </c>
      <c r="I17" s="19"/>
    </row>
    <row r="18" spans="2:9" ht="14.45" x14ac:dyDescent="0.3">
      <c r="B18" s="9" t="s">
        <v>20</v>
      </c>
      <c r="C18" s="17">
        <v>8910</v>
      </c>
      <c r="D18" s="17">
        <v>10600</v>
      </c>
      <c r="E18" s="18">
        <v>0</v>
      </c>
      <c r="F18" s="18">
        <v>0</v>
      </c>
      <c r="G18" s="18">
        <v>0</v>
      </c>
      <c r="H18" s="18">
        <v>0</v>
      </c>
      <c r="I18" s="19">
        <v>0</v>
      </c>
    </row>
    <row r="19" spans="2:9" ht="14.45" x14ac:dyDescent="0.3">
      <c r="B19" s="9" t="s">
        <v>21</v>
      </c>
      <c r="C19" s="17"/>
      <c r="D19" s="17"/>
      <c r="E19" s="18"/>
      <c r="F19" s="18">
        <v>17500</v>
      </c>
      <c r="G19" s="18"/>
      <c r="H19" s="18"/>
      <c r="I19" s="19"/>
    </row>
    <row r="20" spans="2:9" ht="14.45" x14ac:dyDescent="0.3">
      <c r="B20" s="9" t="s">
        <v>22</v>
      </c>
      <c r="C20" s="17"/>
      <c r="D20" s="17"/>
      <c r="E20" s="18"/>
      <c r="F20" s="18">
        <v>123767</v>
      </c>
      <c r="G20" s="18">
        <v>77249</v>
      </c>
      <c r="H20" s="18">
        <v>177653</v>
      </c>
      <c r="I20" s="19"/>
    </row>
    <row r="21" spans="2:9" ht="14.45" x14ac:dyDescent="0.3">
      <c r="B21" s="9" t="s">
        <v>23</v>
      </c>
      <c r="C21" s="17"/>
      <c r="D21" s="17"/>
      <c r="E21" s="18">
        <v>40251</v>
      </c>
      <c r="F21" s="18"/>
      <c r="G21" s="18">
        <v>206</v>
      </c>
      <c r="H21" s="18">
        <v>10914</v>
      </c>
      <c r="I21" s="19"/>
    </row>
    <row r="22" spans="2:9" ht="14.45" x14ac:dyDescent="0.3">
      <c r="B22" s="9" t="s">
        <v>24</v>
      </c>
      <c r="C22" s="17">
        <v>0</v>
      </c>
      <c r="D22" s="17">
        <v>0</v>
      </c>
      <c r="E22" s="18">
        <v>0</v>
      </c>
      <c r="F22" s="18">
        <v>0</v>
      </c>
      <c r="G22" s="18">
        <v>0</v>
      </c>
      <c r="H22" s="18">
        <v>0</v>
      </c>
      <c r="I22" s="19">
        <v>0</v>
      </c>
    </row>
    <row r="23" spans="2:9" ht="14.45" x14ac:dyDescent="0.3">
      <c r="B23" s="22"/>
      <c r="C23" s="23"/>
      <c r="D23" s="23"/>
      <c r="E23" s="24"/>
      <c r="F23" s="24"/>
      <c r="G23" s="24"/>
      <c r="H23" s="24"/>
      <c r="I23" s="19"/>
    </row>
    <row r="24" spans="2:9" ht="14.45" x14ac:dyDescent="0.3">
      <c r="B24" s="20" t="s">
        <v>25</v>
      </c>
      <c r="C24" s="23"/>
      <c r="D24" s="23"/>
      <c r="E24" s="24"/>
      <c r="F24" s="24"/>
      <c r="G24" s="24"/>
      <c r="H24" s="24"/>
      <c r="I24" s="25"/>
    </row>
    <row r="25" spans="2:9" ht="14.45" x14ac:dyDescent="0.3">
      <c r="B25" s="9" t="s">
        <v>26</v>
      </c>
      <c r="C25" s="26">
        <v>535958</v>
      </c>
      <c r="D25" s="26">
        <v>632770</v>
      </c>
      <c r="E25" s="27">
        <v>782063</v>
      </c>
      <c r="F25" s="27">
        <f>59230+692258</f>
        <v>751488</v>
      </c>
      <c r="G25" s="27">
        <v>694176</v>
      </c>
      <c r="H25" s="27">
        <v>763427</v>
      </c>
      <c r="I25" s="28">
        <v>862566</v>
      </c>
    </row>
    <row r="26" spans="2:9" ht="14.45" x14ac:dyDescent="0.3">
      <c r="B26" s="9" t="s">
        <v>27</v>
      </c>
      <c r="C26" s="26">
        <v>17820</v>
      </c>
      <c r="D26" s="26">
        <v>21200</v>
      </c>
      <c r="E26" s="27"/>
      <c r="F26" s="27"/>
      <c r="G26" s="27">
        <v>58654</v>
      </c>
      <c r="H26" s="27"/>
      <c r="I26" s="28"/>
    </row>
    <row r="27" spans="2:9" ht="14.45" x14ac:dyDescent="0.3">
      <c r="B27" s="21" t="s">
        <v>28</v>
      </c>
      <c r="C27" s="26">
        <v>0</v>
      </c>
      <c r="D27" s="26">
        <v>0</v>
      </c>
      <c r="E27" s="27">
        <v>0</v>
      </c>
      <c r="F27" s="27">
        <v>0</v>
      </c>
      <c r="G27" s="27">
        <v>0</v>
      </c>
      <c r="H27" s="27">
        <v>0</v>
      </c>
      <c r="I27" s="28">
        <v>0</v>
      </c>
    </row>
    <row r="28" spans="2:9" ht="14.45" x14ac:dyDescent="0.3">
      <c r="B28" s="21" t="s">
        <v>29</v>
      </c>
      <c r="C28" s="26">
        <v>0</v>
      </c>
      <c r="D28" s="26">
        <v>11845</v>
      </c>
      <c r="E28" s="27">
        <v>0</v>
      </c>
      <c r="F28" s="27">
        <v>2672</v>
      </c>
      <c r="G28" s="27">
        <v>0</v>
      </c>
      <c r="H28" s="27">
        <v>0</v>
      </c>
      <c r="I28" s="28">
        <v>0</v>
      </c>
    </row>
    <row r="29" spans="2:9" ht="14.45" x14ac:dyDescent="0.3">
      <c r="B29" s="21" t="s">
        <v>30</v>
      </c>
      <c r="C29" s="26">
        <v>42162</v>
      </c>
      <c r="D29" s="26">
        <v>39211</v>
      </c>
      <c r="E29" s="27">
        <v>36466</v>
      </c>
      <c r="F29" s="27">
        <f>2787+30948</f>
        <v>33735</v>
      </c>
      <c r="G29" s="27">
        <v>31552</v>
      </c>
      <c r="H29" s="27">
        <v>29344</v>
      </c>
      <c r="I29" s="28">
        <v>27290</v>
      </c>
    </row>
    <row r="30" spans="2:9" ht="14.45" x14ac:dyDescent="0.3">
      <c r="B30" s="21" t="s">
        <v>31</v>
      </c>
      <c r="C30" s="26"/>
      <c r="D30" s="26">
        <v>1147577</v>
      </c>
      <c r="E30" s="27">
        <v>1472589</v>
      </c>
      <c r="F30" s="27">
        <f>952626+1494533</f>
        <v>2447159</v>
      </c>
      <c r="G30" s="27">
        <v>3208673</v>
      </c>
      <c r="H30" s="27">
        <v>2027261</v>
      </c>
      <c r="I30" s="28">
        <v>1808053</v>
      </c>
    </row>
    <row r="31" spans="2:9" ht="14.45" x14ac:dyDescent="0.3">
      <c r="B31" s="21" t="s">
        <v>32</v>
      </c>
      <c r="C31" s="26">
        <v>650037</v>
      </c>
      <c r="D31" s="26">
        <v>654875</v>
      </c>
      <c r="E31" s="27">
        <v>1817734</v>
      </c>
      <c r="F31" s="27">
        <f>2158769+1638806</f>
        <v>3797575</v>
      </c>
      <c r="G31" s="27">
        <v>2181046</v>
      </c>
      <c r="H31" s="27">
        <v>3895579</v>
      </c>
      <c r="I31" s="28">
        <v>2715448</v>
      </c>
    </row>
    <row r="32" spans="2:9" ht="14.45" x14ac:dyDescent="0.3">
      <c r="B32" s="21" t="s">
        <v>33</v>
      </c>
      <c r="C32" s="26">
        <v>24713</v>
      </c>
      <c r="D32" s="26"/>
      <c r="E32" s="27"/>
      <c r="F32" s="27">
        <v>3500</v>
      </c>
      <c r="G32" s="27">
        <v>3500</v>
      </c>
      <c r="H32" s="27">
        <v>3500</v>
      </c>
      <c r="I32" s="28"/>
    </row>
    <row r="33" spans="2:9" ht="14.45" x14ac:dyDescent="0.3">
      <c r="B33" s="21" t="s">
        <v>34</v>
      </c>
      <c r="C33" s="26">
        <v>0</v>
      </c>
      <c r="D33" s="26">
        <v>0</v>
      </c>
      <c r="E33" s="27">
        <v>0</v>
      </c>
      <c r="F33" s="27">
        <v>0</v>
      </c>
      <c r="G33" s="27">
        <v>0</v>
      </c>
      <c r="H33" s="27">
        <v>0</v>
      </c>
      <c r="I33" s="25">
        <v>0</v>
      </c>
    </row>
    <row r="34" spans="2:9" ht="14.45" x14ac:dyDescent="0.3">
      <c r="B34" s="29" t="s">
        <v>35</v>
      </c>
      <c r="C34" s="30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2">
        <v>0</v>
      </c>
    </row>
    <row r="35" spans="2:9" ht="14.45" x14ac:dyDescent="0.3">
      <c r="B35" s="22"/>
      <c r="C35" s="23"/>
      <c r="D35" s="23"/>
      <c r="E35" s="24"/>
      <c r="F35" s="24"/>
      <c r="G35" s="24"/>
      <c r="H35" s="24"/>
      <c r="I35" s="25"/>
    </row>
    <row r="36" spans="2:9" ht="14.45" x14ac:dyDescent="0.3">
      <c r="B36" s="22"/>
      <c r="C36" s="23"/>
      <c r="D36" s="23"/>
      <c r="E36" s="24"/>
      <c r="F36" s="24"/>
      <c r="G36" s="24"/>
      <c r="H36" s="24"/>
      <c r="I36" s="25"/>
    </row>
    <row r="37" spans="2:9" ht="14.45" x14ac:dyDescent="0.3">
      <c r="B37" s="21" t="s">
        <v>36</v>
      </c>
      <c r="C37" s="26">
        <f t="shared" ref="C37:I37" si="0">SUM(C11:C22)-SUM(C25:C32)</f>
        <v>595593</v>
      </c>
      <c r="D37" s="26">
        <f t="shared" si="0"/>
        <v>641567</v>
      </c>
      <c r="E37" s="27">
        <f t="shared" si="0"/>
        <v>867665</v>
      </c>
      <c r="F37" s="27">
        <f t="shared" si="0"/>
        <v>766440</v>
      </c>
      <c r="G37" s="27">
        <f t="shared" si="0"/>
        <v>411280</v>
      </c>
      <c r="H37" s="27">
        <f t="shared" si="0"/>
        <v>450730</v>
      </c>
      <c r="I37" s="28">
        <f t="shared" si="0"/>
        <v>351682</v>
      </c>
    </row>
    <row r="38" spans="2:9" ht="14.45" x14ac:dyDescent="0.3">
      <c r="B38" s="22"/>
      <c r="C38" s="23"/>
      <c r="D38" s="23"/>
      <c r="E38" s="24"/>
      <c r="F38" s="24"/>
      <c r="G38" s="24"/>
      <c r="H38" s="24"/>
      <c r="I38" s="25"/>
    </row>
    <row r="39" spans="2:9" ht="14.45" x14ac:dyDescent="0.3">
      <c r="B39" s="33" t="s">
        <v>37</v>
      </c>
      <c r="C39" s="34">
        <f t="shared" ref="C39:I39" si="1">C8+C37</f>
        <v>1767389</v>
      </c>
      <c r="D39" s="34">
        <f t="shared" si="1"/>
        <v>1379079</v>
      </c>
      <c r="E39" s="35">
        <f t="shared" si="1"/>
        <v>2099190</v>
      </c>
      <c r="F39" s="35">
        <f t="shared" si="1"/>
        <v>1749839</v>
      </c>
      <c r="G39" s="35">
        <f t="shared" si="1"/>
        <v>947360</v>
      </c>
      <c r="H39" s="35">
        <f t="shared" si="1"/>
        <v>767471</v>
      </c>
      <c r="I39" s="36">
        <f t="shared" si="1"/>
        <v>1074227</v>
      </c>
    </row>
    <row r="40" spans="2:9" ht="14.45" x14ac:dyDescent="0.3">
      <c r="B40" s="22"/>
      <c r="C40" s="37"/>
      <c r="D40" s="37"/>
      <c r="E40" s="38"/>
      <c r="F40" s="38"/>
      <c r="G40" s="38"/>
      <c r="H40" s="38"/>
      <c r="I40" s="39"/>
    </row>
    <row r="41" spans="2:9" ht="14.45" x14ac:dyDescent="0.3">
      <c r="B41" s="22" t="s">
        <v>38</v>
      </c>
      <c r="C41" s="40">
        <f>ROUND(C43/C39,4)</f>
        <v>0.3609</v>
      </c>
      <c r="D41" s="40">
        <f t="shared" ref="D41:H41" si="2">ROUND(D43/D39,4)</f>
        <v>0.36070000000000002</v>
      </c>
      <c r="E41" s="40">
        <f t="shared" si="2"/>
        <v>0.33500000000000002</v>
      </c>
      <c r="F41" s="40">
        <f t="shared" si="2"/>
        <v>0.43719999999999998</v>
      </c>
      <c r="G41" s="40">
        <f t="shared" si="2"/>
        <v>0.28129999999999999</v>
      </c>
      <c r="H41" s="40">
        <f t="shared" si="2"/>
        <v>0.28249999999999997</v>
      </c>
      <c r="I41" s="41">
        <v>0.22211127471340963</v>
      </c>
    </row>
    <row r="42" spans="2:9" ht="14.45" x14ac:dyDescent="0.3">
      <c r="B42" s="22"/>
      <c r="C42" s="27"/>
      <c r="D42" s="27"/>
      <c r="E42" s="27"/>
      <c r="F42" s="27"/>
      <c r="G42" s="27"/>
      <c r="H42" s="27"/>
      <c r="I42" s="28"/>
    </row>
    <row r="43" spans="2:9" thickBot="1" x14ac:dyDescent="0.35">
      <c r="B43" s="42" t="s">
        <v>39</v>
      </c>
      <c r="C43" s="43">
        <v>637939</v>
      </c>
      <c r="D43" s="43">
        <v>497442</v>
      </c>
      <c r="E43" s="43">
        <v>703229</v>
      </c>
      <c r="F43" s="43">
        <v>765068</v>
      </c>
      <c r="G43" s="43">
        <v>266519</v>
      </c>
      <c r="H43" s="43">
        <v>216787</v>
      </c>
      <c r="I43" s="44">
        <v>238598</v>
      </c>
    </row>
    <row r="44" spans="2:9" ht="14.45" x14ac:dyDescent="0.3">
      <c r="B44" s="22"/>
      <c r="C44" s="37"/>
      <c r="D44" s="37"/>
      <c r="E44" s="38"/>
      <c r="F44" s="38"/>
      <c r="G44" s="38"/>
      <c r="H44" s="38"/>
      <c r="I44" s="39"/>
    </row>
    <row r="45" spans="2:9" ht="14.45" x14ac:dyDescent="0.3">
      <c r="B45" s="22"/>
      <c r="C45" s="37"/>
      <c r="D45" s="37"/>
      <c r="E45" s="38"/>
      <c r="F45" s="38"/>
      <c r="G45" s="38"/>
      <c r="H45" s="38"/>
      <c r="I45" s="39"/>
    </row>
    <row r="46" spans="2:9" ht="14.45" x14ac:dyDescent="0.3">
      <c r="B46" s="45" t="s">
        <v>40</v>
      </c>
      <c r="C46" s="37"/>
      <c r="D46" s="37"/>
      <c r="E46" s="38"/>
      <c r="F46" s="38"/>
      <c r="G46" s="38"/>
      <c r="H46" s="38"/>
      <c r="I46" s="39"/>
    </row>
    <row r="47" spans="2:9" ht="14.45" x14ac:dyDescent="0.3">
      <c r="B47" s="22"/>
      <c r="C47" s="37"/>
      <c r="D47" s="37"/>
      <c r="E47" s="38"/>
      <c r="F47" s="38"/>
      <c r="G47" s="38"/>
      <c r="H47" s="38"/>
      <c r="I47" s="39"/>
    </row>
    <row r="48" spans="2:9" ht="14.45" x14ac:dyDescent="0.3">
      <c r="B48" s="22" t="s">
        <v>41</v>
      </c>
      <c r="C48" s="23">
        <v>0</v>
      </c>
      <c r="D48" s="23">
        <v>0</v>
      </c>
      <c r="E48" s="46">
        <v>0</v>
      </c>
      <c r="F48" s="47">
        <v>0</v>
      </c>
      <c r="G48" s="47">
        <v>0</v>
      </c>
      <c r="H48" s="47">
        <v>0</v>
      </c>
      <c r="I48" s="48">
        <v>0</v>
      </c>
    </row>
    <row r="49" spans="2:9" ht="14.45" x14ac:dyDescent="0.3">
      <c r="B49" s="22" t="s">
        <v>42</v>
      </c>
      <c r="C49" s="46">
        <v>7500000</v>
      </c>
      <c r="D49" s="47">
        <v>12500000</v>
      </c>
      <c r="E49" s="47">
        <v>15000000</v>
      </c>
      <c r="F49" s="47">
        <v>14847434</v>
      </c>
      <c r="G49" s="47">
        <v>15000000</v>
      </c>
      <c r="H49" s="47">
        <v>0</v>
      </c>
      <c r="I49" s="48">
        <v>0</v>
      </c>
    </row>
    <row r="50" spans="2:9" ht="14.45" x14ac:dyDescent="0.3">
      <c r="B50" s="22" t="s">
        <v>43</v>
      </c>
      <c r="C50" s="49">
        <v>3.0000000000000001E-3</v>
      </c>
      <c r="D50" s="49">
        <v>2.8500000000000001E-3</v>
      </c>
      <c r="E50" s="40">
        <v>2.2499999999999998E-3</v>
      </c>
      <c r="F50" s="49">
        <v>2.2499999999999998E-3</v>
      </c>
      <c r="G50" s="40">
        <v>1.5E-3</v>
      </c>
      <c r="H50" s="40"/>
      <c r="I50" s="41"/>
    </row>
    <row r="51" spans="2:9" ht="14.45" x14ac:dyDescent="0.3">
      <c r="B51" s="33" t="s">
        <v>44</v>
      </c>
      <c r="C51" s="50">
        <v>22361</v>
      </c>
      <c r="D51" s="50">
        <v>20779</v>
      </c>
      <c r="E51" s="50">
        <v>10236</v>
      </c>
      <c r="F51" s="50">
        <v>3020</v>
      </c>
      <c r="G51" s="50">
        <v>2116</v>
      </c>
      <c r="H51" s="50">
        <v>0</v>
      </c>
      <c r="I51" s="51">
        <v>0</v>
      </c>
    </row>
    <row r="52" spans="2:9" ht="14.45" x14ac:dyDescent="0.3">
      <c r="B52" s="52"/>
      <c r="E52" s="53"/>
      <c r="F52" s="53"/>
      <c r="G52" s="53"/>
      <c r="H52" s="53"/>
      <c r="I52" s="53"/>
    </row>
    <row r="53" spans="2:9" ht="14.45" x14ac:dyDescent="0.3">
      <c r="B53" s="52"/>
      <c r="E53" s="53"/>
      <c r="F53" s="53"/>
      <c r="G53" s="53"/>
      <c r="H53" s="53"/>
      <c r="I53" s="53"/>
    </row>
    <row r="54" spans="2:9" ht="14.45" x14ac:dyDescent="0.3">
      <c r="B54" s="52"/>
      <c r="E54" s="53"/>
      <c r="F54" s="53"/>
      <c r="G54" s="53"/>
      <c r="H54" s="53"/>
      <c r="I54" s="53"/>
    </row>
    <row r="55" spans="2:9" ht="14.45" x14ac:dyDescent="0.3">
      <c r="B55" s="52"/>
      <c r="E55" s="53"/>
      <c r="F55" s="53"/>
      <c r="G55" s="53"/>
      <c r="H55" s="53"/>
      <c r="I55" s="53"/>
    </row>
    <row r="56" spans="2:9" ht="14.45" x14ac:dyDescent="0.3">
      <c r="B56" s="52"/>
      <c r="E56" s="53"/>
      <c r="F56" s="53"/>
      <c r="G56" s="53"/>
      <c r="H56" s="53"/>
      <c r="I56" s="53"/>
    </row>
    <row r="57" spans="2:9" ht="14.45" x14ac:dyDescent="0.3">
      <c r="B57" s="52"/>
      <c r="E57" s="53"/>
      <c r="F57" s="53"/>
      <c r="G57" s="53"/>
      <c r="H57" s="53"/>
      <c r="I57" s="53"/>
    </row>
    <row r="58" spans="2:9" ht="14.45" x14ac:dyDescent="0.3">
      <c r="B58" s="52"/>
      <c r="E58" s="53"/>
      <c r="F58" s="53"/>
      <c r="G58" s="53"/>
      <c r="H58" s="53"/>
      <c r="I58" s="53"/>
    </row>
    <row r="59" spans="2:9" ht="14.45" x14ac:dyDescent="0.3">
      <c r="B59" s="52"/>
      <c r="E59" s="53"/>
      <c r="F59" s="53"/>
      <c r="G59" s="53"/>
      <c r="H59" s="53"/>
      <c r="I59" s="53"/>
    </row>
    <row r="60" spans="2:9" ht="14.45" x14ac:dyDescent="0.3">
      <c r="B60" s="52"/>
      <c r="E60" s="53"/>
      <c r="F60" s="53"/>
      <c r="G60" s="53"/>
      <c r="H60" s="53"/>
      <c r="I60" s="53"/>
    </row>
    <row r="61" spans="2:9" ht="14.45" x14ac:dyDescent="0.3">
      <c r="B61" s="52"/>
      <c r="E61" s="53"/>
      <c r="F61" s="53"/>
      <c r="G61" s="53"/>
      <c r="H61" s="53"/>
      <c r="I61" s="53"/>
    </row>
    <row r="62" spans="2:9" ht="14.45" x14ac:dyDescent="0.3">
      <c r="B62" s="52"/>
      <c r="E62" s="53"/>
      <c r="F62" s="53"/>
      <c r="G62" s="53"/>
      <c r="H62" s="53"/>
      <c r="I62" s="53"/>
    </row>
    <row r="63" spans="2:9" ht="14.45" x14ac:dyDescent="0.3">
      <c r="B63" s="52"/>
      <c r="E63" s="53"/>
      <c r="F63" s="53"/>
      <c r="G63" s="53"/>
      <c r="H63" s="53"/>
      <c r="I63" s="53"/>
    </row>
    <row r="64" spans="2:9" ht="14.45" x14ac:dyDescent="0.3">
      <c r="B64" s="52"/>
      <c r="E64" s="53"/>
      <c r="F64" s="53"/>
      <c r="G64" s="53"/>
      <c r="H64" s="53"/>
      <c r="I64" s="53"/>
    </row>
    <row r="65" spans="2:9" ht="14.45" x14ac:dyDescent="0.3">
      <c r="B65" s="52"/>
      <c r="E65" s="53"/>
      <c r="F65" s="53"/>
      <c r="G65" s="53"/>
      <c r="H65" s="53"/>
      <c r="I65" s="53"/>
    </row>
    <row r="66" spans="2:9" ht="14.45" x14ac:dyDescent="0.3">
      <c r="B66" s="52"/>
      <c r="E66" s="53"/>
      <c r="F66" s="53"/>
      <c r="G66" s="53"/>
      <c r="H66" s="53"/>
      <c r="I66" s="53"/>
    </row>
    <row r="67" spans="2:9" ht="14.45" x14ac:dyDescent="0.3">
      <c r="B67" s="52"/>
      <c r="E67" s="53"/>
      <c r="F67" s="53"/>
      <c r="G67" s="53"/>
      <c r="H67" s="53"/>
      <c r="I67" s="53"/>
    </row>
    <row r="68" spans="2:9" ht="14.45" x14ac:dyDescent="0.3">
      <c r="B68" s="52"/>
      <c r="E68" s="53"/>
      <c r="F68" s="53"/>
      <c r="G68" s="53"/>
      <c r="H68" s="53"/>
      <c r="I68" s="53"/>
    </row>
    <row r="69" spans="2:9" ht="14.45" x14ac:dyDescent="0.3">
      <c r="B69" s="52"/>
      <c r="E69" s="53"/>
      <c r="F69" s="53"/>
      <c r="G69" s="53"/>
      <c r="H69" s="53"/>
      <c r="I69" s="53"/>
    </row>
    <row r="70" spans="2:9" ht="14.45" x14ac:dyDescent="0.3">
      <c r="B70" s="52"/>
      <c r="E70" s="53"/>
      <c r="F70" s="53"/>
      <c r="G70" s="53"/>
      <c r="H70" s="53"/>
      <c r="I70" s="53"/>
    </row>
    <row r="71" spans="2:9" ht="14.45" x14ac:dyDescent="0.3">
      <c r="B71" s="52"/>
      <c r="E71" s="53"/>
      <c r="F71" s="53"/>
      <c r="G71" s="53"/>
      <c r="H71" s="53"/>
      <c r="I71" s="53"/>
    </row>
    <row r="72" spans="2:9" ht="14.45" x14ac:dyDescent="0.3">
      <c r="B72" s="52"/>
      <c r="E72" s="53"/>
      <c r="F72" s="53"/>
      <c r="G72" s="53"/>
      <c r="H72" s="53"/>
      <c r="I72" s="53"/>
    </row>
    <row r="73" spans="2:9" ht="14.45" x14ac:dyDescent="0.3">
      <c r="B73" s="52"/>
      <c r="E73" s="53"/>
      <c r="F73" s="53"/>
      <c r="G73" s="53"/>
      <c r="H73" s="53"/>
      <c r="I73" s="53"/>
    </row>
    <row r="74" spans="2:9" ht="14.45" x14ac:dyDescent="0.3">
      <c r="B74" s="52"/>
      <c r="E74" s="53"/>
      <c r="F74" s="53"/>
      <c r="G74" s="53"/>
      <c r="H74" s="53"/>
      <c r="I74" s="53"/>
    </row>
    <row r="75" spans="2:9" ht="14.45" x14ac:dyDescent="0.3">
      <c r="B75" s="52"/>
      <c r="E75" s="53"/>
      <c r="F75" s="53"/>
      <c r="G75" s="53"/>
      <c r="H75" s="53"/>
      <c r="I75" s="53"/>
    </row>
    <row r="76" spans="2:9" ht="14.45" x14ac:dyDescent="0.3">
      <c r="B76" s="52"/>
      <c r="E76" s="53"/>
      <c r="F76" s="53"/>
      <c r="G76" s="53"/>
      <c r="H76" s="53"/>
      <c r="I76" s="53"/>
    </row>
    <row r="77" spans="2:9" ht="14.45" x14ac:dyDescent="0.3">
      <c r="B77" s="52"/>
      <c r="E77" s="53"/>
      <c r="F77" s="53"/>
      <c r="G77" s="53"/>
      <c r="H77" s="53"/>
      <c r="I77" s="53"/>
    </row>
    <row r="78" spans="2:9" ht="14.45" x14ac:dyDescent="0.3">
      <c r="B78" s="52"/>
      <c r="E78" s="53"/>
      <c r="F78" s="53"/>
      <c r="G78" s="53"/>
      <c r="H78" s="53"/>
      <c r="I78" s="53"/>
    </row>
    <row r="79" spans="2:9" ht="14.45" x14ac:dyDescent="0.3">
      <c r="B79" s="52"/>
      <c r="E79" s="53"/>
      <c r="F79" s="53"/>
      <c r="G79" s="53"/>
      <c r="H79" s="53"/>
      <c r="I79" s="53"/>
    </row>
    <row r="80" spans="2:9" ht="14.45" x14ac:dyDescent="0.3">
      <c r="B80" s="52"/>
      <c r="E80" s="53"/>
      <c r="F80" s="53"/>
      <c r="G80" s="53"/>
      <c r="H80" s="53"/>
      <c r="I80" s="53"/>
    </row>
    <row r="81" spans="2:9" ht="14.45" x14ac:dyDescent="0.3">
      <c r="B81" s="52"/>
      <c r="E81" s="53"/>
      <c r="F81" s="53"/>
      <c r="G81" s="53"/>
      <c r="H81" s="53"/>
      <c r="I81" s="53"/>
    </row>
    <row r="82" spans="2:9" ht="14.45" x14ac:dyDescent="0.3">
      <c r="B82" s="52"/>
      <c r="E82" s="53"/>
      <c r="F82" s="53"/>
      <c r="G82" s="53"/>
      <c r="H82" s="53"/>
      <c r="I82" s="53"/>
    </row>
    <row r="83" spans="2:9" ht="14.45" x14ac:dyDescent="0.3">
      <c r="B83" s="52"/>
      <c r="E83" s="53"/>
      <c r="F83" s="53"/>
      <c r="G83" s="53"/>
      <c r="H83" s="53"/>
      <c r="I83" s="53"/>
    </row>
    <row r="84" spans="2:9" ht="14.45" x14ac:dyDescent="0.3">
      <c r="B84" s="52"/>
      <c r="E84" s="53"/>
      <c r="F84" s="53"/>
      <c r="G84" s="53"/>
      <c r="H84" s="53"/>
      <c r="I84" s="53"/>
    </row>
    <row r="85" spans="2:9" ht="14.45" x14ac:dyDescent="0.3">
      <c r="B85" s="52"/>
      <c r="E85" s="53"/>
      <c r="F85" s="53"/>
      <c r="G85" s="53"/>
      <c r="H85" s="53"/>
      <c r="I85" s="53"/>
    </row>
    <row r="86" spans="2:9" x14ac:dyDescent="0.25">
      <c r="B86" s="52"/>
      <c r="E86" s="53"/>
      <c r="F86" s="53"/>
      <c r="G86" s="53"/>
      <c r="H86" s="53"/>
      <c r="I86" s="53"/>
    </row>
    <row r="87" spans="2:9" x14ac:dyDescent="0.25">
      <c r="B87" s="52"/>
      <c r="E87" s="53"/>
      <c r="F87" s="53"/>
      <c r="G87" s="53"/>
      <c r="H87" s="53"/>
      <c r="I87" s="53"/>
    </row>
    <row r="88" spans="2:9" x14ac:dyDescent="0.25">
      <c r="B88" s="52"/>
      <c r="E88" s="53"/>
      <c r="F88" s="53"/>
      <c r="G88" s="53"/>
      <c r="H88" s="53"/>
      <c r="I88" s="53"/>
    </row>
    <row r="89" spans="2:9" x14ac:dyDescent="0.25">
      <c r="B89" s="52"/>
      <c r="E89" s="53"/>
      <c r="F89" s="53"/>
      <c r="G89" s="53"/>
      <c r="H89" s="53"/>
      <c r="I89" s="53"/>
    </row>
    <row r="90" spans="2:9" x14ac:dyDescent="0.25">
      <c r="B90" s="52"/>
      <c r="E90" s="53"/>
      <c r="F90" s="53"/>
      <c r="G90" s="53"/>
      <c r="H90" s="53"/>
      <c r="I90" s="53"/>
    </row>
    <row r="91" spans="2:9" x14ac:dyDescent="0.25">
      <c r="B91" s="52"/>
      <c r="E91" s="53"/>
      <c r="F91" s="53"/>
      <c r="G91" s="53"/>
      <c r="H91" s="53"/>
      <c r="I91" s="53"/>
    </row>
    <row r="92" spans="2:9" x14ac:dyDescent="0.25">
      <c r="B92" s="52"/>
      <c r="E92" s="53"/>
      <c r="F92" s="53"/>
      <c r="G92" s="53"/>
      <c r="H92" s="53"/>
      <c r="I92" s="53"/>
    </row>
    <row r="93" spans="2:9" x14ac:dyDescent="0.25">
      <c r="B93" s="52"/>
      <c r="E93" s="53"/>
      <c r="F93" s="53"/>
      <c r="G93" s="53"/>
      <c r="H93" s="53"/>
      <c r="I93" s="53"/>
    </row>
    <row r="94" spans="2:9" x14ac:dyDescent="0.25">
      <c r="B94" s="52"/>
      <c r="E94" s="53"/>
      <c r="F94" s="53"/>
      <c r="G94" s="53"/>
      <c r="H94" s="53"/>
      <c r="I94" s="53"/>
    </row>
    <row r="95" spans="2:9" x14ac:dyDescent="0.25">
      <c r="B95" s="52"/>
      <c r="E95" s="53"/>
      <c r="F95" s="53"/>
      <c r="G95" s="53"/>
      <c r="H95" s="53"/>
      <c r="I95" s="53"/>
    </row>
    <row r="96" spans="2:9" x14ac:dyDescent="0.25">
      <c r="B96" s="52"/>
      <c r="E96" s="53"/>
      <c r="F96" s="53"/>
      <c r="G96" s="53"/>
      <c r="H96" s="53"/>
      <c r="I96" s="53"/>
    </row>
    <row r="97" spans="2:9" x14ac:dyDescent="0.25">
      <c r="B97" s="52"/>
      <c r="E97" s="53"/>
      <c r="F97" s="53"/>
      <c r="G97" s="53"/>
      <c r="H97" s="53"/>
      <c r="I97" s="53"/>
    </row>
    <row r="98" spans="2:9" x14ac:dyDescent="0.25">
      <c r="B98" s="52"/>
      <c r="E98" s="53"/>
      <c r="F98" s="53"/>
      <c r="G98" s="53"/>
      <c r="H98" s="53"/>
      <c r="I98" s="53"/>
    </row>
    <row r="99" spans="2:9" x14ac:dyDescent="0.25">
      <c r="B99" s="52"/>
      <c r="E99" s="53"/>
      <c r="F99" s="53"/>
      <c r="G99" s="53"/>
      <c r="H99" s="53"/>
      <c r="I99" s="53"/>
    </row>
    <row r="100" spans="2:9" x14ac:dyDescent="0.25">
      <c r="B100" s="52"/>
      <c r="E100" s="53"/>
      <c r="F100" s="53"/>
      <c r="G100" s="53"/>
      <c r="H100" s="53"/>
      <c r="I100" s="53"/>
    </row>
    <row r="101" spans="2:9" x14ac:dyDescent="0.25">
      <c r="B101" s="52"/>
      <c r="E101" s="53"/>
      <c r="F101" s="53"/>
      <c r="G101" s="53"/>
      <c r="H101" s="53"/>
      <c r="I101" s="53"/>
    </row>
    <row r="102" spans="2:9" x14ac:dyDescent="0.25">
      <c r="B102" s="52"/>
      <c r="E102" s="53"/>
      <c r="F102" s="53"/>
      <c r="G102" s="53"/>
      <c r="H102" s="53"/>
      <c r="I102" s="53"/>
    </row>
    <row r="103" spans="2:9" x14ac:dyDescent="0.25">
      <c r="B103" s="52"/>
      <c r="E103" s="53"/>
      <c r="F103" s="53"/>
      <c r="G103" s="53"/>
      <c r="H103" s="53"/>
      <c r="I103" s="53"/>
    </row>
    <row r="104" spans="2:9" x14ac:dyDescent="0.25">
      <c r="B104" s="52"/>
      <c r="E104" s="53"/>
      <c r="F104" s="53"/>
      <c r="G104" s="53"/>
      <c r="H104" s="53"/>
      <c r="I104" s="53"/>
    </row>
    <row r="105" spans="2:9" x14ac:dyDescent="0.25">
      <c r="B105" s="52"/>
      <c r="E105" s="53"/>
      <c r="F105" s="53"/>
      <c r="G105" s="53"/>
      <c r="H105" s="53"/>
      <c r="I105" s="53"/>
    </row>
    <row r="106" spans="2:9" x14ac:dyDescent="0.25">
      <c r="B106" s="52"/>
      <c r="E106" s="53"/>
      <c r="F106" s="53"/>
      <c r="G106" s="53"/>
      <c r="H106" s="53"/>
      <c r="I106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2013-02-08T21:14:17.7892045Z</dcterms:created>
</coreProperties>
</file>