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840" windowHeight="90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59" i="1"/>
  <c r="K59"/>
  <c r="J59"/>
  <c r="I59"/>
  <c r="H59"/>
  <c r="G59"/>
  <c r="F59"/>
  <c r="E59"/>
  <c r="D59"/>
  <c r="C59"/>
  <c r="L57"/>
  <c r="K57"/>
  <c r="J57"/>
  <c r="I57"/>
  <c r="H57"/>
  <c r="G57"/>
  <c r="F57"/>
  <c r="E57"/>
  <c r="D57"/>
  <c r="C57"/>
  <c r="L54"/>
  <c r="K54"/>
  <c r="J54"/>
  <c r="I54"/>
  <c r="H54"/>
  <c r="G54"/>
  <c r="F54"/>
  <c r="E54"/>
  <c r="D54"/>
  <c r="C54"/>
  <c r="L51" l="1"/>
  <c r="K51"/>
  <c r="J51"/>
  <c r="I51"/>
  <c r="H51"/>
  <c r="G51"/>
  <c r="F51"/>
  <c r="E51"/>
  <c r="D51"/>
  <c r="C51"/>
  <c r="L48" l="1"/>
  <c r="K48"/>
  <c r="J48"/>
  <c r="I48"/>
  <c r="H48"/>
  <c r="G48"/>
  <c r="F48"/>
  <c r="E48"/>
  <c r="D48"/>
  <c r="C48"/>
  <c r="L45"/>
  <c r="K45"/>
  <c r="J45"/>
  <c r="I45"/>
  <c r="H45"/>
  <c r="G45"/>
  <c r="F45"/>
  <c r="E45"/>
  <c r="D45"/>
  <c r="C45"/>
  <c r="L42" l="1"/>
  <c r="K42"/>
  <c r="J42"/>
  <c r="I42"/>
  <c r="H42"/>
  <c r="G42"/>
  <c r="F42"/>
  <c r="E42"/>
  <c r="D42"/>
  <c r="C42"/>
  <c r="D39"/>
  <c r="D40"/>
  <c r="L39"/>
  <c r="K39"/>
  <c r="J39"/>
  <c r="I39"/>
  <c r="H39"/>
  <c r="G39"/>
  <c r="F39"/>
  <c r="E39"/>
  <c r="C39"/>
  <c r="M35"/>
  <c r="L35"/>
  <c r="K35"/>
  <c r="J35"/>
  <c r="I35"/>
  <c r="H35"/>
  <c r="G35"/>
  <c r="F35"/>
  <c r="E35"/>
  <c r="D35"/>
  <c r="C35"/>
  <c r="M31"/>
  <c r="L31"/>
  <c r="K31"/>
  <c r="J31"/>
  <c r="H31"/>
  <c r="G31"/>
  <c r="F31"/>
  <c r="E31"/>
  <c r="C31"/>
  <c r="D33"/>
  <c r="M28" l="1"/>
  <c r="L28"/>
  <c r="K28"/>
  <c r="J28"/>
  <c r="H28"/>
  <c r="G28"/>
  <c r="F28"/>
  <c r="E28"/>
  <c r="C28"/>
  <c r="M25"/>
  <c r="L25"/>
  <c r="K25"/>
  <c r="J25"/>
  <c r="H25"/>
  <c r="G25"/>
  <c r="F25"/>
  <c r="E25"/>
  <c r="C25"/>
  <c r="D26"/>
  <c r="D23"/>
  <c r="M22"/>
  <c r="L22"/>
  <c r="K22"/>
  <c r="J22"/>
  <c r="H22"/>
  <c r="G22"/>
  <c r="F22"/>
  <c r="E22"/>
  <c r="C22"/>
  <c r="M19"/>
  <c r="L19"/>
  <c r="K19"/>
  <c r="J19"/>
  <c r="H19"/>
  <c r="G19"/>
  <c r="F19"/>
  <c r="E19"/>
  <c r="C19"/>
  <c r="D20"/>
  <c r="M16" l="1"/>
  <c r="L16"/>
  <c r="K16"/>
  <c r="J16"/>
  <c r="H16"/>
  <c r="G16"/>
  <c r="F16"/>
  <c r="E16"/>
  <c r="C16"/>
  <c r="D17"/>
  <c r="M13" l="1"/>
  <c r="L13"/>
  <c r="K13"/>
  <c r="J13"/>
  <c r="H13"/>
  <c r="G13"/>
  <c r="F13"/>
  <c r="E13"/>
  <c r="C13"/>
  <c r="M10"/>
  <c r="L10"/>
  <c r="K10"/>
  <c r="J10"/>
  <c r="H10"/>
  <c r="G10"/>
  <c r="F10"/>
  <c r="E10"/>
  <c r="C10"/>
  <c r="M7"/>
  <c r="L7"/>
  <c r="K7"/>
  <c r="J7"/>
  <c r="H7"/>
  <c r="G7"/>
  <c r="F7"/>
  <c r="E7"/>
  <c r="C7"/>
</calcChain>
</file>

<file path=xl/sharedStrings.xml><?xml version="1.0" encoding="utf-8"?>
<sst xmlns="http://schemas.openxmlformats.org/spreadsheetml/2006/main" count="51" uniqueCount="50">
  <si>
    <t>Reference</t>
  </si>
  <si>
    <t>Item</t>
  </si>
  <si>
    <t>Regulated Return On Capital</t>
  </si>
  <si>
    <t xml:space="preserve">Regulated Rate Of Return </t>
  </si>
  <si>
    <t>Rate Base</t>
  </si>
  <si>
    <t>Working Capital</t>
  </si>
  <si>
    <t>Working Capital Allowance</t>
  </si>
  <si>
    <t>Amortization</t>
  </si>
  <si>
    <t>PILs</t>
  </si>
  <si>
    <t>OM&amp;A</t>
  </si>
  <si>
    <t>Service Revenue Requirement</t>
  </si>
  <si>
    <t>Base Revenue Requirement</t>
  </si>
  <si>
    <t>Gross Revenue Deficiency</t>
  </si>
  <si>
    <t>Summary of Proposed Changes</t>
  </si>
  <si>
    <t xml:space="preserve"> </t>
  </si>
  <si>
    <t>Board Staff IR #30</t>
  </si>
  <si>
    <t>Board Staff IR #31</t>
  </si>
  <si>
    <t>Board Staff IR #36</t>
  </si>
  <si>
    <t>Energy Probe IR #5c, d &amp; #7</t>
  </si>
  <si>
    <t>Energy Probe IR #25</t>
  </si>
  <si>
    <t>Difference</t>
  </si>
  <si>
    <t>Revised Submission as per above IR responses</t>
  </si>
  <si>
    <t>Board Staff IR #4 b</t>
  </si>
  <si>
    <t xml:space="preserve">Update balance for SM asset balance as December 31, 2012 due to deferral of a proportionh of GS&gt;50 project to 2013 </t>
  </si>
  <si>
    <t>Original Submission October 2012</t>
  </si>
  <si>
    <t>Update of Smart Meter Model and Capital Continuity Schedules to reflect actual SM additions for 2012 &amp; proposed 2013</t>
  </si>
  <si>
    <t>Board Staff IR#4, Board Staff IR # 5 c (b) &amp; EP IR #7</t>
  </si>
  <si>
    <t>Increase in OMERS pension costs</t>
  </si>
  <si>
    <t>Update Cost of Capital for Deemed Debt Rate on Shareholder Notes</t>
  </si>
  <si>
    <t>Updated RTSR Rates</t>
  </si>
  <si>
    <t>Board Staff IR # 5 c (b)</t>
  </si>
  <si>
    <t>Included 2013 MIFRS costs that had been erroneously excluded in original application</t>
  </si>
  <si>
    <t>Updated Capital Continuity Schedules to reflect 2012 projects that have been deferred to 2013</t>
  </si>
  <si>
    <t>Energy Probe IR # 16 b &amp; c</t>
  </si>
  <si>
    <t xml:space="preserve">Update to Commodity Price </t>
  </si>
  <si>
    <t>Update of Cost of Capital Parameters</t>
  </si>
  <si>
    <t>Reduce Account 1940 to reflect Actual spend to December 31, 2012</t>
  </si>
  <si>
    <t>Board Staff IR #60 &amp; Energy Probe IR #44 b</t>
  </si>
  <si>
    <t>Board Staff IR # 77 &amp; Energy Probe IR #51 b</t>
  </si>
  <si>
    <t>Decrease debt rate on affiliate debt from 4.08% to 4.03%.</t>
  </si>
  <si>
    <t>Adjust Fixed Assets to reflect Actual plus Projected cost to December 31, 2012</t>
  </si>
  <si>
    <t>Board Staff IR # 62 s, Energy Probe IRs # 41&amp;  #45 c</t>
  </si>
  <si>
    <t>Reallocate costs amounst asset classes in 2013; no change to Total Capital additions or net Capital Assets</t>
  </si>
  <si>
    <t xml:space="preserve">Return on Rate Base Associated with deferred PP&amp;E balance at WACC  - Updated as per above changes </t>
  </si>
  <si>
    <t>Appedix 2-EB</t>
  </si>
  <si>
    <t>Update LV Charges</t>
  </si>
  <si>
    <t>Board Staff IR #79 a</t>
  </si>
  <si>
    <t>Revised Submission Based on Supplemental IR Responses above</t>
  </si>
  <si>
    <t>Difference from Interrogatory Responses filed January 18, 2013</t>
  </si>
  <si>
    <t xml:space="preserve">Difference from Original Submission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</si>
</sst>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2" fillId="0" borderId="1" xfId="0" applyFont="1" applyBorder="1" applyAlignment="1">
      <alignment horizontal="center" wrapText="1"/>
    </xf>
    <xf numFmtId="10" fontId="0" fillId="0" borderId="0" xfId="2" applyNumberFormat="1" applyFont="1"/>
    <xf numFmtId="164" fontId="4" fillId="0" borderId="0" xfId="1" applyNumberFormat="1" applyFont="1"/>
    <xf numFmtId="10" fontId="4" fillId="0" borderId="0" xfId="2" applyNumberFormat="1" applyFont="1"/>
    <xf numFmtId="164" fontId="0" fillId="2" borderId="0" xfId="1" applyNumberFormat="1" applyFont="1" applyFill="1"/>
    <xf numFmtId="10" fontId="0" fillId="2" borderId="0" xfId="2" applyNumberFormat="1" applyFont="1" applyFill="1"/>
    <xf numFmtId="164" fontId="0" fillId="3" borderId="0" xfId="1" applyNumberFormat="1" applyFont="1" applyFill="1"/>
    <xf numFmtId="0" fontId="0" fillId="0" borderId="0" xfId="0" applyAlignment="1">
      <alignment horizontal="right"/>
    </xf>
    <xf numFmtId="164" fontId="0" fillId="0" borderId="0" xfId="1" applyNumberFormat="1" applyFont="1" applyFill="1"/>
    <xf numFmtId="10" fontId="0" fillId="0" borderId="0" xfId="2" applyNumberFormat="1" applyFont="1" applyFill="1"/>
    <xf numFmtId="164" fontId="1" fillId="0" borderId="0" xfId="1" applyNumberFormat="1" applyFont="1"/>
    <xf numFmtId="164" fontId="1" fillId="2" borderId="0" xfId="1" applyNumberFormat="1" applyFont="1" applyFill="1"/>
    <xf numFmtId="10" fontId="1" fillId="2" borderId="0" xfId="2" applyNumberFormat="1" applyFont="1" applyFill="1"/>
    <xf numFmtId="10" fontId="0" fillId="3" borderId="0" xfId="1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/>
    </xf>
    <xf numFmtId="164" fontId="0" fillId="4" borderId="0" xfId="1" applyNumberFormat="1" applyFont="1" applyFill="1"/>
    <xf numFmtId="10" fontId="0" fillId="4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9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8" sqref="B48"/>
    </sheetView>
  </sheetViews>
  <sheetFormatPr defaultRowHeight="15"/>
  <cols>
    <col min="1" max="1" width="25.140625" customWidth="1"/>
    <col min="2" max="2" width="42.7109375" customWidth="1"/>
    <col min="3" max="7" width="11.7109375" customWidth="1"/>
    <col min="8" max="8" width="12.7109375" customWidth="1"/>
    <col min="9" max="12" width="11.7109375" customWidth="1"/>
    <col min="13" max="13" width="11.7109375" hidden="1" customWidth="1"/>
  </cols>
  <sheetData>
    <row r="2" spans="1:14" ht="15.7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4" s="2" customFormat="1" ht="42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4">
      <c r="A4" s="1"/>
    </row>
    <row r="5" spans="1:14">
      <c r="B5" t="s">
        <v>24</v>
      </c>
      <c r="C5" s="8">
        <v>2875064</v>
      </c>
      <c r="D5" s="9">
        <v>6.9699999999999998E-2</v>
      </c>
      <c r="E5" s="8">
        <v>41694299</v>
      </c>
      <c r="F5" s="8">
        <v>51873750</v>
      </c>
      <c r="G5" s="8">
        <v>6743588</v>
      </c>
      <c r="H5" s="8">
        <v>1379137</v>
      </c>
      <c r="I5" s="8">
        <v>0</v>
      </c>
      <c r="J5" s="8">
        <v>6325500</v>
      </c>
      <c r="K5" s="8">
        <v>10579701</v>
      </c>
      <c r="L5" s="8">
        <v>9926660</v>
      </c>
      <c r="M5" s="8">
        <v>977793</v>
      </c>
      <c r="N5" s="3"/>
    </row>
    <row r="6" spans="1:14">
      <c r="C6" s="3"/>
      <c r="D6" s="5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.75" customHeight="1">
      <c r="A7" s="19" t="s">
        <v>26</v>
      </c>
      <c r="B7" s="19" t="s">
        <v>25</v>
      </c>
      <c r="C7" s="6">
        <f>+C8-C5</f>
        <v>6066.6372010819614</v>
      </c>
      <c r="D7" s="7"/>
      <c r="E7" s="6">
        <f t="shared" ref="E7:H7" si="0">+E8-E5</f>
        <v>86999.571771845222</v>
      </c>
      <c r="F7" s="6">
        <f t="shared" si="0"/>
        <v>0.47516801953315735</v>
      </c>
      <c r="G7" s="6">
        <f t="shared" si="0"/>
        <v>0</v>
      </c>
      <c r="H7" s="6">
        <f t="shared" si="0"/>
        <v>6000</v>
      </c>
      <c r="I7" s="6"/>
      <c r="J7" s="6">
        <f t="shared" ref="J7:M7" si="1">+J8-J5</f>
        <v>0</v>
      </c>
      <c r="K7" s="6">
        <f t="shared" si="1"/>
        <v>12066.637201081961</v>
      </c>
      <c r="L7" s="6">
        <f t="shared" si="1"/>
        <v>12067.087201081216</v>
      </c>
      <c r="M7" s="6">
        <f t="shared" si="1"/>
        <v>31302.639901080052</v>
      </c>
      <c r="N7" s="3"/>
    </row>
    <row r="8" spans="1:14">
      <c r="A8" t="s">
        <v>14</v>
      </c>
      <c r="B8" s="18"/>
      <c r="C8" s="3">
        <v>2881130.637201082</v>
      </c>
      <c r="D8" s="5">
        <v>6.9699999999999998E-2</v>
      </c>
      <c r="E8" s="3">
        <v>41781298.571771845</v>
      </c>
      <c r="F8" s="3">
        <v>51873750.47516802</v>
      </c>
      <c r="G8" s="3">
        <v>6743588</v>
      </c>
      <c r="H8" s="3">
        <v>1385137</v>
      </c>
      <c r="I8" s="3"/>
      <c r="J8" s="3">
        <v>6325500</v>
      </c>
      <c r="K8" s="3">
        <v>10591767.637201082</v>
      </c>
      <c r="L8" s="3">
        <v>9938727.0872010812</v>
      </c>
      <c r="M8" s="3">
        <v>1009095.6399010801</v>
      </c>
      <c r="N8" s="3"/>
    </row>
    <row r="9" spans="1:14">
      <c r="C9" s="3"/>
      <c r="D9" s="5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t="s">
        <v>15</v>
      </c>
      <c r="B10" t="s">
        <v>27</v>
      </c>
      <c r="C10" s="6">
        <f>+C11-C8</f>
        <v>290.86885599978268</v>
      </c>
      <c r="D10" s="7"/>
      <c r="E10" s="6">
        <f t="shared" ref="E10" si="2">+E11-E8</f>
        <v>4171</v>
      </c>
      <c r="F10" s="6">
        <f t="shared" ref="F10" si="3">+F11-F8</f>
        <v>14200</v>
      </c>
      <c r="G10" s="6">
        <f t="shared" ref="G10" si="4">+G11-G8</f>
        <v>1845.5617718426511</v>
      </c>
      <c r="H10" s="6">
        <f t="shared" ref="H10" si="5">+H11-H8</f>
        <v>50</v>
      </c>
      <c r="I10" s="6"/>
      <c r="J10" s="6">
        <f t="shared" ref="J10" si="6">+J11-J8</f>
        <v>14200</v>
      </c>
      <c r="K10" s="6">
        <f t="shared" ref="K10" si="7">+K11-K8</f>
        <v>14540.868855999783</v>
      </c>
      <c r="L10" s="6">
        <f t="shared" ref="L10" si="8">+L11-L8</f>
        <v>14540.868855999783</v>
      </c>
      <c r="M10" s="6">
        <f t="shared" ref="M10" si="9">+M11-M8</f>
        <v>14540.868855999899</v>
      </c>
      <c r="N10" s="3"/>
    </row>
    <row r="11" spans="1:14">
      <c r="C11" s="3">
        <v>2881421.5060570817</v>
      </c>
      <c r="D11" s="5">
        <v>6.9699999999999998E-2</v>
      </c>
      <c r="E11" s="3">
        <v>41785469.571771845</v>
      </c>
      <c r="F11" s="3">
        <v>51887950.47516802</v>
      </c>
      <c r="G11" s="3">
        <v>6745433.5617718427</v>
      </c>
      <c r="H11" s="3">
        <v>1385187</v>
      </c>
      <c r="I11" s="3"/>
      <c r="J11" s="3">
        <v>6339700</v>
      </c>
      <c r="K11" s="3">
        <v>10606308.506057082</v>
      </c>
      <c r="L11" s="3">
        <v>9953267.956057081</v>
      </c>
      <c r="M11" s="3">
        <v>1023636.50875708</v>
      </c>
      <c r="N11" s="3"/>
    </row>
    <row r="12" spans="1:14">
      <c r="C12" s="3"/>
      <c r="D12" s="5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30">
      <c r="A13" s="19" t="s">
        <v>16</v>
      </c>
      <c r="B13" s="19" t="s">
        <v>28</v>
      </c>
      <c r="C13" s="6">
        <f>+C14-C11</f>
        <v>-119339.30109698046</v>
      </c>
      <c r="D13" s="7"/>
      <c r="E13" s="6">
        <f t="shared" ref="E13" si="10">+E14-E11</f>
        <v>0</v>
      </c>
      <c r="F13" s="6">
        <f t="shared" ref="F13" si="11">+F14-F11</f>
        <v>0</v>
      </c>
      <c r="G13" s="6">
        <f t="shared" ref="G13" si="12">+G14-G11</f>
        <v>0</v>
      </c>
      <c r="H13" s="6">
        <f t="shared" ref="H13" si="13">+H14-H11</f>
        <v>0</v>
      </c>
      <c r="I13" s="6"/>
      <c r="J13" s="6">
        <f t="shared" ref="J13" si="14">+J14-J11</f>
        <v>0</v>
      </c>
      <c r="K13" s="6">
        <f t="shared" ref="K13" si="15">+K14-K11</f>
        <v>-119339.30109698139</v>
      </c>
      <c r="L13" s="6">
        <f t="shared" ref="L13" si="16">+L14-L11</f>
        <v>-119339.30109698139</v>
      </c>
      <c r="M13" s="6">
        <f t="shared" ref="M13" si="17">+M14-M11</f>
        <v>-119339.30109697895</v>
      </c>
      <c r="N13" s="3"/>
    </row>
    <row r="14" spans="1:14">
      <c r="C14" s="3">
        <v>2762082.2049601013</v>
      </c>
      <c r="D14" s="5">
        <v>6.6880000000000009E-2</v>
      </c>
      <c r="E14" s="3">
        <v>41785469.571771845</v>
      </c>
      <c r="F14" s="3">
        <v>51887950.47516802</v>
      </c>
      <c r="G14" s="3">
        <v>6745433.5617718427</v>
      </c>
      <c r="H14" s="3">
        <v>1385187</v>
      </c>
      <c r="I14" s="3"/>
      <c r="J14" s="3">
        <v>6339700</v>
      </c>
      <c r="K14" s="3">
        <v>10486969.2049601</v>
      </c>
      <c r="L14" s="3">
        <v>9833928.6549600996</v>
      </c>
      <c r="M14" s="3">
        <v>904297.207660101</v>
      </c>
      <c r="N14" s="3"/>
    </row>
    <row r="15" spans="1:14">
      <c r="C15" s="3"/>
      <c r="D15" s="5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>
      <c r="A16" t="s">
        <v>17</v>
      </c>
      <c r="B16" t="s">
        <v>29</v>
      </c>
      <c r="C16" s="6">
        <f>+C17-C14</f>
        <v>-363.95663269655779</v>
      </c>
      <c r="D16" s="7"/>
      <c r="E16" s="6">
        <f t="shared" ref="E16" si="18">+E17-E14</f>
        <v>-5441.9352974966168</v>
      </c>
      <c r="F16" s="6">
        <f t="shared" ref="F16" si="19">+F17-F14</f>
        <v>-41861.040749996901</v>
      </c>
      <c r="G16" s="6">
        <f t="shared" ref="G16" si="20">+G17-G14</f>
        <v>-5441.9352974994108</v>
      </c>
      <c r="H16" s="6">
        <f t="shared" ref="H16" si="21">+H17-H14</f>
        <v>0</v>
      </c>
      <c r="I16" s="6"/>
      <c r="J16" s="6">
        <f t="shared" ref="J16" si="22">+J17-J14</f>
        <v>0</v>
      </c>
      <c r="K16" s="6">
        <f t="shared" ref="K16" si="23">+K17-K14</f>
        <v>-363.95663269609213</v>
      </c>
      <c r="L16" s="6">
        <f t="shared" ref="L16" si="24">+L17-L14</f>
        <v>-363.95663269609213</v>
      </c>
      <c r="M16" s="6">
        <f t="shared" ref="M16" si="25">+M17-M14</f>
        <v>-363.95663269702345</v>
      </c>
      <c r="N16" s="3"/>
    </row>
    <row r="17" spans="1:14">
      <c r="C17" s="3">
        <v>2761718.2483274047</v>
      </c>
      <c r="D17" s="5">
        <f>+D14</f>
        <v>6.6880000000000009E-2</v>
      </c>
      <c r="E17" s="3">
        <v>41780027.636474349</v>
      </c>
      <c r="F17" s="3">
        <v>51846089.434418023</v>
      </c>
      <c r="G17" s="3">
        <v>6739991.6264743432</v>
      </c>
      <c r="H17" s="3">
        <v>1385187</v>
      </c>
      <c r="I17" s="3"/>
      <c r="J17" s="3">
        <v>6339700</v>
      </c>
      <c r="K17" s="3">
        <v>10486605.248327404</v>
      </c>
      <c r="L17" s="3">
        <v>9833564.6983274035</v>
      </c>
      <c r="M17" s="3">
        <v>903933.25102740398</v>
      </c>
      <c r="N17" s="3"/>
    </row>
    <row r="18" spans="1:14">
      <c r="C18" s="3"/>
      <c r="D18" s="5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30">
      <c r="A19" s="19" t="s">
        <v>30</v>
      </c>
      <c r="B19" s="19" t="s">
        <v>31</v>
      </c>
      <c r="C19" s="6">
        <f>+C20-C17</f>
        <v>1798.4700799998827</v>
      </c>
      <c r="D19" s="7"/>
      <c r="E19" s="6">
        <f t="shared" ref="E19" si="26">+E20-E17</f>
        <v>26891</v>
      </c>
      <c r="F19" s="6">
        <f t="shared" ref="F19" si="27">+F20-F17</f>
        <v>0</v>
      </c>
      <c r="G19" s="6">
        <f t="shared" ref="G19" si="28">+G20-G17</f>
        <v>0</v>
      </c>
      <c r="H19" s="6">
        <f t="shared" ref="H19" si="29">+H20-H17</f>
        <v>4361</v>
      </c>
      <c r="I19" s="6"/>
      <c r="J19" s="6">
        <f t="shared" ref="J19" si="30">+J20-J17</f>
        <v>0</v>
      </c>
      <c r="K19" s="6">
        <f t="shared" ref="K19" si="31">+K20-K17</f>
        <v>6159.4700799994171</v>
      </c>
      <c r="L19" s="6">
        <f t="shared" ref="L19" si="32">+L20-L17</f>
        <v>6159.4700799994171</v>
      </c>
      <c r="M19" s="6">
        <f t="shared" ref="M19" si="33">+M20-M17</f>
        <v>6159.4700799999991</v>
      </c>
      <c r="N19" s="3"/>
    </row>
    <row r="20" spans="1:14">
      <c r="C20" s="3">
        <v>2763516.7184074046</v>
      </c>
      <c r="D20" s="5">
        <f>+D17</f>
        <v>6.6880000000000009E-2</v>
      </c>
      <c r="E20" s="3">
        <v>41806918.636474349</v>
      </c>
      <c r="F20" s="3">
        <v>51846089.434418023</v>
      </c>
      <c r="G20" s="3">
        <v>6739991.6264743432</v>
      </c>
      <c r="H20" s="3">
        <v>1389548</v>
      </c>
      <c r="I20" s="3"/>
      <c r="J20" s="3">
        <v>6339700</v>
      </c>
      <c r="K20" s="3">
        <v>10492764.718407404</v>
      </c>
      <c r="L20" s="3">
        <v>9839724.1684074029</v>
      </c>
      <c r="M20" s="3">
        <v>910092.72110740398</v>
      </c>
      <c r="N20" s="3"/>
    </row>
    <row r="21" spans="1:14">
      <c r="C21" s="3"/>
      <c r="D21" s="5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45">
      <c r="A22" s="19" t="s">
        <v>18</v>
      </c>
      <c r="B22" s="19" t="s">
        <v>32</v>
      </c>
      <c r="C22" s="6">
        <f>+C23-C20</f>
        <v>-15337.456639999524</v>
      </c>
      <c r="D22" s="7"/>
      <c r="E22" s="6">
        <f t="shared" ref="E22" si="34">+E23-E20</f>
        <v>-229328</v>
      </c>
      <c r="F22" s="6">
        <f t="shared" ref="F22" si="35">+F23-F20</f>
        <v>0</v>
      </c>
      <c r="G22" s="6">
        <f t="shared" ref="G22" si="36">+G23-G20</f>
        <v>0</v>
      </c>
      <c r="H22" s="6">
        <f t="shared" ref="H22" si="37">+H23-H20</f>
        <v>5153</v>
      </c>
      <c r="I22" s="6"/>
      <c r="J22" s="6">
        <f t="shared" ref="J22" si="38">+J23-J20</f>
        <v>0</v>
      </c>
      <c r="K22" s="6">
        <f t="shared" ref="K22" si="39">+K23-K20</f>
        <v>-10184.456639997661</v>
      </c>
      <c r="L22" s="6">
        <f t="shared" ref="L22" si="40">+L23-L20</f>
        <v>-10184.456639997661</v>
      </c>
      <c r="M22" s="6">
        <f t="shared" ref="M22" si="41">+M23-M20</f>
        <v>-10184.456639999989</v>
      </c>
      <c r="N22" s="3"/>
    </row>
    <row r="23" spans="1:14">
      <c r="C23" s="3">
        <v>2748179.2617674051</v>
      </c>
      <c r="D23" s="5">
        <f>+D20</f>
        <v>6.6880000000000009E-2</v>
      </c>
      <c r="E23" s="3">
        <v>41577590.636474349</v>
      </c>
      <c r="F23" s="3">
        <v>51846089.434418023</v>
      </c>
      <c r="G23" s="3">
        <v>6739991.6264743432</v>
      </c>
      <c r="H23" s="3">
        <v>1394701</v>
      </c>
      <c r="I23" s="3"/>
      <c r="J23" s="3">
        <v>6339700</v>
      </c>
      <c r="K23" s="3">
        <v>10482580.261767406</v>
      </c>
      <c r="L23" s="3">
        <v>9829539.7117674053</v>
      </c>
      <c r="M23" s="3">
        <v>899908.26446740399</v>
      </c>
      <c r="N23" s="3"/>
    </row>
    <row r="24" spans="1:14">
      <c r="C24" s="3"/>
      <c r="D24" s="5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>
      <c r="A25" t="s">
        <v>33</v>
      </c>
      <c r="B25" t="s">
        <v>34</v>
      </c>
      <c r="C25" s="6">
        <f>+C26-C23</f>
        <v>-4515.2006703587249</v>
      </c>
      <c r="D25" s="7"/>
      <c r="E25" s="6">
        <f t="shared" ref="E25" si="42">+E26-E23</f>
        <v>-67511.971745789051</v>
      </c>
      <c r="F25" s="6">
        <f t="shared" ref="F25" si="43">+F26-F23</f>
        <v>-519322.85958299786</v>
      </c>
      <c r="G25" s="6">
        <f t="shared" ref="G25" si="44">+G26-G23</f>
        <v>-67511.971745789982</v>
      </c>
      <c r="H25" s="6">
        <f t="shared" ref="H25" si="45">+H26-H23</f>
        <v>0</v>
      </c>
      <c r="I25" s="6"/>
      <c r="J25" s="6">
        <f t="shared" ref="J25" si="46">+J26-J23</f>
        <v>0</v>
      </c>
      <c r="K25" s="6">
        <f t="shared" ref="K25" si="47">+K26-K23</f>
        <v>-4515.2006703596562</v>
      </c>
      <c r="L25" s="6">
        <f t="shared" ref="L25" si="48">+L26-L23</f>
        <v>-4515.2006703596562</v>
      </c>
      <c r="M25" s="6">
        <f t="shared" ref="M25" si="49">+M26-M23</f>
        <v>-4515.2006703589577</v>
      </c>
      <c r="N25" s="3"/>
    </row>
    <row r="26" spans="1:14">
      <c r="C26" s="3">
        <v>2743664.0610970464</v>
      </c>
      <c r="D26" s="5">
        <f>+D23</f>
        <v>6.6880000000000009E-2</v>
      </c>
      <c r="E26" s="3">
        <v>41510078.66472856</v>
      </c>
      <c r="F26" s="3">
        <v>51326766.574835025</v>
      </c>
      <c r="G26" s="3">
        <v>6672479.6547285533</v>
      </c>
      <c r="H26" s="3">
        <v>1394701</v>
      </c>
      <c r="I26" s="3"/>
      <c r="J26" s="3">
        <v>6339700</v>
      </c>
      <c r="K26" s="3">
        <v>10478065.061097046</v>
      </c>
      <c r="L26" s="3">
        <v>9825024.5110970456</v>
      </c>
      <c r="M26" s="3">
        <v>895393.06379704503</v>
      </c>
      <c r="N26" s="3"/>
    </row>
    <row r="27" spans="1:14">
      <c r="C27" s="3"/>
      <c r="D27" s="5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>
      <c r="A28" t="s">
        <v>19</v>
      </c>
      <c r="B28" t="s">
        <v>35</v>
      </c>
      <c r="C28" s="6">
        <f>+C29-C26</f>
        <v>-31547.659785193391</v>
      </c>
      <c r="D28" s="7"/>
      <c r="E28" s="6">
        <f>+E29-E26</f>
        <v>0</v>
      </c>
      <c r="F28" s="6">
        <f>+F29-F26</f>
        <v>0</v>
      </c>
      <c r="G28" s="6">
        <f>+G29-G26</f>
        <v>0</v>
      </c>
      <c r="H28" s="6">
        <f>+H29-H26</f>
        <v>0</v>
      </c>
      <c r="I28" s="6"/>
      <c r="J28" s="6">
        <f>+J29-J26</f>
        <v>0</v>
      </c>
      <c r="K28" s="6">
        <f>+K29-K26</f>
        <v>-31547.659785194322</v>
      </c>
      <c r="L28" s="6">
        <f>+L29-L26</f>
        <v>-31547.659785194322</v>
      </c>
      <c r="M28" s="6">
        <f>+M29-M26</f>
        <v>-31547.659785193042</v>
      </c>
      <c r="N28" s="3"/>
    </row>
    <row r="29" spans="1:14">
      <c r="C29" s="12">
        <v>2712116.401311853</v>
      </c>
      <c r="D29" s="13">
        <v>6.6120000000000012E-2</v>
      </c>
      <c r="E29" s="12">
        <v>41510078.66472856</v>
      </c>
      <c r="F29" s="12">
        <v>51326766.574835025</v>
      </c>
      <c r="G29" s="12">
        <v>6672479.6547285533</v>
      </c>
      <c r="H29" s="12">
        <v>1394701</v>
      </c>
      <c r="I29" s="12"/>
      <c r="J29" s="12">
        <v>6339700</v>
      </c>
      <c r="K29" s="12">
        <v>10446517.401311852</v>
      </c>
      <c r="L29" s="12">
        <v>9793476.8513118513</v>
      </c>
      <c r="M29" s="12">
        <v>863845.40401185199</v>
      </c>
      <c r="N29" s="3"/>
    </row>
    <row r="30" spans="1:14">
      <c r="C30" s="12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3"/>
    </row>
    <row r="31" spans="1:14" ht="45">
      <c r="A31" s="19" t="s">
        <v>22</v>
      </c>
      <c r="B31" s="19" t="s">
        <v>23</v>
      </c>
      <c r="C31" s="6">
        <f>+C33-C29</f>
        <v>-4760.2763399998657</v>
      </c>
      <c r="D31" s="7"/>
      <c r="E31" s="6">
        <f>+E33-E29</f>
        <v>-71994.499999992549</v>
      </c>
      <c r="F31" s="6">
        <f>+F33-F29</f>
        <v>0</v>
      </c>
      <c r="G31" s="6">
        <f>+G33-G29</f>
        <v>0</v>
      </c>
      <c r="H31" s="6">
        <f>+H33-H29</f>
        <v>-12000</v>
      </c>
      <c r="I31" s="6"/>
      <c r="J31" s="6">
        <f>+J33-J29</f>
        <v>0</v>
      </c>
      <c r="K31" s="6">
        <f>+K33-K29</f>
        <v>-16760.276339998469</v>
      </c>
      <c r="L31" s="6">
        <f>+L33-L29</f>
        <v>-16760.276339998469</v>
      </c>
      <c r="M31" s="6">
        <f>+M33-M29</f>
        <v>-16760.276339998934</v>
      </c>
      <c r="N31" s="3"/>
    </row>
    <row r="32" spans="1:14" ht="5.25" customHeight="1">
      <c r="A32" s="19"/>
      <c r="B32" s="19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3"/>
    </row>
    <row r="33" spans="1:14">
      <c r="B33" t="s">
        <v>21</v>
      </c>
      <c r="C33" s="15">
        <v>2707356.1249718531</v>
      </c>
      <c r="D33" s="16">
        <f>+D29</f>
        <v>6.6120000000000012E-2</v>
      </c>
      <c r="E33" s="15">
        <v>41438084.164728567</v>
      </c>
      <c r="F33" s="15">
        <v>51326766.574835025</v>
      </c>
      <c r="G33" s="15">
        <v>6672479.6547285533</v>
      </c>
      <c r="H33" s="15">
        <v>1382701</v>
      </c>
      <c r="I33" s="15"/>
      <c r="J33" s="15">
        <v>6339700</v>
      </c>
      <c r="K33" s="15">
        <v>10429757.124971854</v>
      </c>
      <c r="L33" s="15">
        <v>9776716.5749718528</v>
      </c>
      <c r="M33" s="15">
        <v>847085.12767185306</v>
      </c>
      <c r="N33" s="14"/>
    </row>
    <row r="34" spans="1:14">
      <c r="N34" s="3"/>
    </row>
    <row r="35" spans="1:14">
      <c r="B35" s="11" t="s">
        <v>20</v>
      </c>
      <c r="C35" s="10">
        <f>+C33-C5</f>
        <v>-167707.8750281469</v>
      </c>
      <c r="D35" s="17">
        <f t="shared" ref="D35:M35" si="50">+D33-D5</f>
        <v>-3.579999999999986E-3</v>
      </c>
      <c r="E35" s="10">
        <f t="shared" si="50"/>
        <v>-256214.835271433</v>
      </c>
      <c r="F35" s="10">
        <f t="shared" si="50"/>
        <v>-546983.42516497523</v>
      </c>
      <c r="G35" s="10">
        <f t="shared" si="50"/>
        <v>-71108.345271446742</v>
      </c>
      <c r="H35" s="10">
        <f t="shared" si="50"/>
        <v>3564</v>
      </c>
      <c r="I35" s="10">
        <f t="shared" si="50"/>
        <v>0</v>
      </c>
      <c r="J35" s="10">
        <f t="shared" si="50"/>
        <v>14200</v>
      </c>
      <c r="K35" s="10">
        <f t="shared" si="50"/>
        <v>-149943.87502814643</v>
      </c>
      <c r="L35" s="10">
        <f t="shared" si="50"/>
        <v>-149943.42502814718</v>
      </c>
      <c r="M35" s="10">
        <f t="shared" si="50"/>
        <v>-130707.87232814694</v>
      </c>
      <c r="N35" s="3"/>
    </row>
    <row r="36" spans="1:14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ht="30">
      <c r="A39" s="19" t="s">
        <v>37</v>
      </c>
      <c r="B39" s="19" t="s">
        <v>36</v>
      </c>
      <c r="C39" s="6">
        <f>+C40-C33</f>
        <v>-3358.1249718531035</v>
      </c>
      <c r="D39" s="6">
        <f>+D40-D33</f>
        <v>0</v>
      </c>
      <c r="E39" s="6">
        <f t="shared" ref="E39:L39" si="51">+E40-E33</f>
        <v>-50793.164728567004</v>
      </c>
      <c r="F39" s="6">
        <f t="shared" si="51"/>
        <v>0.42516497522592545</v>
      </c>
      <c r="G39" s="6">
        <f t="shared" si="51"/>
        <v>0.3452714467421174</v>
      </c>
      <c r="H39" s="6">
        <f t="shared" si="51"/>
        <v>-5644</v>
      </c>
      <c r="I39" s="6">
        <f t="shared" si="51"/>
        <v>0</v>
      </c>
      <c r="J39" s="6">
        <f t="shared" si="51"/>
        <v>0</v>
      </c>
      <c r="K39" s="6">
        <f t="shared" si="51"/>
        <v>-9002.1249718535691</v>
      </c>
      <c r="L39" s="6">
        <f t="shared" si="51"/>
        <v>-9002.5749718528241</v>
      </c>
      <c r="M39" s="3"/>
      <c r="N39" s="3"/>
    </row>
    <row r="40" spans="1:14">
      <c r="C40" s="12">
        <v>2703998</v>
      </c>
      <c r="D40" s="13">
        <f>+D33</f>
        <v>6.6120000000000012E-2</v>
      </c>
      <c r="E40" s="12">
        <v>41387291</v>
      </c>
      <c r="F40" s="12">
        <v>51326767</v>
      </c>
      <c r="G40" s="12">
        <v>6672480</v>
      </c>
      <c r="H40" s="12">
        <v>1377057</v>
      </c>
      <c r="I40" s="12"/>
      <c r="J40" s="12">
        <v>6339700</v>
      </c>
      <c r="K40" s="12">
        <v>10420755</v>
      </c>
      <c r="L40" s="12">
        <v>9767714</v>
      </c>
      <c r="M40" s="3"/>
      <c r="N40" s="3"/>
    </row>
    <row r="41" spans="1:14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30">
      <c r="A42" s="19" t="s">
        <v>38</v>
      </c>
      <c r="B42" s="19" t="s">
        <v>39</v>
      </c>
      <c r="C42" s="6">
        <f>+C43-C40</f>
        <v>-4636</v>
      </c>
      <c r="D42" s="13">
        <f t="shared" ref="D42:L42" si="52">+D43-D40</f>
        <v>-1.2000000000000899E-4</v>
      </c>
      <c r="E42" s="6">
        <f t="shared" si="52"/>
        <v>0</v>
      </c>
      <c r="F42" s="6">
        <f t="shared" si="52"/>
        <v>0</v>
      </c>
      <c r="G42" s="6">
        <f t="shared" si="52"/>
        <v>0</v>
      </c>
      <c r="H42" s="6">
        <f t="shared" si="52"/>
        <v>0</v>
      </c>
      <c r="I42" s="6">
        <f t="shared" si="52"/>
        <v>0</v>
      </c>
      <c r="J42" s="6">
        <f t="shared" si="52"/>
        <v>0</v>
      </c>
      <c r="K42" s="6">
        <f t="shared" si="52"/>
        <v>-4636</v>
      </c>
      <c r="L42" s="6">
        <f t="shared" si="52"/>
        <v>-4635</v>
      </c>
      <c r="M42" s="3"/>
      <c r="N42" s="3"/>
    </row>
    <row r="43" spans="1:14">
      <c r="C43" s="12">
        <v>2699362</v>
      </c>
      <c r="D43" s="13">
        <v>6.6000000000000003E-2</v>
      </c>
      <c r="E43" s="12">
        <v>41387291</v>
      </c>
      <c r="F43" s="12">
        <v>51326767</v>
      </c>
      <c r="G43" s="12">
        <v>6672480</v>
      </c>
      <c r="H43" s="12">
        <v>1377057</v>
      </c>
      <c r="I43" s="12"/>
      <c r="J43" s="12">
        <v>6339700</v>
      </c>
      <c r="K43" s="12">
        <v>10416119</v>
      </c>
      <c r="L43" s="12">
        <v>9763079</v>
      </c>
      <c r="M43" s="3"/>
      <c r="N43" s="3"/>
    </row>
    <row r="44" spans="1:14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45">
      <c r="A45" s="19" t="s">
        <v>41</v>
      </c>
      <c r="B45" s="19" t="s">
        <v>40</v>
      </c>
      <c r="C45" s="6">
        <f>+C46-C43</f>
        <v>-28919</v>
      </c>
      <c r="D45" s="13">
        <f t="shared" ref="D45:L45" si="53">+D46-D43</f>
        <v>0</v>
      </c>
      <c r="E45" s="6">
        <f t="shared" si="53"/>
        <v>-438117</v>
      </c>
      <c r="F45" s="6">
        <f t="shared" si="53"/>
        <v>0</v>
      </c>
      <c r="G45" s="6">
        <f t="shared" si="53"/>
        <v>0</v>
      </c>
      <c r="H45" s="6">
        <f t="shared" si="53"/>
        <v>0</v>
      </c>
      <c r="I45" s="6">
        <f t="shared" si="53"/>
        <v>0</v>
      </c>
      <c r="J45" s="6">
        <f t="shared" si="53"/>
        <v>0</v>
      </c>
      <c r="K45" s="6">
        <f t="shared" si="53"/>
        <v>-28919</v>
      </c>
      <c r="L45" s="6">
        <f t="shared" si="53"/>
        <v>-28919</v>
      </c>
      <c r="M45" s="3"/>
      <c r="N45" s="3"/>
    </row>
    <row r="46" spans="1:14">
      <c r="C46" s="12">
        <v>2670443</v>
      </c>
      <c r="D46" s="13">
        <v>6.6000000000000003E-2</v>
      </c>
      <c r="E46" s="12">
        <v>40949174</v>
      </c>
      <c r="F46" s="12">
        <v>51326767</v>
      </c>
      <c r="G46" s="12">
        <v>6672480</v>
      </c>
      <c r="H46" s="12">
        <v>1377057</v>
      </c>
      <c r="I46" s="12"/>
      <c r="J46" s="12">
        <v>6339700</v>
      </c>
      <c r="K46" s="12">
        <v>10387200</v>
      </c>
      <c r="L46" s="12">
        <v>9734160</v>
      </c>
      <c r="M46" s="3"/>
      <c r="N46" s="3"/>
    </row>
    <row r="47" spans="1:14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ht="45">
      <c r="A48" s="19" t="s">
        <v>41</v>
      </c>
      <c r="B48" s="19" t="s">
        <v>42</v>
      </c>
      <c r="C48" s="6">
        <f>+C49-C46</f>
        <v>784</v>
      </c>
      <c r="D48" s="13">
        <f t="shared" ref="D48:L48" si="54">+D49-D46</f>
        <v>0</v>
      </c>
      <c r="E48" s="6">
        <f t="shared" si="54"/>
        <v>11882</v>
      </c>
      <c r="F48" s="6">
        <f t="shared" si="54"/>
        <v>0</v>
      </c>
      <c r="G48" s="6">
        <f t="shared" si="54"/>
        <v>0</v>
      </c>
      <c r="H48" s="6">
        <f t="shared" si="54"/>
        <v>-23770</v>
      </c>
      <c r="I48" s="6">
        <f t="shared" si="54"/>
        <v>0</v>
      </c>
      <c r="J48" s="6">
        <f t="shared" si="54"/>
        <v>0</v>
      </c>
      <c r="K48" s="6">
        <f t="shared" si="54"/>
        <v>-22986</v>
      </c>
      <c r="L48" s="6">
        <f t="shared" si="54"/>
        <v>-22986</v>
      </c>
      <c r="M48" s="3"/>
      <c r="N48" s="3"/>
    </row>
    <row r="49" spans="1:14">
      <c r="C49" s="12">
        <v>2671227</v>
      </c>
      <c r="D49" s="13">
        <v>6.6000000000000003E-2</v>
      </c>
      <c r="E49" s="12">
        <v>40961056</v>
      </c>
      <c r="F49" s="12">
        <v>51326767</v>
      </c>
      <c r="G49" s="12">
        <v>6672480</v>
      </c>
      <c r="H49" s="12">
        <v>1353287</v>
      </c>
      <c r="I49" s="12"/>
      <c r="J49" s="12">
        <v>6339700</v>
      </c>
      <c r="K49" s="12">
        <v>10364214</v>
      </c>
      <c r="L49" s="12">
        <v>9711174</v>
      </c>
      <c r="M49" s="3"/>
      <c r="N49" s="3"/>
    </row>
    <row r="50" spans="1:1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45">
      <c r="A51" s="19" t="s">
        <v>44</v>
      </c>
      <c r="B51" s="19" t="s">
        <v>43</v>
      </c>
      <c r="C51" s="6">
        <f>+C52-C49</f>
        <v>-2979</v>
      </c>
      <c r="D51" s="13">
        <f t="shared" ref="D51:L51" si="55">+D52-D49</f>
        <v>0</v>
      </c>
      <c r="E51" s="6">
        <f t="shared" si="55"/>
        <v>0</v>
      </c>
      <c r="F51" s="6">
        <f t="shared" si="55"/>
        <v>0</v>
      </c>
      <c r="G51" s="6">
        <f t="shared" si="55"/>
        <v>0</v>
      </c>
      <c r="H51" s="6">
        <f t="shared" si="55"/>
        <v>-17827</v>
      </c>
      <c r="I51" s="6">
        <f t="shared" si="55"/>
        <v>0</v>
      </c>
      <c r="J51" s="6">
        <f t="shared" si="55"/>
        <v>0</v>
      </c>
      <c r="K51" s="6">
        <f t="shared" si="55"/>
        <v>-20806</v>
      </c>
      <c r="L51" s="6">
        <f t="shared" si="55"/>
        <v>-20806</v>
      </c>
      <c r="M51" s="3"/>
      <c r="N51" s="3"/>
    </row>
    <row r="52" spans="1:14">
      <c r="C52" s="12">
        <v>2668248</v>
      </c>
      <c r="D52" s="13">
        <v>6.6000000000000003E-2</v>
      </c>
      <c r="E52" s="12">
        <v>40961056</v>
      </c>
      <c r="F52" s="12">
        <v>51326767</v>
      </c>
      <c r="G52" s="12">
        <v>6672480</v>
      </c>
      <c r="H52" s="12">
        <v>1335460</v>
      </c>
      <c r="I52" s="12"/>
      <c r="J52" s="12">
        <v>6339700</v>
      </c>
      <c r="K52" s="12">
        <v>10343408</v>
      </c>
      <c r="L52" s="12">
        <v>9690368</v>
      </c>
      <c r="M52" s="3"/>
      <c r="N52" s="3"/>
    </row>
    <row r="53" spans="1:14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>
      <c r="A54" s="19" t="s">
        <v>46</v>
      </c>
      <c r="B54" s="19" t="s">
        <v>45</v>
      </c>
      <c r="C54" s="6">
        <f>+C55-C52</f>
        <v>435</v>
      </c>
      <c r="D54" s="13">
        <f t="shared" ref="D54:L54" si="56">+D55-D52</f>
        <v>0</v>
      </c>
      <c r="E54" s="6">
        <f t="shared" si="56"/>
        <v>6588</v>
      </c>
      <c r="F54" s="6">
        <f t="shared" si="56"/>
        <v>50677</v>
      </c>
      <c r="G54" s="6">
        <f t="shared" si="56"/>
        <v>6588</v>
      </c>
      <c r="H54" s="6">
        <f t="shared" si="56"/>
        <v>0</v>
      </c>
      <c r="I54" s="6">
        <f t="shared" si="56"/>
        <v>0</v>
      </c>
      <c r="J54" s="6">
        <f t="shared" si="56"/>
        <v>0</v>
      </c>
      <c r="K54" s="6">
        <f t="shared" si="56"/>
        <v>435</v>
      </c>
      <c r="L54" s="6">
        <f t="shared" si="56"/>
        <v>435</v>
      </c>
      <c r="M54" s="3"/>
      <c r="N54" s="3"/>
    </row>
    <row r="55" spans="1:14" ht="30">
      <c r="B55" s="18" t="s">
        <v>47</v>
      </c>
      <c r="C55" s="15">
        <v>2668683</v>
      </c>
      <c r="D55" s="16">
        <v>6.6000000000000003E-2</v>
      </c>
      <c r="E55" s="15">
        <v>40967644</v>
      </c>
      <c r="F55" s="15">
        <v>51377444</v>
      </c>
      <c r="G55" s="15">
        <v>6679068</v>
      </c>
      <c r="H55" s="15">
        <v>1335460</v>
      </c>
      <c r="I55" s="15"/>
      <c r="J55" s="15">
        <v>6339700</v>
      </c>
      <c r="K55" s="15">
        <v>10343843</v>
      </c>
      <c r="L55" s="15">
        <v>9690803</v>
      </c>
      <c r="M55" s="3"/>
      <c r="N55" s="3"/>
    </row>
    <row r="56" spans="1:14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30">
      <c r="B57" s="18" t="s">
        <v>48</v>
      </c>
      <c r="C57" s="10">
        <f>+C55-C33</f>
        <v>-38673.124971853103</v>
      </c>
      <c r="D57" s="17">
        <f t="shared" ref="D57:L57" si="57">+D55-D33</f>
        <v>-1.2000000000000899E-4</v>
      </c>
      <c r="E57" s="10">
        <f t="shared" si="57"/>
        <v>-470440.164728567</v>
      </c>
      <c r="F57" s="10">
        <f t="shared" si="57"/>
        <v>50677.425164975226</v>
      </c>
      <c r="G57" s="10">
        <f t="shared" si="57"/>
        <v>6588.3452714467421</v>
      </c>
      <c r="H57" s="10">
        <f t="shared" si="57"/>
        <v>-47241</v>
      </c>
      <c r="I57" s="10">
        <f t="shared" si="57"/>
        <v>0</v>
      </c>
      <c r="J57" s="10">
        <f t="shared" si="57"/>
        <v>0</v>
      </c>
      <c r="K57" s="10">
        <f t="shared" si="57"/>
        <v>-85914.124971853569</v>
      </c>
      <c r="L57" s="10">
        <f t="shared" si="57"/>
        <v>-85913.574971852824</v>
      </c>
      <c r="M57" s="3"/>
      <c r="N57" s="3"/>
    </row>
    <row r="58" spans="1:14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>
      <c r="B59" t="s">
        <v>49</v>
      </c>
      <c r="C59" s="21">
        <f>+C55-C5</f>
        <v>-206381</v>
      </c>
      <c r="D59" s="22">
        <f t="shared" ref="D59:L59" si="58">+D55-D5</f>
        <v>-3.699999999999995E-3</v>
      </c>
      <c r="E59" s="21">
        <f t="shared" si="58"/>
        <v>-726655</v>
      </c>
      <c r="F59" s="21">
        <f t="shared" si="58"/>
        <v>-496306</v>
      </c>
      <c r="G59" s="21">
        <f t="shared" si="58"/>
        <v>-64520</v>
      </c>
      <c r="H59" s="21">
        <f t="shared" si="58"/>
        <v>-43677</v>
      </c>
      <c r="I59" s="21">
        <f t="shared" si="58"/>
        <v>0</v>
      </c>
      <c r="J59" s="21">
        <f t="shared" si="58"/>
        <v>14200</v>
      </c>
      <c r="K59" s="21">
        <f t="shared" si="58"/>
        <v>-235858</v>
      </c>
      <c r="L59" s="21">
        <f t="shared" si="58"/>
        <v>-235857</v>
      </c>
      <c r="M59" s="3"/>
      <c r="N59" s="3"/>
    </row>
    <row r="60" spans="1:1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3:14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3:14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3:14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3:1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3:14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3:14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3:14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3:14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3:14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3:14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3:14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3:14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3:14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3:14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3:14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3:14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3:14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3:14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3:14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3:14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3:14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3:14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3:14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3:14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3:14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3:14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3:14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3:14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carterj</dc:creator>
  <cp:lastModifiedBy>milnel</cp:lastModifiedBy>
  <cp:lastPrinted>2013-02-15T16:07:33Z</cp:lastPrinted>
  <dcterms:created xsi:type="dcterms:W3CDTF">2013-01-18T14:57:35Z</dcterms:created>
  <dcterms:modified xsi:type="dcterms:W3CDTF">2013-02-15T16:08:04Z</dcterms:modified>
</cp:coreProperties>
</file>