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150" windowWidth="21075" windowHeight="10485" tabRatio="720"/>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<sst xmlns="http://schemas.openxmlformats.org/spreadsheetml/2006/main" count="1145" uniqueCount="189">
  <si>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</si>
  <si>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</si>
  <si>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</si>
  <si>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</si>
  <si>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</si>
  <si>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</si>
  <si>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</si>
  <si>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</si>
  <si>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</si>
  <si>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</si>
  <si>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</si>
  <si>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</si>
  <si>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</si>
  <si>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</si>
  <si>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</si>
  <si>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</si>
  <si>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</si>
  <si>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</si>
  <si>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</si>
  <si>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</si>
  <si>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</si>
  <si>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</si>
  <si>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</si>
  <si>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</si>
  <si>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</si>
  <si>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</si>
  <si>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</si>
  <si>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</si>
  <si>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</si>
  <si>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</si>
  <si>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</si>
  <si>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</si>
  <si>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</si>
  <si>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</si>
  <si>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</si>
  <si>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</si>
  <si>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</si>
  <si>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</si>
  <si>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</si>
  <si>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</si>
  <si>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</si>
  <si>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</si>
  <si>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</si>
  <si>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</si>
  <si>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</si>
  <si>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</si>
  <si>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</si>
  <si>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</si>
  <si>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</si>
  <si>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</si>
  <si>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</si>
  <si>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</si>
  <si>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</si>
  <si>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</si>
  <si>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</si>
  <si>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</si>
  <si>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</si>
  <si>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</si>
  <si>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</si>
  <si>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</si>
  <si>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</si>
  <si>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</si>
  <si>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</si>
  <si>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</si>
  <si>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</si>
  <si>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</si>
  <si>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</si>
  <si>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</si>
  <si>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</si>
  <si>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</si>
  <si>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</si>
  <si>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</si>
  <si>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</si>
  <si>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</si>
  <si>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</si>
  <si>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</si>
  <si>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</si>
  <si>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</si>
  <si>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</si>
  <si>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</si>
  <si>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</si>
  <si>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</si>
  <si>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</si>
  <si>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</si>
  <si>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</si>
  <si>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</si>
  <si>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</si>
  <si>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</si>
  <si>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</si>
  <si>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</si>
  <si>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</si>
  <si>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</si>
  <si>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</si>
  <si>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</si>
  <si>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</si>
  <si>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</si>
  <si>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</si>
  <si>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</si>
  <si>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</si>
  <si>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</si>
  <si>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</si>
  <si>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</si>
  <si>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</si>
  <si>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</si>
  <si>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</si>
  <si>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</si>
  <si>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</si>
  <si>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</si>
  <si>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</si>
  <si>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</si>
  <si>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</si>
  <si>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</si>
  <si>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</si>
  <si>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</si>
  <si>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</si>
  <si>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</si>
  <si>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</si>
  <si>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</si>
  <si>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</si>
  <si>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</si>
  <si>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</si>
  <si>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</si>
  <si>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</si>
  <si>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</si>
  <si>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</si>
  <si>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</si>
  <si>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</si>
  <si>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</si>
  <si>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</si>
  <si>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</si>
  <si>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</si>
  <si>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</si>
  <si>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</si>
  <si>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</si>
  <si>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</si>
  <si>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</si>
  <si>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</si>
  <si>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</si>
  <si>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</si>
  <si>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</si>
  <si>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</si>
  <si>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</si>
  <si>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</si>
  <si>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</si>
  <si>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</si>
  <si>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</si>
  <si>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</si>
  <si>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</si>
  <si>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</si>
  <si>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</si>
  <si>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</si>
  <si>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</si>
  <si>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</si>
  <si>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</si>
  <si>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</si>
  <si>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</si>
  <si>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</si>
  <si>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</si>
  <si>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</si>
  <si>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</si>
  <si>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</si>
  <si>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</si>
  <si>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</si>
  <si>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</si>
  <si>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</si>
  <si>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</si>
  <si>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</si>
  <si>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</si>
  <si>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</si>
  <si>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</si>
  <si>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</si>
  <si>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</si>
  <si>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</si>
  <si>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</si>
  <si>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</si>
  <si>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</si>
  <si>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</si>
  <si>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</si>
  <si>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</si>
  <si>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</si>
  <si>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</si>
  <si>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</si>
  <si>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</si>
  <si>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</si>
  <si>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Phil Marley, President &amp; CEO</t>
  </si>
  <si>
    <t>705-526-9362 ext 204</t>
  </si>
  <si>
    <t>pmarley@midlandpuc.on.ca</t>
  </si>
  <si>
    <t>yes,  May 3, 2012</t>
  </si>
  <si>
    <t>EB-2011-0434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</si>
</sst>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409]mmmm\ d\,\ yyyy;@"/>
    <numFmt numFmtId="176" formatCode="_-* #,##0_-;\-* #,##0_-;_-* &quot;-&quot;??_-;_-@_-"/>
    <numFmt numFmtId="177" formatCode="_-* #,##0_-;[Red]\-* #,##0_-;_-* &quot;-&quot;??_-;_-@_-"/>
    <numFmt numFmtId="178"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164" fontId="1" fillId="0" borderId="0" applyFont="0" applyFill="0" applyBorder="0" applyAlignment="0" applyProtection="0"/>
    <xf numFmtId="168" fontId="8" fillId="0" borderId="0"/>
    <xf numFmtId="169" fontId="8" fillId="0" borderId="0"/>
    <xf numFmtId="168" fontId="8" fillId="0" borderId="0"/>
    <xf numFmtId="168" fontId="8" fillId="0" borderId="0"/>
    <xf numFmtId="168" fontId="8" fillId="0" borderId="0"/>
    <xf numFmtId="168" fontId="8" fillId="0" borderId="0"/>
    <xf numFmtId="170" fontId="8" fillId="0" borderId="0"/>
    <xf numFmtId="171" fontId="8" fillId="0" borderId="0"/>
    <xf numFmtId="170" fontId="8" fillId="0" borderId="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2" fontId="8" fillId="0" borderId="0"/>
    <xf numFmtId="173" fontId="8" fillId="0" borderId="0"/>
    <xf numFmtId="172" fontId="8" fillId="0" borderId="0"/>
    <xf numFmtId="172" fontId="8" fillId="0" borderId="0"/>
    <xf numFmtId="172" fontId="8" fillId="0" borderId="0"/>
    <xf numFmtId="172" fontId="8" fillId="0" borderId="0"/>
    <xf numFmtId="174" fontId="8" fillId="0" borderId="0"/>
    <xf numFmtId="0" fontId="8" fillId="0" borderId="0"/>
    <xf numFmtId="10" fontId="8" fillId="0" borderId="0" applyFont="0" applyFill="0" applyBorder="0" applyAlignment="0" applyProtection="0"/>
    <xf numFmtId="165"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6"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5" fontId="4" fillId="2" borderId="28" xfId="0" applyNumberFormat="1" applyFont="1" applyFill="1" applyBorder="1" applyAlignment="1" applyProtection="1">
      <alignment horizontal="center" wrapText="1"/>
    </xf>
    <xf numFmtId="167" fontId="4" fillId="2" borderId="28" xfId="0" applyNumberFormat="1" applyFont="1" applyFill="1" applyBorder="1" applyAlignment="1" applyProtection="1">
      <alignment horizontal="center" wrapText="1"/>
    </xf>
    <xf numFmtId="175"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16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16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16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16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164" fontId="0" fillId="0" borderId="33" xfId="1" applyFont="1" applyFill="1" applyBorder="1" applyProtection="1"/>
    <xf numFmtId="164" fontId="0" fillId="0" borderId="24" xfId="1" applyFont="1" applyBorder="1" applyProtection="1"/>
    <xf numFmtId="16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6" fontId="0" fillId="2" borderId="18" xfId="26" applyNumberFormat="1" applyFont="1" applyFill="1" applyBorder="1" applyProtection="1"/>
    <xf numFmtId="176" fontId="0" fillId="2" borderId="33" xfId="26" applyNumberFormat="1" applyFont="1" applyFill="1" applyBorder="1" applyProtection="1"/>
    <xf numFmtId="176" fontId="0" fillId="2" borderId="20" xfId="26" applyNumberFormat="1" applyFont="1" applyFill="1" applyBorder="1" applyProtection="1"/>
    <xf numFmtId="176" fontId="0" fillId="2" borderId="24" xfId="26" applyNumberFormat="1" applyFont="1" applyFill="1" applyBorder="1" applyProtection="1"/>
    <xf numFmtId="176" fontId="0" fillId="2" borderId="21" xfId="26" applyNumberFormat="1" applyFont="1" applyFill="1" applyBorder="1" applyProtection="1"/>
    <xf numFmtId="176" fontId="0" fillId="2" borderId="30" xfId="26" applyNumberFormat="1" applyFont="1" applyFill="1" applyBorder="1" applyProtection="1"/>
    <xf numFmtId="176" fontId="4" fillId="2" borderId="20" xfId="26" applyNumberFormat="1" applyFont="1" applyFill="1" applyBorder="1" applyProtection="1"/>
    <xf numFmtId="176" fontId="4" fillId="2" borderId="24" xfId="26" applyNumberFormat="1" applyFont="1" applyFill="1" applyBorder="1" applyProtection="1"/>
    <xf numFmtId="176" fontId="4" fillId="2" borderId="26" xfId="26" applyNumberFormat="1" applyFont="1" applyFill="1" applyBorder="1" applyProtection="1"/>
    <xf numFmtId="176" fontId="4" fillId="2" borderId="34" xfId="26" applyNumberFormat="1" applyFont="1" applyFill="1" applyBorder="1" applyProtection="1"/>
    <xf numFmtId="0" fontId="0" fillId="2" borderId="10" xfId="0" applyFont="1" applyFill="1" applyBorder="1" applyAlignment="1" applyProtection="1">
      <alignment horizontal="center"/>
    </xf>
    <xf numFmtId="176" fontId="1" fillId="2" borderId="10" xfId="26" applyNumberFormat="1" applyFont="1" applyFill="1" applyBorder="1" applyProtection="1"/>
    <xf numFmtId="0" fontId="0" fillId="2" borderId="9" xfId="0" applyFont="1" applyFill="1" applyBorder="1" applyProtection="1"/>
    <xf numFmtId="177" fontId="0" fillId="4" borderId="18" xfId="26" applyNumberFormat="1" applyFont="1" applyFill="1" applyBorder="1" applyProtection="1">
      <protection locked="0"/>
    </xf>
    <xf numFmtId="177" fontId="0" fillId="4" borderId="20" xfId="26" applyNumberFormat="1" applyFont="1" applyFill="1" applyBorder="1" applyProtection="1">
      <protection locked="0"/>
    </xf>
    <xf numFmtId="177" fontId="0" fillId="4" borderId="21" xfId="26" applyNumberFormat="1" applyFont="1" applyFill="1" applyBorder="1" applyProtection="1">
      <protection locked="0"/>
    </xf>
    <xf numFmtId="177" fontId="4" fillId="2" borderId="20" xfId="26" applyNumberFormat="1" applyFont="1" applyFill="1" applyBorder="1" applyProtection="1"/>
    <xf numFmtId="177"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5" fontId="4" fillId="0" borderId="40" xfId="0" applyNumberFormat="1" applyFont="1" applyFill="1" applyBorder="1" applyAlignment="1" applyProtection="1">
      <alignment horizontal="center" wrapText="1"/>
    </xf>
    <xf numFmtId="175" fontId="11" fillId="0" borderId="40" xfId="0" applyNumberFormat="1" applyFont="1" applyFill="1" applyBorder="1" applyAlignment="1" applyProtection="1">
      <alignment horizontal="center" wrapText="1"/>
    </xf>
    <xf numFmtId="175"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6" fontId="0" fillId="0" borderId="42" xfId="26" applyNumberFormat="1" applyFont="1" applyFill="1" applyBorder="1" applyProtection="1">
      <protection locked="0"/>
    </xf>
    <xf numFmtId="176" fontId="0" fillId="0" borderId="39" xfId="26" applyNumberFormat="1" applyFont="1" applyFill="1" applyBorder="1" applyProtection="1">
      <protection locked="0"/>
    </xf>
    <xf numFmtId="178" fontId="0" fillId="0" borderId="20" xfId="1" applyNumberFormat="1" applyFont="1" applyFill="1" applyBorder="1" applyProtection="1">
      <protection locked="0"/>
    </xf>
    <xf numFmtId="178" fontId="0" fillId="0" borderId="24" xfId="1" applyNumberFormat="1" applyFont="1" applyFill="1" applyBorder="1" applyProtection="1">
      <protection locked="0"/>
    </xf>
    <xf numFmtId="0" fontId="4" fillId="0" borderId="0" xfId="0" applyFont="1"/>
    <xf numFmtId="176" fontId="0" fillId="0" borderId="0" xfId="26" applyNumberFormat="1" applyFont="1"/>
    <xf numFmtId="176"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6" fontId="4" fillId="7" borderId="0" xfId="26" applyNumberFormat="1" applyFont="1" applyFill="1"/>
    <xf numFmtId="0" fontId="0" fillId="7" borderId="0" xfId="0" applyFill="1"/>
    <xf numFmtId="176"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6"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abSelected="1"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67</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pane xSplit="3" ySplit="4" topLeftCell="M5" activePane="bottomRight" state="frozen"/>
      <selection pane="topRight" activeCell="D1" sqref="D1"/>
      <selection pane="bottomLeft" activeCell="A4" sqref="A4"/>
      <selection pane="bottomRight" activeCell="Q16" sqref="Q16"/>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Midland Power Utility Corporation</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0</v>
      </c>
      <c r="L5" s="90">
        <f>J5+K5</f>
        <v>0</v>
      </c>
      <c r="M5" s="103">
        <v>0</v>
      </c>
      <c r="N5" s="90">
        <f>L5+M5</f>
        <v>0</v>
      </c>
      <c r="O5" s="103">
        <v>0</v>
      </c>
      <c r="P5" s="90">
        <f>N5+O5</f>
        <v>0</v>
      </c>
      <c r="Q5" s="103">
        <v>0</v>
      </c>
      <c r="R5" s="91">
        <f>P5+Q5</f>
        <v>0</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485</v>
      </c>
      <c r="F7" s="92">
        <f t="shared" ref="F7:F12" si="0">D7+E7</f>
        <v>485</v>
      </c>
      <c r="G7" s="104">
        <v>18766</v>
      </c>
      <c r="H7" s="92">
        <f t="shared" ref="H7:H12" si="1">F7+G7</f>
        <v>19251</v>
      </c>
      <c r="I7" s="104">
        <v>16988</v>
      </c>
      <c r="J7" s="92">
        <f t="shared" ref="J7:J12" si="2">H7+I7</f>
        <v>36239</v>
      </c>
      <c r="K7" s="104">
        <v>817877</v>
      </c>
      <c r="L7" s="92">
        <f t="shared" ref="L7:L12" si="3">J7+K7</f>
        <v>854116</v>
      </c>
      <c r="M7" s="104">
        <v>225031</v>
      </c>
      <c r="N7" s="92">
        <f t="shared" ref="N7:N12" si="4">L7+M7</f>
        <v>1079147</v>
      </c>
      <c r="O7" s="104">
        <v>107292</v>
      </c>
      <c r="P7" s="92">
        <f t="shared" ref="P7:P12" si="5">N7+O7</f>
        <v>1186439</v>
      </c>
      <c r="Q7" s="104">
        <v>3541.57</v>
      </c>
      <c r="R7" s="93">
        <f t="shared" ref="R7:R12" si="6">P7+Q7</f>
        <v>1189980.57</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13757</v>
      </c>
      <c r="L9" s="92">
        <f t="shared" si="3"/>
        <v>13757</v>
      </c>
      <c r="M9" s="104">
        <v>0</v>
      </c>
      <c r="N9" s="92">
        <f t="shared" si="4"/>
        <v>13757</v>
      </c>
      <c r="O9" s="104">
        <v>5007</v>
      </c>
      <c r="P9" s="92">
        <f t="shared" si="5"/>
        <v>18764</v>
      </c>
      <c r="Q9" s="104">
        <v>0</v>
      </c>
      <c r="R9" s="93">
        <f t="shared" si="6"/>
        <v>18764</v>
      </c>
    </row>
    <row r="10" spans="2:19" x14ac:dyDescent="0.25">
      <c r="B10" s="29" t="s">
        <v>128</v>
      </c>
      <c r="C10" s="57">
        <v>1925</v>
      </c>
      <c r="D10" s="104">
        <v>0</v>
      </c>
      <c r="E10" s="104">
        <v>0</v>
      </c>
      <c r="F10" s="92">
        <f t="shared" si="0"/>
        <v>0</v>
      </c>
      <c r="G10" s="104">
        <v>0</v>
      </c>
      <c r="H10" s="92">
        <f t="shared" si="1"/>
        <v>0</v>
      </c>
      <c r="I10" s="104">
        <v>0</v>
      </c>
      <c r="J10" s="92">
        <f t="shared" si="2"/>
        <v>0</v>
      </c>
      <c r="K10" s="104">
        <v>11061</v>
      </c>
      <c r="L10" s="92">
        <f t="shared" si="3"/>
        <v>11061</v>
      </c>
      <c r="M10" s="104">
        <v>53030</v>
      </c>
      <c r="N10" s="92">
        <f t="shared" si="4"/>
        <v>64091</v>
      </c>
      <c r="O10" s="104">
        <v>3925</v>
      </c>
      <c r="P10" s="92">
        <f t="shared" si="5"/>
        <v>68016</v>
      </c>
      <c r="Q10" s="104">
        <v>0</v>
      </c>
      <c r="R10" s="93">
        <f t="shared" si="6"/>
        <v>68016</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485</v>
      </c>
      <c r="F13" s="96">
        <f t="shared" si="7"/>
        <v>485</v>
      </c>
      <c r="G13" s="106">
        <f t="shared" si="7"/>
        <v>18766</v>
      </c>
      <c r="H13" s="96">
        <f t="shared" si="7"/>
        <v>19251</v>
      </c>
      <c r="I13" s="106">
        <f t="shared" si="7"/>
        <v>16988</v>
      </c>
      <c r="J13" s="96">
        <f t="shared" si="7"/>
        <v>36239</v>
      </c>
      <c r="K13" s="106">
        <f t="shared" si="7"/>
        <v>842695</v>
      </c>
      <c r="L13" s="96">
        <f t="shared" si="7"/>
        <v>878934</v>
      </c>
      <c r="M13" s="106">
        <f t="shared" si="7"/>
        <v>278061</v>
      </c>
      <c r="N13" s="96">
        <f t="shared" si="7"/>
        <v>1156995</v>
      </c>
      <c r="O13" s="106">
        <f t="shared" si="7"/>
        <v>116224</v>
      </c>
      <c r="P13" s="96">
        <f t="shared" si="7"/>
        <v>1273219</v>
      </c>
      <c r="Q13" s="106">
        <f t="shared" si="7"/>
        <v>3541.57</v>
      </c>
      <c r="R13" s="97">
        <f t="shared" si="7"/>
        <v>1276760.57</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-16</v>
      </c>
      <c r="F15" s="92">
        <f>D15+E15</f>
        <v>-16</v>
      </c>
      <c r="G15" s="104">
        <v>-658</v>
      </c>
      <c r="H15" s="92">
        <f>F15+G15</f>
        <v>-674</v>
      </c>
      <c r="I15" s="104">
        <v>-1850</v>
      </c>
      <c r="J15" s="92">
        <f>H15+I15</f>
        <v>-2524</v>
      </c>
      <c r="K15" s="104">
        <v>-32160</v>
      </c>
      <c r="L15" s="92">
        <f>J15+K15</f>
        <v>-34684</v>
      </c>
      <c r="M15" s="104">
        <v>-74709</v>
      </c>
      <c r="N15" s="92">
        <f>L15+M15</f>
        <v>-109393</v>
      </c>
      <c r="O15" s="104">
        <v>-91982</v>
      </c>
      <c r="P15" s="92">
        <f>N15+O15</f>
        <v>-201375</v>
      </c>
      <c r="Q15" s="104">
        <v>-96569</v>
      </c>
      <c r="R15" s="93">
        <f>P15+Q15</f>
        <v>-297944</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-16</v>
      </c>
      <c r="F19" s="96">
        <f t="shared" si="8"/>
        <v>-16</v>
      </c>
      <c r="G19" s="106">
        <f t="shared" si="8"/>
        <v>-658</v>
      </c>
      <c r="H19" s="96">
        <f t="shared" si="8"/>
        <v>-674</v>
      </c>
      <c r="I19" s="106">
        <f t="shared" si="8"/>
        <v>-1850</v>
      </c>
      <c r="J19" s="96">
        <f t="shared" si="8"/>
        <v>-2524</v>
      </c>
      <c r="K19" s="106">
        <f t="shared" si="8"/>
        <v>-32160</v>
      </c>
      <c r="L19" s="96">
        <f t="shared" si="8"/>
        <v>-34684</v>
      </c>
      <c r="M19" s="106">
        <f t="shared" si="8"/>
        <v>-74709</v>
      </c>
      <c r="N19" s="96">
        <f t="shared" si="8"/>
        <v>-109393</v>
      </c>
      <c r="O19" s="106">
        <f t="shared" si="8"/>
        <v>-91982</v>
      </c>
      <c r="P19" s="96">
        <f t="shared" si="8"/>
        <v>-201375</v>
      </c>
      <c r="Q19" s="106">
        <f t="shared" si="8"/>
        <v>-96569</v>
      </c>
      <c r="R19" s="97">
        <f t="shared" si="8"/>
        <v>-297944</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469</v>
      </c>
      <c r="F21" s="98">
        <f t="shared" si="9"/>
        <v>469</v>
      </c>
      <c r="G21" s="107">
        <f t="shared" si="9"/>
        <v>18108</v>
      </c>
      <c r="H21" s="98">
        <f t="shared" si="9"/>
        <v>18577</v>
      </c>
      <c r="I21" s="107">
        <f t="shared" si="9"/>
        <v>15138</v>
      </c>
      <c r="J21" s="98">
        <f t="shared" si="9"/>
        <v>33715</v>
      </c>
      <c r="K21" s="107">
        <f t="shared" si="9"/>
        <v>810535</v>
      </c>
      <c r="L21" s="98">
        <f t="shared" si="9"/>
        <v>844250</v>
      </c>
      <c r="M21" s="107">
        <f t="shared" si="9"/>
        <v>203352</v>
      </c>
      <c r="N21" s="98">
        <f t="shared" si="9"/>
        <v>1047602</v>
      </c>
      <c r="O21" s="107">
        <f t="shared" si="9"/>
        <v>24242</v>
      </c>
      <c r="P21" s="98">
        <f t="shared" si="9"/>
        <v>1071844</v>
      </c>
      <c r="Q21" s="107">
        <f t="shared" si="9"/>
        <v>-93027.43</v>
      </c>
      <c r="R21" s="99">
        <f t="shared" si="9"/>
        <v>978816.57000000007</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t="s">
        <v>187</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1" t="s">
        <v>188</v>
      </c>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Midland Power Utility Corporation</v>
      </c>
    </row>
    <row r="2" spans="1:13" x14ac:dyDescent="0.25">
      <c r="A2" s="36"/>
      <c r="B2" s="39"/>
      <c r="C2" s="40"/>
      <c r="D2" s="168"/>
      <c r="E2" s="168"/>
      <c r="F2" s="168"/>
      <c r="G2" s="168" t="s">
        <v>134</v>
      </c>
      <c r="H2" s="168"/>
      <c r="I2" s="168"/>
      <c r="J2" s="168"/>
      <c r="K2" s="168"/>
      <c r="L2" s="168"/>
      <c r="M2" s="169"/>
    </row>
    <row r="3" spans="1:13" ht="15.75" thickBot="1" x14ac:dyDescent="0.3">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39">
        <f>IF(ISERR(DGET(BALANCES_IN_1815_TABLE,TS_Primary_Above_50,BALANCE2011)),0,DGET(BALANCES_IN_1815_TABLE,TS_Primary_Above_50,BALANCE2011))</f>
        <v>0</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2"/>
      <c r="C10" s="172"/>
      <c r="D10" s="48"/>
      <c r="E10" s="42"/>
      <c r="F10" s="42"/>
      <c r="G10" s="42"/>
      <c r="H10" s="42"/>
      <c r="I10" s="42"/>
      <c r="J10" s="42"/>
      <c r="K10" s="42"/>
      <c r="L10" s="42"/>
      <c r="M10" s="42"/>
    </row>
    <row r="11" spans="1:13" x14ac:dyDescent="0.25">
      <c r="B11" s="167"/>
      <c r="C11" s="167"/>
      <c r="D11" s="167"/>
    </row>
    <row r="12" spans="1:13" x14ac:dyDescent="0.25">
      <c r="B12" s="167"/>
      <c r="C12" s="167"/>
      <c r="D12" s="167"/>
    </row>
    <row r="13" spans="1:13" x14ac:dyDescent="0.25">
      <c r="B13" s="167"/>
      <c r="C13" s="167"/>
      <c r="D13" s="167"/>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Midland Power Utility Corporation</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7" t="s">
        <v>142</v>
      </c>
      <c r="D1" s="177"/>
      <c r="E1" s="177"/>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=Midland Power Utility Corporation</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7" t="s">
        <v>181</v>
      </c>
      <c r="B1" s="177"/>
      <c r="C1" s="177"/>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=Midland Power Utility Corporation</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=Midland Power Utility Corporation</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=Midland Power Utility Corporation</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=Midland Power Utility Corporation</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=Midland Power Utility Corporation</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=Midland Power Utility Corporation</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=Midland Power Utility Corporation</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=Midland Power Utility Corporation</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=Midland Power Utility Corporation</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=Midland Power Utility Corporation</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Phil Marley</cp:lastModifiedBy>
  <cp:lastPrinted>2013-02-26T20:00:54Z</cp:lastPrinted>
  <dcterms:created xsi:type="dcterms:W3CDTF">2013-02-20T13:45:42Z</dcterms:created>
  <dcterms:modified xsi:type="dcterms:W3CDTF">2013-02-26T20:04:31Z</dcterms:modified>
</cp:coreProperties>
</file>