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210" windowWidth="21075" windowHeight="10425"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<sst xmlns="http://schemas.openxmlformats.org/spreadsheetml/2006/main" count="1145" uniqueCount="189">
  <si>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</si>
  <si>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</si>
  <si>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</si>
  <si>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</si>
  <si>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</si>
  <si>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</si>
  <si>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</si>
  <si>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</si>
  <si>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</si>
  <si>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</si>
  <si>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</si>
  <si>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</si>
  <si>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</si>
  <si>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</si>
  <si>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</si>
  <si>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</si>
  <si>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</si>
  <si>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</si>
  <si>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</si>
  <si>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</si>
  <si>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</si>
  <si>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</si>
  <si>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</si>
  <si>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</si>
  <si>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</si>
  <si>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</si>
  <si>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</si>
  <si>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</si>
  <si>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</si>
  <si>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</si>
  <si>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</si>
  <si>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</si>
  <si>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</si>
  <si>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</si>
  <si>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</si>
  <si>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</si>
  <si>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</si>
  <si>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</si>
  <si>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</si>
  <si>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</si>
  <si>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</si>
  <si>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</si>
  <si>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</si>
  <si>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</si>
  <si>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</si>
  <si>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</si>
  <si>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</si>
  <si>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</si>
  <si>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</si>
  <si>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</si>
  <si>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</si>
  <si>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</si>
  <si>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</si>
  <si>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</si>
  <si>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</si>
  <si>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</si>
  <si>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</si>
  <si>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</si>
  <si>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</si>
  <si>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</si>
  <si>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</si>
  <si>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</si>
  <si>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</si>
  <si>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</si>
  <si>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</si>
  <si>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</si>
  <si>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</si>
  <si>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</si>
  <si>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</si>
  <si>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</si>
  <si>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</si>
  <si>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</si>
  <si>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</si>
  <si>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</si>
  <si>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</si>
  <si>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</si>
  <si>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</si>
  <si>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</si>
  <si>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</si>
  <si>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</si>
  <si>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</si>
  <si>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</si>
  <si>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</si>
  <si>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</si>
  <si>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</si>
  <si>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</si>
  <si>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</si>
  <si>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</si>
  <si>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</si>
  <si>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</si>
  <si>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</si>
  <si>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</si>
  <si>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</si>
  <si>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</si>
  <si>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</si>
  <si>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</si>
  <si>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</si>
  <si>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</si>
  <si>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</si>
  <si>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</si>
  <si>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</si>
  <si>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</si>
  <si>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</si>
  <si>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</si>
  <si>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</si>
  <si>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</si>
  <si>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</si>
  <si>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</si>
  <si>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</si>
  <si>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</si>
  <si>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</si>
  <si>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</si>
  <si>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</si>
  <si>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</si>
  <si>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</si>
  <si>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</si>
  <si>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</si>
  <si>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</si>
  <si>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</si>
  <si>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</si>
  <si>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</si>
  <si>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</si>
  <si>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</si>
  <si>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</si>
  <si>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</si>
  <si>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</si>
  <si>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</si>
  <si>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</si>
  <si>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</si>
  <si>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</si>
  <si>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</si>
  <si>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</si>
  <si>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</si>
  <si>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</si>
  <si>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</si>
  <si>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</si>
  <si>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</si>
  <si>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</si>
  <si>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</si>
  <si>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</si>
  <si>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</si>
  <si>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</si>
  <si>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</si>
  <si>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</si>
  <si>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</si>
  <si>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</si>
  <si>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</si>
  <si>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</si>
  <si>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</si>
  <si>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</si>
  <si>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</si>
  <si>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</si>
  <si>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</si>
  <si>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</si>
  <si>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</si>
  <si>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</si>
  <si>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</si>
  <si>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</si>
  <si>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</si>
  <si>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</si>
  <si>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</si>
  <si>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</si>
  <si>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</si>
  <si>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</si>
  <si>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</si>
  <si>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</si>
  <si>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</si>
  <si>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</si>
  <si>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</si>
  <si>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</si>
  <si>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</si>
  <si>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</si>
  <si>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</si>
  <si>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</si>
  <si>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</si>
  <si>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</si>
  <si>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</si>
  <si>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</si>
  <si>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</si>
  <si>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</si>
  <si>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</si>
  <si>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</si>
  <si>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</si>
  <si>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</si>
  <si>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Leslie Dugas, Manager of Regulatory Affairs</t>
  </si>
  <si>
    <t>519-337-8201 Ext 2255</t>
  </si>
  <si>
    <t>ldugas@bluewaterpower.com</t>
  </si>
  <si>
    <t>Final Rate Order November 8, 2012</t>
  </si>
  <si>
    <t>EB-2012-0263</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</si>
</sst>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12</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D5" activePane="bottomRight" state="frozen"/>
      <selection pane="topRight" activeCell="D1" sqref="D1"/>
      <selection pane="bottomLeft" activeCell="A4" sqref="A4"/>
      <selection pane="bottomRight" activeCell="B29" sqref="B29:C30"/>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Bluewater Power Distribution Corporation</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7</v>
      </c>
      <c r="E5" s="103">
        <v>0</v>
      </c>
      <c r="F5" s="90">
        <f>D5+E5</f>
        <v>7</v>
      </c>
      <c r="G5" s="103">
        <v>0</v>
      </c>
      <c r="H5" s="90">
        <f>F5+G5</f>
        <v>7</v>
      </c>
      <c r="I5" s="103">
        <v>0</v>
      </c>
      <c r="J5" s="90">
        <f>H5+I5</f>
        <v>7</v>
      </c>
      <c r="K5" s="103">
        <v>0</v>
      </c>
      <c r="L5" s="90">
        <f>J5+K5</f>
        <v>7</v>
      </c>
      <c r="M5" s="103">
        <v>29781</v>
      </c>
      <c r="N5" s="90">
        <f>L5+M5</f>
        <v>29788</v>
      </c>
      <c r="O5" s="103">
        <v>5598</v>
      </c>
      <c r="P5" s="90">
        <f>N5+O5</f>
        <v>35386</v>
      </c>
      <c r="Q5" s="103">
        <v>22</v>
      </c>
      <c r="R5" s="91">
        <f>P5+Q5</f>
        <v>35408</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0</v>
      </c>
      <c r="L7" s="92">
        <f t="shared" ref="L7:L12" si="3">J7+K7</f>
        <v>0</v>
      </c>
      <c r="M7" s="104">
        <v>4000381</v>
      </c>
      <c r="N7" s="92">
        <f t="shared" ref="N7:N12" si="4">L7+M7</f>
        <v>4000381</v>
      </c>
      <c r="O7" s="104">
        <v>606836</v>
      </c>
      <c r="P7" s="92">
        <f t="shared" ref="P7:P12" si="5">N7+O7</f>
        <v>4607217</v>
      </c>
      <c r="Q7" s="104">
        <v>54731</v>
      </c>
      <c r="R7" s="93">
        <f t="shared" ref="R7:R12" si="6">P7+Q7</f>
        <v>4661948</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c r="N8" s="92">
        <f t="shared" si="4"/>
        <v>0</v>
      </c>
      <c r="O8" s="104"/>
      <c r="P8" s="92">
        <f t="shared" si="5"/>
        <v>0</v>
      </c>
      <c r="Q8" s="104"/>
      <c r="R8" s="93">
        <f t="shared" si="6"/>
        <v>0</v>
      </c>
    </row>
    <row r="9" spans="2:19" x14ac:dyDescent="0.25">
      <c r="B9" s="29" t="s">
        <v>127</v>
      </c>
      <c r="C9" s="57">
        <v>1920</v>
      </c>
      <c r="D9" s="104">
        <v>0</v>
      </c>
      <c r="E9" s="104">
        <v>0</v>
      </c>
      <c r="F9" s="92">
        <f t="shared" si="0"/>
        <v>0</v>
      </c>
      <c r="G9" s="104">
        <v>0</v>
      </c>
      <c r="H9" s="92">
        <f t="shared" si="1"/>
        <v>0</v>
      </c>
      <c r="I9" s="104">
        <v>3875</v>
      </c>
      <c r="J9" s="92">
        <f t="shared" si="2"/>
        <v>3875</v>
      </c>
      <c r="K9" s="104">
        <v>49641</v>
      </c>
      <c r="L9" s="92">
        <f t="shared" si="3"/>
        <v>53516</v>
      </c>
      <c r="M9" s="104">
        <v>267105</v>
      </c>
      <c r="N9" s="92">
        <f t="shared" si="4"/>
        <v>320621</v>
      </c>
      <c r="O9" s="104">
        <v>10090</v>
      </c>
      <c r="P9" s="92">
        <f t="shared" si="5"/>
        <v>330711</v>
      </c>
      <c r="Q9" s="104"/>
      <c r="R9" s="93">
        <f t="shared" si="6"/>
        <v>330711</v>
      </c>
    </row>
    <row r="10" spans="2:19" x14ac:dyDescent="0.25">
      <c r="B10" s="29" t="s">
        <v>128</v>
      </c>
      <c r="C10" s="57">
        <v>1925</v>
      </c>
      <c r="D10" s="104">
        <v>0</v>
      </c>
      <c r="E10" s="104">
        <v>172</v>
      </c>
      <c r="F10" s="92">
        <f t="shared" si="0"/>
        <v>172</v>
      </c>
      <c r="G10" s="104">
        <v>1316</v>
      </c>
      <c r="H10" s="92">
        <f t="shared" si="1"/>
        <v>1488</v>
      </c>
      <c r="I10" s="104">
        <v>448</v>
      </c>
      <c r="J10" s="92">
        <f t="shared" si="2"/>
        <v>1936</v>
      </c>
      <c r="K10" s="104">
        <v>47948</v>
      </c>
      <c r="L10" s="92">
        <f t="shared" si="3"/>
        <v>49884</v>
      </c>
      <c r="M10" s="104">
        <v>549587</v>
      </c>
      <c r="N10" s="92">
        <f t="shared" si="4"/>
        <v>599471</v>
      </c>
      <c r="O10" s="104">
        <v>2167515</v>
      </c>
      <c r="P10" s="92">
        <f t="shared" si="5"/>
        <v>2766986</v>
      </c>
      <c r="Q10" s="104">
        <v>770255</v>
      </c>
      <c r="R10" s="93">
        <f t="shared" si="6"/>
        <v>3537241</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v>1940</v>
      </c>
      <c r="D12" s="105">
        <v>0</v>
      </c>
      <c r="E12" s="105">
        <v>0</v>
      </c>
      <c r="F12" s="94">
        <f t="shared" si="0"/>
        <v>0</v>
      </c>
      <c r="G12" s="105">
        <v>0</v>
      </c>
      <c r="H12" s="94">
        <f t="shared" si="1"/>
        <v>0</v>
      </c>
      <c r="I12" s="105">
        <v>0</v>
      </c>
      <c r="J12" s="94">
        <f t="shared" si="2"/>
        <v>0</v>
      </c>
      <c r="K12" s="105">
        <v>0</v>
      </c>
      <c r="L12" s="94">
        <f t="shared" si="3"/>
        <v>0</v>
      </c>
      <c r="M12" s="105">
        <v>45787</v>
      </c>
      <c r="N12" s="94">
        <f t="shared" si="4"/>
        <v>45787</v>
      </c>
      <c r="O12" s="105">
        <v>8300</v>
      </c>
      <c r="P12" s="94">
        <f t="shared" si="5"/>
        <v>54087</v>
      </c>
      <c r="Q12" s="105">
        <v>0</v>
      </c>
      <c r="R12" s="95">
        <f t="shared" si="6"/>
        <v>54087</v>
      </c>
    </row>
    <row r="13" spans="2:19" s="31" customFormat="1" x14ac:dyDescent="0.25">
      <c r="B13" s="30" t="s">
        <v>130</v>
      </c>
      <c r="C13" s="58"/>
      <c r="D13" s="106">
        <f t="shared" ref="D13:R13" si="7">SUM(D7:D12)</f>
        <v>0</v>
      </c>
      <c r="E13" s="106">
        <f t="shared" si="7"/>
        <v>172</v>
      </c>
      <c r="F13" s="96">
        <f t="shared" si="7"/>
        <v>172</v>
      </c>
      <c r="G13" s="106">
        <f t="shared" si="7"/>
        <v>1316</v>
      </c>
      <c r="H13" s="96">
        <f t="shared" si="7"/>
        <v>1488</v>
      </c>
      <c r="I13" s="106">
        <f t="shared" si="7"/>
        <v>4323</v>
      </c>
      <c r="J13" s="96">
        <f t="shared" si="7"/>
        <v>5811</v>
      </c>
      <c r="K13" s="106">
        <f t="shared" si="7"/>
        <v>97589</v>
      </c>
      <c r="L13" s="96">
        <f t="shared" si="7"/>
        <v>103400</v>
      </c>
      <c r="M13" s="106">
        <f t="shared" si="7"/>
        <v>4862860</v>
      </c>
      <c r="N13" s="96">
        <f t="shared" si="7"/>
        <v>4966260</v>
      </c>
      <c r="O13" s="106">
        <f t="shared" si="7"/>
        <v>2792741</v>
      </c>
      <c r="P13" s="96">
        <f t="shared" si="7"/>
        <v>7759001</v>
      </c>
      <c r="Q13" s="106">
        <f t="shared" si="7"/>
        <v>824986</v>
      </c>
      <c r="R13" s="97">
        <f t="shared" si="7"/>
        <v>8583987</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-17</v>
      </c>
      <c r="F15" s="92">
        <f>D15+E15</f>
        <v>-17</v>
      </c>
      <c r="G15" s="104">
        <v>-166</v>
      </c>
      <c r="H15" s="92">
        <f>F15+G15</f>
        <v>-183</v>
      </c>
      <c r="I15" s="104">
        <v>-730</v>
      </c>
      <c r="J15" s="92">
        <f>H15+I15</f>
        <v>-913</v>
      </c>
      <c r="K15" s="104">
        <v>-10921</v>
      </c>
      <c r="L15" s="92">
        <f>J15+K15</f>
        <v>-11834</v>
      </c>
      <c r="M15" s="104">
        <v>-237985</v>
      </c>
      <c r="N15" s="92">
        <f>L15+M15</f>
        <v>-249819</v>
      </c>
      <c r="O15" s="104">
        <v>-693693</v>
      </c>
      <c r="P15" s="92">
        <f>N15+O15</f>
        <v>-943512</v>
      </c>
      <c r="Q15" s="104">
        <v>-1010946</v>
      </c>
      <c r="R15" s="93">
        <f>P15+Q15</f>
        <v>-1954458</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-17</v>
      </c>
      <c r="F19" s="96">
        <f t="shared" si="8"/>
        <v>-17</v>
      </c>
      <c r="G19" s="106">
        <f t="shared" si="8"/>
        <v>-166</v>
      </c>
      <c r="H19" s="96">
        <f t="shared" si="8"/>
        <v>-183</v>
      </c>
      <c r="I19" s="106">
        <f t="shared" si="8"/>
        <v>-730</v>
      </c>
      <c r="J19" s="96">
        <f t="shared" si="8"/>
        <v>-913</v>
      </c>
      <c r="K19" s="106">
        <f t="shared" si="8"/>
        <v>-10921</v>
      </c>
      <c r="L19" s="96">
        <f t="shared" si="8"/>
        <v>-11834</v>
      </c>
      <c r="M19" s="106">
        <f t="shared" si="8"/>
        <v>-237985</v>
      </c>
      <c r="N19" s="96">
        <f t="shared" si="8"/>
        <v>-249819</v>
      </c>
      <c r="O19" s="106">
        <f t="shared" si="8"/>
        <v>-693693</v>
      </c>
      <c r="P19" s="96">
        <f t="shared" si="8"/>
        <v>-943512</v>
      </c>
      <c r="Q19" s="106">
        <f t="shared" si="8"/>
        <v>-1010946</v>
      </c>
      <c r="R19" s="97">
        <f t="shared" si="8"/>
        <v>-1954458</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155</v>
      </c>
      <c r="F21" s="98">
        <f t="shared" si="9"/>
        <v>155</v>
      </c>
      <c r="G21" s="107">
        <f t="shared" si="9"/>
        <v>1150</v>
      </c>
      <c r="H21" s="98">
        <f t="shared" si="9"/>
        <v>1305</v>
      </c>
      <c r="I21" s="107">
        <f t="shared" si="9"/>
        <v>3593</v>
      </c>
      <c r="J21" s="98">
        <f t="shared" si="9"/>
        <v>4898</v>
      </c>
      <c r="K21" s="107">
        <f t="shared" si="9"/>
        <v>86668</v>
      </c>
      <c r="L21" s="98">
        <f t="shared" si="9"/>
        <v>91566</v>
      </c>
      <c r="M21" s="107">
        <f t="shared" si="9"/>
        <v>4624875</v>
      </c>
      <c r="N21" s="98">
        <f t="shared" si="9"/>
        <v>4716441</v>
      </c>
      <c r="O21" s="107">
        <f t="shared" si="9"/>
        <v>2099048</v>
      </c>
      <c r="P21" s="98">
        <f t="shared" si="9"/>
        <v>6815489</v>
      </c>
      <c r="Q21" s="107">
        <f t="shared" si="9"/>
        <v>-185960</v>
      </c>
      <c r="R21" s="99">
        <f t="shared" si="9"/>
        <v>6629529</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187</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188</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Bluewater Power Distribution Corporation</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Bluewater Power Distribution Corporation</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3"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=Bluewater Power Distribution Corporation</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=Bluewater Power Distribution Corporation</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=Bluewater Power Distribution Corporation</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=Bluewater Power Distribution Corporation</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=Bluewater Power Distribution Corporation</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=Bluewater Power Distribution Corporation</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=Bluewater Power Distribution Corporation</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=Bluewater Power Distribution Corporation</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=Bluewater Power Distribution Corporation</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=Bluewater Power Distribution Corporation</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=Bluewater Power Distribution Corporation</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Leslie Dugas</cp:lastModifiedBy>
  <cp:lastPrinted>2013-02-28T23:15:21Z</cp:lastPrinted>
  <dcterms:created xsi:type="dcterms:W3CDTF">2013-02-20T13:45:42Z</dcterms:created>
  <dcterms:modified xsi:type="dcterms:W3CDTF">2013-03-01T19:16:49Z</dcterms:modified>
</cp:coreProperties>
</file>