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<sst xmlns="http://schemas.openxmlformats.org/spreadsheetml/2006/main" count="30" uniqueCount="25">
  <si>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</si>
  <si>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</si>
  <si>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</si>
  <si>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</si>
  <si>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</si>
  <si>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</si>
  <si>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</si>
  <si>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</si>
  <si>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</si>
  <si>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</si>
  <si>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</si>
  <si>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</si>
  <si>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</si>
  <si>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</si>
  <si>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</si>
  <si>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</si>
  <si>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</si>
  <si>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</si>
  <si>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</si>
  <si>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</si>
  <si>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</si>
  <si>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</si>
  <si>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</si>
  <si>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EB-2012-0126</t>
  </si>
  <si>
    <t>Greater Sudbury Hydro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</si>
</sst>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B4" sqref="B4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1" t="s">
        <v>19</v>
      </c>
      <c r="C1" s="41"/>
      <c r="D1" s="41"/>
      <c r="E1" s="41"/>
      <c r="F1" s="41"/>
      <c r="G1" s="41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9" t="s">
        <v>24</v>
      </c>
      <c r="C3" s="39"/>
      <c r="D3" s="39"/>
      <c r="E3" s="40" t="s">
        <v>23</v>
      </c>
      <c r="F3" s="40"/>
      <c r="G3" s="2"/>
    </row>
    <row r="4" spans="2:7" ht="15.75" thickBot="1" x14ac:dyDescent="0.3"/>
    <row r="5" spans="2:7" x14ac:dyDescent="0.25">
      <c r="B5" s="45" t="s">
        <v>0</v>
      </c>
      <c r="C5" s="46"/>
      <c r="D5" s="46"/>
      <c r="E5" s="46"/>
      <c r="F5" s="46"/>
      <c r="G5" s="47"/>
    </row>
    <row r="6" spans="2:7" x14ac:dyDescent="0.25">
      <c r="B6" s="48">
        <v>47380000</v>
      </c>
      <c r="C6" s="49"/>
      <c r="D6" s="49"/>
      <c r="E6" s="49"/>
      <c r="F6" s="49"/>
      <c r="G6" s="50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1" t="s">
        <v>7</v>
      </c>
      <c r="C8" s="52"/>
      <c r="D8" s="52"/>
      <c r="E8" s="52"/>
      <c r="F8" s="52"/>
      <c r="G8" s="53"/>
    </row>
    <row r="9" spans="2:7" x14ac:dyDescent="0.25">
      <c r="B9" s="6" t="s">
        <v>2</v>
      </c>
      <c r="C9" s="7">
        <f>C15/$G$19</f>
        <v>4.553564795272267E-2</v>
      </c>
      <c r="D9" s="7">
        <f t="shared" ref="D9:F11" si="0">D15/$G$19</f>
        <v>4.553564795272267E-2</v>
      </c>
      <c r="E9" s="7">
        <f t="shared" si="0"/>
        <v>4.553564795272267E-2</v>
      </c>
      <c r="F9" s="7">
        <f t="shared" si="0"/>
        <v>4.2866821443647112E-2</v>
      </c>
      <c r="G9" s="8">
        <f>SUM(C9:F9)</f>
        <v>0.17947376530181514</v>
      </c>
    </row>
    <row r="10" spans="2:7" x14ac:dyDescent="0.25">
      <c r="B10" s="6" t="s">
        <v>3</v>
      </c>
      <c r="C10" s="9"/>
      <c r="D10" s="7">
        <f t="shared" si="0"/>
        <v>0.13675437244969749</v>
      </c>
      <c r="E10" s="7">
        <f t="shared" si="0"/>
        <v>0.13675437244969749</v>
      </c>
      <c r="F10" s="7">
        <f t="shared" si="0"/>
        <v>0.13675437244969749</v>
      </c>
      <c r="G10" s="8">
        <f t="shared" ref="G10:G12" si="1">SUM(C10:F10)</f>
        <v>0.41026311734909249</v>
      </c>
    </row>
    <row r="11" spans="2:7" x14ac:dyDescent="0.25">
      <c r="B11" s="6" t="s">
        <v>4</v>
      </c>
      <c r="C11" s="9"/>
      <c r="D11" s="9"/>
      <c r="E11" s="7">
        <f t="shared" si="0"/>
        <v>0.13675437244969749</v>
      </c>
      <c r="F11" s="7">
        <f t="shared" ref="F11" si="2">F17/$G$19</f>
        <v>0.13675437244969749</v>
      </c>
      <c r="G11" s="8">
        <f t="shared" si="1"/>
        <v>0.27350874489939497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0.13675437244969749</v>
      </c>
      <c r="G12" s="8">
        <f t="shared" si="1"/>
        <v>0.13675437244969749</v>
      </c>
    </row>
    <row r="13" spans="2:7" x14ac:dyDescent="0.25">
      <c r="B13" s="10" t="s">
        <v>6</v>
      </c>
      <c r="C13" s="11">
        <f>SUM(C9:C12)</f>
        <v>4.553564795272267E-2</v>
      </c>
      <c r="D13" s="11">
        <f t="shared" ref="D13:F13" si="4">SUM(D9:D12)</f>
        <v>0.18229002040242015</v>
      </c>
      <c r="E13" s="11">
        <f t="shared" si="4"/>
        <v>0.31904439285211761</v>
      </c>
      <c r="F13" s="11">
        <f t="shared" si="4"/>
        <v>0.45312993879273955</v>
      </c>
      <c r="G13" s="12">
        <f>SUM(C13:F13)</f>
        <v>1</v>
      </c>
    </row>
    <row r="14" spans="2:7" x14ac:dyDescent="0.25">
      <c r="B14" s="51" t="s">
        <v>8</v>
      </c>
      <c r="C14" s="52"/>
      <c r="D14" s="52"/>
      <c r="E14" s="52"/>
      <c r="F14" s="52"/>
      <c r="G14" s="53"/>
    </row>
    <row r="15" spans="2:7" x14ac:dyDescent="0.25">
      <c r="B15" s="6" t="s">
        <v>2</v>
      </c>
      <c r="C15" s="13">
        <v>2157479</v>
      </c>
      <c r="D15" s="13">
        <v>2157479</v>
      </c>
      <c r="E15" s="13">
        <v>2157479</v>
      </c>
      <c r="F15" s="13">
        <v>2031030</v>
      </c>
      <c r="G15" s="14">
        <f>SUM(C15:F15)</f>
        <v>8503467</v>
      </c>
    </row>
    <row r="16" spans="2:7" x14ac:dyDescent="0.25">
      <c r="B16" s="6" t="s">
        <v>3</v>
      </c>
      <c r="C16" s="15"/>
      <c r="D16" s="15">
        <f>(G19-G15)/6</f>
        <v>6479422.166666667</v>
      </c>
      <c r="E16" s="15">
        <f>D16</f>
        <v>6479422.166666667</v>
      </c>
      <c r="F16" s="15">
        <f>E16</f>
        <v>6479422.166666667</v>
      </c>
      <c r="G16" s="14">
        <f t="shared" ref="G16:G18" si="5">SUM(C16:F16)</f>
        <v>19438266.5</v>
      </c>
    </row>
    <row r="17" spans="2:7" x14ac:dyDescent="0.25">
      <c r="B17" s="6" t="s">
        <v>4</v>
      </c>
      <c r="C17" s="15"/>
      <c r="D17" s="15"/>
      <c r="E17" s="15">
        <f>D16</f>
        <v>6479422.166666667</v>
      </c>
      <c r="F17" s="15">
        <f>D16</f>
        <v>6479422.166666667</v>
      </c>
      <c r="G17" s="14">
        <f t="shared" si="5"/>
        <v>12958844.333333334</v>
      </c>
    </row>
    <row r="18" spans="2:7" x14ac:dyDescent="0.25">
      <c r="B18" s="6" t="s">
        <v>5</v>
      </c>
      <c r="C18" s="15"/>
      <c r="D18" s="15"/>
      <c r="E18" s="15"/>
      <c r="F18" s="15">
        <f>D16</f>
        <v>6479422.166666667</v>
      </c>
      <c r="G18" s="14">
        <f t="shared" si="5"/>
        <v>6479422.166666667</v>
      </c>
    </row>
    <row r="19" spans="2:7" ht="15.75" thickBot="1" x14ac:dyDescent="0.3">
      <c r="B19" s="16" t="s">
        <v>6</v>
      </c>
      <c r="C19" s="17">
        <f>SUM(C15:C18)</f>
        <v>2157479</v>
      </c>
      <c r="D19" s="17">
        <f t="shared" ref="D19:F19" si="6">SUM(D15:D18)</f>
        <v>8636901.1666666679</v>
      </c>
      <c r="E19" s="17">
        <f t="shared" si="6"/>
        <v>15116323.333333336</v>
      </c>
      <c r="F19" s="17">
        <f t="shared" si="6"/>
        <v>21469296.500000004</v>
      </c>
      <c r="G19" s="18">
        <f>B6</f>
        <v>47380000</v>
      </c>
    </row>
    <row r="20" spans="2:7" x14ac:dyDescent="0.25">
      <c r="F20" t="s">
        <v>9</v>
      </c>
      <c r="G20" s="1">
        <f>SUM(G15:G18)</f>
        <v>47380000</v>
      </c>
    </row>
    <row r="22" spans="2:7" ht="15.75" thickBot="1" x14ac:dyDescent="0.3"/>
    <row r="23" spans="2:7" x14ac:dyDescent="0.25">
      <c r="B23" s="42" t="s">
        <v>20</v>
      </c>
      <c r="C23" s="43"/>
      <c r="D23" s="43"/>
      <c r="E23" s="43"/>
      <c r="F23" s="43"/>
      <c r="G23" s="44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2157479</v>
      </c>
      <c r="D29" s="31">
        <f>E16</f>
        <v>6479422.166666667</v>
      </c>
      <c r="E29" s="31">
        <f>E17</f>
        <v>6479422.166666667</v>
      </c>
      <c r="F29" s="9"/>
      <c r="G29" s="32">
        <f>SUM(C29:E29)</f>
        <v>15116323.333333336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2157479</v>
      </c>
      <c r="D31" s="15">
        <f>D29*(1+G26)</f>
        <v>6479422.166666667</v>
      </c>
      <c r="E31" s="15">
        <f>E29*(1+G26)*0.5</f>
        <v>3239711.0833333335</v>
      </c>
      <c r="F31" s="15"/>
      <c r="G31" s="14">
        <f>SUM(C31:F31)</f>
        <v>11876612.250000002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E3:F3"/>
    <mergeCell ref="B1:G1"/>
    <mergeCell ref="B23:G23"/>
    <mergeCell ref="B5:G5"/>
    <mergeCell ref="B6:G6"/>
    <mergeCell ref="B8:G8"/>
    <mergeCell ref="B14:G14"/>
    <mergeCell ref="B3:D3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2013-02-01T16:00:48Z</cp:lastPrinted>
  <dcterms:created xsi:type="dcterms:W3CDTF">2013-02-01T15:25:11Z</dcterms:created>
  <dcterms:modified xsi:type="dcterms:W3CDTF">2013-03-07T19:04:15Z</dcterms:modified>
</cp:coreProperties>
</file>