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110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D19" i="1"/>
  <c r="F17" i="1"/>
  <c r="F11" i="1" s="1"/>
  <c r="D10" i="1"/>
  <c r="F18" i="1"/>
  <c r="E17" i="1"/>
  <c r="G9" i="1"/>
  <c r="E29" i="1" l="1"/>
  <c r="E31" i="1" s="1"/>
  <c r="E11" i="1"/>
  <c r="G11" i="1" s="1"/>
  <c r="G17" i="1"/>
  <c r="D13" i="1"/>
  <c r="G18" i="1"/>
  <c r="F12" i="1"/>
  <c r="G12" i="1" s="1"/>
  <c r="E19" i="1"/>
  <c r="D29" i="1"/>
  <c r="E10" i="1"/>
  <c r="F16" i="1"/>
  <c r="E13" i="1" l="1"/>
  <c r="F19" i="1"/>
  <c r="F10" i="1"/>
  <c r="F13" i="1" s="1"/>
  <c r="D31" i="1"/>
  <c r="G31" i="1" s="1"/>
  <c r="G29" i="1"/>
  <c r="G13" i="1"/>
  <c r="G16" i="1"/>
  <c r="G20" i="1" s="1"/>
  <c r="G10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<sst xmlns="http://schemas.openxmlformats.org/spreadsheetml/2006/main" count="30" uniqueCount="25">
  <si>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</si>
  <si>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</si>
  <si>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</si>
  <si>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</si>
  <si>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</si>
  <si>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</si>
  <si>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</si>
  <si>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</si>
  <si>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</si>
  <si>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</si>
  <si>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</si>
  <si>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</si>
  <si>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</si>
  <si>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</si>
  <si>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</si>
  <si>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</si>
  <si>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</si>
  <si>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</si>
  <si>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</si>
  <si>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</si>
  <si>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</si>
  <si>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</si>
  <si>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</si>
  <si>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Northern Ontario Wires</t>
  </si>
  <si>
    <t>EB-2012-0153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</si>
</sst>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3" borderId="7" xfId="1" applyNumberFormat="1" applyFont="1" applyFill="1" applyBorder="1"/>
    <xf numFmtId="164" fontId="0" fillId="0" borderId="7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showGridLines="0" tabSelected="1" workbookViewId="0">
      <selection activeCell="M8" sqref="M8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38" t="s">
        <v>19</v>
      </c>
      <c r="C1" s="38"/>
      <c r="D1" s="38"/>
      <c r="E1" s="38"/>
      <c r="F1" s="38"/>
      <c r="G1" s="38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2" t="s">
        <v>23</v>
      </c>
      <c r="C3" s="2"/>
      <c r="D3" s="2" t="s">
        <v>24</v>
      </c>
      <c r="E3" s="2"/>
      <c r="F3" s="2"/>
      <c r="G3" s="2"/>
    </row>
    <row r="4" spans="2:7" ht="15.75" thickBot="1" x14ac:dyDescent="0.3"/>
    <row r="5" spans="2:7" x14ac:dyDescent="0.25">
      <c r="B5" s="42" t="s">
        <v>0</v>
      </c>
      <c r="C5" s="43"/>
      <c r="D5" s="43"/>
      <c r="E5" s="43"/>
      <c r="F5" s="43"/>
      <c r="G5" s="44"/>
    </row>
    <row r="6" spans="2:7" x14ac:dyDescent="0.25">
      <c r="B6" s="45">
        <v>5880000</v>
      </c>
      <c r="C6" s="46"/>
      <c r="D6" s="46"/>
      <c r="E6" s="46"/>
      <c r="F6" s="46"/>
      <c r="G6" s="47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48" t="s">
        <v>7</v>
      </c>
      <c r="C8" s="49"/>
      <c r="D8" s="49"/>
      <c r="E8" s="49"/>
      <c r="F8" s="49"/>
      <c r="G8" s="50"/>
    </row>
    <row r="9" spans="2:7" x14ac:dyDescent="0.25">
      <c r="B9" s="6" t="s">
        <v>2</v>
      </c>
      <c r="C9" s="7">
        <f>C15/$G$19</f>
        <v>8.1922690594337239E-2</v>
      </c>
      <c r="D9" s="7">
        <f t="shared" ref="D9:F11" si="0">D15/$G$19</f>
        <v>8.1922690594337239E-2</v>
      </c>
      <c r="E9" s="7">
        <f t="shared" si="0"/>
        <v>8.1922690594337239E-2</v>
      </c>
      <c r="F9" s="7">
        <f t="shared" si="0"/>
        <v>7.3368299607065202E-2</v>
      </c>
      <c r="G9" s="8">
        <f>SUM(C9:F9)</f>
        <v>0.31913637139007689</v>
      </c>
    </row>
    <row r="10" spans="2:7" x14ac:dyDescent="0.25">
      <c r="B10" s="6" t="s">
        <v>3</v>
      </c>
      <c r="C10" s="9"/>
      <c r="D10" s="7">
        <f t="shared" si="0"/>
        <v>0.11347727143498719</v>
      </c>
      <c r="E10" s="7">
        <f t="shared" si="0"/>
        <v>0.11347727143498719</v>
      </c>
      <c r="F10" s="7">
        <f t="shared" si="0"/>
        <v>0.11347727143498719</v>
      </c>
      <c r="G10" s="8">
        <f t="shared" ref="G10:G12" si="1">SUM(C10:F10)</f>
        <v>0.34043181430496156</v>
      </c>
    </row>
    <row r="11" spans="2:7" x14ac:dyDescent="0.25">
      <c r="B11" s="6" t="s">
        <v>4</v>
      </c>
      <c r="C11" s="9"/>
      <c r="D11" s="9"/>
      <c r="E11" s="7">
        <f t="shared" si="0"/>
        <v>0.11347727143498719</v>
      </c>
      <c r="F11" s="7">
        <f t="shared" ref="F11" si="2">F17/$G$19</f>
        <v>0.11347727143498719</v>
      </c>
      <c r="G11" s="8">
        <f t="shared" si="1"/>
        <v>0.22695454286997438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0.11347727143498719</v>
      </c>
      <c r="G12" s="8">
        <f t="shared" si="1"/>
        <v>0.11347727143498719</v>
      </c>
    </row>
    <row r="13" spans="2:7" x14ac:dyDescent="0.25">
      <c r="B13" s="10" t="s">
        <v>6</v>
      </c>
      <c r="C13" s="11">
        <f>SUM(C9:C12)</f>
        <v>8.1922690594337239E-2</v>
      </c>
      <c r="D13" s="11">
        <f t="shared" ref="D13:F13" si="4">SUM(D9:D12)</f>
        <v>0.19539996202932441</v>
      </c>
      <c r="E13" s="11">
        <f t="shared" si="4"/>
        <v>0.30887723346431162</v>
      </c>
      <c r="F13" s="11">
        <f t="shared" si="4"/>
        <v>0.41380011391202681</v>
      </c>
      <c r="G13" s="12">
        <f>SUM(C13:F13)</f>
        <v>1</v>
      </c>
    </row>
    <row r="14" spans="2:7" x14ac:dyDescent="0.25">
      <c r="B14" s="48" t="s">
        <v>8</v>
      </c>
      <c r="C14" s="49"/>
      <c r="D14" s="49"/>
      <c r="E14" s="49"/>
      <c r="F14" s="49"/>
      <c r="G14" s="50"/>
    </row>
    <row r="15" spans="2:7" x14ac:dyDescent="0.25">
      <c r="B15" s="6" t="s">
        <v>2</v>
      </c>
      <c r="C15" s="13">
        <v>481705.420694703</v>
      </c>
      <c r="D15" s="13">
        <v>481705.420694703</v>
      </c>
      <c r="E15" s="13">
        <v>481705.420694703</v>
      </c>
      <c r="F15" s="13">
        <v>431405.6016895434</v>
      </c>
      <c r="G15" s="14">
        <f>SUM(C15:F15)</f>
        <v>1876521.8637736524</v>
      </c>
    </row>
    <row r="16" spans="2:7" x14ac:dyDescent="0.25">
      <c r="B16" s="6" t="s">
        <v>3</v>
      </c>
      <c r="C16" s="15"/>
      <c r="D16" s="15">
        <f>(G19-G15)/6</f>
        <v>667246.35603772465</v>
      </c>
      <c r="E16" s="15">
        <f>D16</f>
        <v>667246.35603772465</v>
      </c>
      <c r="F16" s="15">
        <f>E16</f>
        <v>667246.35603772465</v>
      </c>
      <c r="G16" s="14">
        <f t="shared" ref="G16:G18" si="5">SUM(C16:F16)</f>
        <v>2001739.0681131738</v>
      </c>
    </row>
    <row r="17" spans="2:7" x14ac:dyDescent="0.25">
      <c r="B17" s="6" t="s">
        <v>4</v>
      </c>
      <c r="C17" s="15"/>
      <c r="D17" s="15"/>
      <c r="E17" s="15">
        <f>D16</f>
        <v>667246.35603772465</v>
      </c>
      <c r="F17" s="15">
        <f>D16</f>
        <v>667246.35603772465</v>
      </c>
      <c r="G17" s="14">
        <f t="shared" si="5"/>
        <v>1334492.7120754493</v>
      </c>
    </row>
    <row r="18" spans="2:7" x14ac:dyDescent="0.25">
      <c r="B18" s="6" t="s">
        <v>5</v>
      </c>
      <c r="C18" s="15"/>
      <c r="D18" s="15"/>
      <c r="E18" s="15"/>
      <c r="F18" s="15">
        <f>D16</f>
        <v>667246.35603772465</v>
      </c>
      <c r="G18" s="14">
        <f t="shared" si="5"/>
        <v>667246.35603772465</v>
      </c>
    </row>
    <row r="19" spans="2:7" ht="15.75" thickBot="1" x14ac:dyDescent="0.3">
      <c r="B19" s="16" t="s">
        <v>6</v>
      </c>
      <c r="C19" s="17">
        <f>SUM(C15:C18)</f>
        <v>481705.420694703</v>
      </c>
      <c r="D19" s="17">
        <f t="shared" ref="D19:F19" si="6">SUM(D15:D18)</f>
        <v>1148951.7767324275</v>
      </c>
      <c r="E19" s="17">
        <f t="shared" si="6"/>
        <v>1816198.1327701523</v>
      </c>
      <c r="F19" s="17">
        <f t="shared" si="6"/>
        <v>2433144.6698027174</v>
      </c>
      <c r="G19" s="18">
        <f>B6</f>
        <v>5880000</v>
      </c>
    </row>
    <row r="20" spans="2:7" x14ac:dyDescent="0.25">
      <c r="F20" t="s">
        <v>9</v>
      </c>
      <c r="G20" s="1">
        <f>SUM(G15:G18)</f>
        <v>5880000</v>
      </c>
    </row>
    <row r="22" spans="2:7" ht="15.75" thickBot="1" x14ac:dyDescent="0.3"/>
    <row r="23" spans="2:7" x14ac:dyDescent="0.25">
      <c r="B23" s="39" t="s">
        <v>20</v>
      </c>
      <c r="C23" s="40"/>
      <c r="D23" s="40"/>
      <c r="E23" s="40"/>
      <c r="F23" s="40"/>
      <c r="G23" s="41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5" t="s">
        <v>14</v>
      </c>
      <c r="C26" s="36"/>
      <c r="D26" s="51">
        <v>2055513.5504426036</v>
      </c>
      <c r="E26" s="51">
        <v>1363893.9881521398</v>
      </c>
      <c r="F26" s="52">
        <f>D26-E26</f>
        <v>691619.56229046383</v>
      </c>
      <c r="G26" s="25">
        <f>F26/E26</f>
        <v>0.50709187686023804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481705.420694703</v>
      </c>
      <c r="D29" s="30">
        <f>E16</f>
        <v>667246.35603772465</v>
      </c>
      <c r="E29" s="30">
        <f>E17</f>
        <v>667246.35603772465</v>
      </c>
      <c r="F29" s="9"/>
      <c r="G29" s="31">
        <f>SUM(C29:E29)</f>
        <v>1816198.1327701523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725974.32656853052</v>
      </c>
      <c r="D31" s="15">
        <f>D29*(1+G26)</f>
        <v>1005601.5630490491</v>
      </c>
      <c r="E31" s="15">
        <f>E29*(1+G26)*0.5</f>
        <v>502800.78152452456</v>
      </c>
      <c r="F31" s="15"/>
      <c r="G31" s="14">
        <f>SUM(C31:F31)</f>
        <v>2234376.6711421041</v>
      </c>
    </row>
    <row r="32" spans="2:7" ht="60.75" thickBot="1" x14ac:dyDescent="0.3">
      <c r="B32" s="33" t="s">
        <v>21</v>
      </c>
      <c r="C32" s="24"/>
      <c r="D32" s="24"/>
      <c r="E32" s="37" t="s">
        <v>18</v>
      </c>
      <c r="F32" s="37"/>
      <c r="G32" s="34"/>
    </row>
  </sheetData>
  <mergeCells count="8">
    <mergeCell ref="B26:C26"/>
    <mergeCell ref="E32:F32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cp:lastPrinted>2013-02-04T16:17:10Z</cp:lastPrinted>
  <dcterms:created xsi:type="dcterms:W3CDTF">2013-02-01T15:25:11Z</dcterms:created>
  <dcterms:modified xsi:type="dcterms:W3CDTF">2013-03-01T17:05:32Z</dcterms:modified>
</cp:coreProperties>
</file>