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720" yWindow="480" windowWidth="19320" windowHeight="7680"/>
  </bookViews>
  <sheets>
    <sheet name="Model Data" sheetId="1" r:id="rId1"/>
    <sheet name="Nacan_Amaizeingly Green" sheetId="2" r:id="rId2"/>
    <sheet name="CDM" sheetId="3" r:id="rId3"/>
    <sheet name="Monthly Forecast" sheetId="5" r:id="rId4"/>
  </sheets>
  <externalReferences>
    <externalReference r:id="rId5"/>
  </externalReferences>
  <definedNames>
    <definedName name="_xlnm.Print_Titles" localSheetId="2">CDM!$2:$2</definedName>
    <definedName name="_xlnm.Print_Titles" localSheetId="0">'Model Data'!$2:$2</definedName>
    <definedName name="_xlnm.Print_Titles" localSheetId="3">'Monthly Forecast'!$2:$2</definedName>
    <definedName name="_xlnm.Print_Titles" localSheetId="1">'Nacan_Amaizeingly Green'!$2:$2</definedName>
  </definedNames>
  <calcPr calcId="125725"/>
</workbook>
</file>

<file path=xl/calcChain.xml><?xml version="1.0" encoding="utf-8"?>
<calcChain xmlns="http://schemas.openxmlformats.org/spreadsheetml/2006/main">
  <c r="F40" i="3"/>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39"/>
  <c r="L94" i="5"/>
  <c r="F158"/>
  <c r="G158" s="1"/>
  <c r="L158" s="1"/>
  <c r="F157"/>
  <c r="G157" s="1"/>
  <c r="L157" s="1"/>
  <c r="F156"/>
  <c r="G156" s="1"/>
  <c r="L156" s="1"/>
  <c r="F155"/>
  <c r="G155" s="1"/>
  <c r="L155" s="1"/>
  <c r="F154"/>
  <c r="G154" s="1"/>
  <c r="L154" s="1"/>
  <c r="F153"/>
  <c r="G153" s="1"/>
  <c r="L153" s="1"/>
  <c r="F152"/>
  <c r="G152" s="1"/>
  <c r="L152" s="1"/>
  <c r="F151"/>
  <c r="G151" s="1"/>
  <c r="L151" s="1"/>
  <c r="F150"/>
  <c r="G150" s="1"/>
  <c r="L150" s="1"/>
  <c r="F149"/>
  <c r="G149" s="1"/>
  <c r="L149" s="1"/>
  <c r="F148"/>
  <c r="G148" s="1"/>
  <c r="L148" s="1"/>
  <c r="F147"/>
  <c r="G147" s="1"/>
  <c r="L147" s="1"/>
  <c r="F146"/>
  <c r="G146" s="1"/>
  <c r="L146" s="1"/>
  <c r="T146" s="1"/>
  <c r="F145"/>
  <c r="G145" s="1"/>
  <c r="L145" s="1"/>
  <c r="T145" s="1"/>
  <c r="F144"/>
  <c r="G144" s="1"/>
  <c r="L144" s="1"/>
  <c r="T144" s="1"/>
  <c r="F143"/>
  <c r="G143" s="1"/>
  <c r="L143" s="1"/>
  <c r="T143" s="1"/>
  <c r="F142"/>
  <c r="G142" s="1"/>
  <c r="L142" s="1"/>
  <c r="T142" s="1"/>
  <c r="F141"/>
  <c r="G141" s="1"/>
  <c r="L141" s="1"/>
  <c r="T141" s="1"/>
  <c r="F140"/>
  <c r="G140" s="1"/>
  <c r="L140" s="1"/>
  <c r="T140" s="1"/>
  <c r="F139"/>
  <c r="G139" s="1"/>
  <c r="L139" s="1"/>
  <c r="T139" s="1"/>
  <c r="F138"/>
  <c r="G138" s="1"/>
  <c r="L138" s="1"/>
  <c r="T138" s="1"/>
  <c r="F137"/>
  <c r="G137" s="1"/>
  <c r="L137" s="1"/>
  <c r="T137" s="1"/>
  <c r="F136"/>
  <c r="G136" s="1"/>
  <c r="L136" s="1"/>
  <c r="T136" s="1"/>
  <c r="F135"/>
  <c r="G135" s="1"/>
  <c r="L135" s="1"/>
  <c r="F134"/>
  <c r="G134" s="1"/>
  <c r="L134" s="1"/>
  <c r="F133"/>
  <c r="G133" s="1"/>
  <c r="L133" s="1"/>
  <c r="F132"/>
  <c r="G132" s="1"/>
  <c r="L132" s="1"/>
  <c r="F131"/>
  <c r="G131" s="1"/>
  <c r="L131" s="1"/>
  <c r="F130"/>
  <c r="G130" s="1"/>
  <c r="L130" s="1"/>
  <c r="F129"/>
  <c r="G129" s="1"/>
  <c r="L129" s="1"/>
  <c r="F128"/>
  <c r="G128" s="1"/>
  <c r="L128" s="1"/>
  <c r="F127"/>
  <c r="G127" s="1"/>
  <c r="L127" s="1"/>
  <c r="F126"/>
  <c r="G126" s="1"/>
  <c r="L126" s="1"/>
  <c r="F125"/>
  <c r="G125" s="1"/>
  <c r="L125" s="1"/>
  <c r="F124"/>
  <c r="G124" s="1"/>
  <c r="L124" s="1"/>
  <c r="F123"/>
  <c r="G123" s="1"/>
  <c r="F122"/>
  <c r="G122" s="1"/>
  <c r="L122" s="1"/>
  <c r="F121"/>
  <c r="G121" s="1"/>
  <c r="L121" s="1"/>
  <c r="F120"/>
  <c r="G120" s="1"/>
  <c r="L120" s="1"/>
  <c r="F119"/>
  <c r="G119" s="1"/>
  <c r="L119" s="1"/>
  <c r="F118"/>
  <c r="G118" s="1"/>
  <c r="L118" s="1"/>
  <c r="F117"/>
  <c r="G117" s="1"/>
  <c r="L117" s="1"/>
  <c r="F116"/>
  <c r="G116" s="1"/>
  <c r="L116" s="1"/>
  <c r="F115"/>
  <c r="G115" s="1"/>
  <c r="L115" s="1"/>
  <c r="F114"/>
  <c r="G114" s="1"/>
  <c r="L114" s="1"/>
  <c r="F113"/>
  <c r="G113" s="1"/>
  <c r="L113" s="1"/>
  <c r="F112"/>
  <c r="G112" s="1"/>
  <c r="L112" s="1"/>
  <c r="F111"/>
  <c r="G111" s="1"/>
  <c r="F110"/>
  <c r="G110" s="1"/>
  <c r="L110" s="1"/>
  <c r="F109"/>
  <c r="G109" s="1"/>
  <c r="L109" s="1"/>
  <c r="F108"/>
  <c r="G108" s="1"/>
  <c r="L108" s="1"/>
  <c r="F107"/>
  <c r="G107" s="1"/>
  <c r="L107" s="1"/>
  <c r="F106"/>
  <c r="G106" s="1"/>
  <c r="L106" s="1"/>
  <c r="F105"/>
  <c r="G105" s="1"/>
  <c r="L105" s="1"/>
  <c r="F104"/>
  <c r="G104" s="1"/>
  <c r="L104" s="1"/>
  <c r="F103"/>
  <c r="G103" s="1"/>
  <c r="L103" s="1"/>
  <c r="F102"/>
  <c r="G102" s="1"/>
  <c r="L102" s="1"/>
  <c r="F101"/>
  <c r="G101" s="1"/>
  <c r="L101" s="1"/>
  <c r="F100"/>
  <c r="G100" s="1"/>
  <c r="L100" s="1"/>
  <c r="F99"/>
  <c r="G99" s="1"/>
  <c r="F98"/>
  <c r="G98" s="1"/>
  <c r="L98" s="1"/>
  <c r="F97"/>
  <c r="G97" s="1"/>
  <c r="L97" s="1"/>
  <c r="F96"/>
  <c r="G96" s="1"/>
  <c r="L96" s="1"/>
  <c r="F95"/>
  <c r="G95" s="1"/>
  <c r="L95" s="1"/>
  <c r="F94"/>
  <c r="G94" s="1"/>
  <c r="F93"/>
  <c r="G93" s="1"/>
  <c r="L93" s="1"/>
  <c r="F92"/>
  <c r="G92" s="1"/>
  <c r="L92" s="1"/>
  <c r="F91"/>
  <c r="G91" s="1"/>
  <c r="L91" s="1"/>
  <c r="F90"/>
  <c r="G90" s="1"/>
  <c r="L90" s="1"/>
  <c r="F89"/>
  <c r="G89" s="1"/>
  <c r="L89" s="1"/>
  <c r="F88"/>
  <c r="G88" s="1"/>
  <c r="L88" s="1"/>
  <c r="F87"/>
  <c r="G87" s="1"/>
  <c r="F86"/>
  <c r="G86" s="1"/>
  <c r="L86" s="1"/>
  <c r="F85"/>
  <c r="G85" s="1"/>
  <c r="L85" s="1"/>
  <c r="F84"/>
  <c r="G84" s="1"/>
  <c r="L84" s="1"/>
  <c r="F83"/>
  <c r="G83" s="1"/>
  <c r="L83" s="1"/>
  <c r="F82"/>
  <c r="G82" s="1"/>
  <c r="L82" s="1"/>
  <c r="F81"/>
  <c r="G81" s="1"/>
  <c r="L81" s="1"/>
  <c r="F80"/>
  <c r="G80" s="1"/>
  <c r="L80" s="1"/>
  <c r="F79"/>
  <c r="G79" s="1"/>
  <c r="L79" s="1"/>
  <c r="F78"/>
  <c r="G78" s="1"/>
  <c r="L78" s="1"/>
  <c r="F77"/>
  <c r="G77" s="1"/>
  <c r="L77" s="1"/>
  <c r="F76"/>
  <c r="G76" s="1"/>
  <c r="L76" s="1"/>
  <c r="F75"/>
  <c r="G75" s="1"/>
  <c r="F74"/>
  <c r="G74" s="1"/>
  <c r="F73"/>
  <c r="G73" s="1"/>
  <c r="F72"/>
  <c r="G72" s="1"/>
  <c r="F71"/>
  <c r="G71" s="1"/>
  <c r="F70"/>
  <c r="G70" s="1"/>
  <c r="F69"/>
  <c r="G69" s="1"/>
  <c r="F68"/>
  <c r="G68" s="1"/>
  <c r="F67"/>
  <c r="G67" s="1"/>
  <c r="F66"/>
  <c r="G66" s="1"/>
  <c r="F65"/>
  <c r="G65" s="1"/>
  <c r="F64"/>
  <c r="G64" s="1"/>
  <c r="F63"/>
  <c r="G63" s="1"/>
  <c r="F62"/>
  <c r="G62" s="1"/>
  <c r="F61"/>
  <c r="G61" s="1"/>
  <c r="F60"/>
  <c r="G60" s="1"/>
  <c r="F59"/>
  <c r="G59" s="1"/>
  <c r="F58"/>
  <c r="G58" s="1"/>
  <c r="F57"/>
  <c r="G57" s="1"/>
  <c r="F56"/>
  <c r="G56" s="1"/>
  <c r="F55"/>
  <c r="G55" s="1"/>
  <c r="F54"/>
  <c r="G54" s="1"/>
  <c r="F53"/>
  <c r="G53" s="1"/>
  <c r="F52"/>
  <c r="G52" s="1"/>
  <c r="F51"/>
  <c r="G51" s="1"/>
  <c r="F50"/>
  <c r="G50" s="1"/>
  <c r="F49"/>
  <c r="G49" s="1"/>
  <c r="F48"/>
  <c r="G48" s="1"/>
  <c r="F47"/>
  <c r="G47" s="1"/>
  <c r="F46"/>
  <c r="G46" s="1"/>
  <c r="F45"/>
  <c r="G45" s="1"/>
  <c r="F44"/>
  <c r="G44" s="1"/>
  <c r="F43"/>
  <c r="G43" s="1"/>
  <c r="F42"/>
  <c r="G42" s="1"/>
  <c r="F41"/>
  <c r="G41" s="1"/>
  <c r="F40"/>
  <c r="G40" s="1"/>
  <c r="F39"/>
  <c r="G39" s="1"/>
  <c r="G38"/>
  <c r="G37"/>
  <c r="G36"/>
  <c r="G35"/>
  <c r="G34"/>
  <c r="G33"/>
  <c r="G32"/>
  <c r="G31"/>
  <c r="G30"/>
  <c r="G29"/>
  <c r="G28"/>
  <c r="G27"/>
  <c r="G26"/>
  <c r="G25"/>
  <c r="G24"/>
  <c r="G23"/>
  <c r="G22"/>
  <c r="G21"/>
  <c r="G20"/>
  <c r="G19"/>
  <c r="G18"/>
  <c r="G17"/>
  <c r="G16"/>
  <c r="G15"/>
  <c r="G14"/>
  <c r="G13"/>
  <c r="G12"/>
  <c r="G11"/>
  <c r="G10"/>
  <c r="G9"/>
  <c r="G8"/>
  <c r="G7"/>
  <c r="G6"/>
  <c r="G5"/>
  <c r="G4"/>
  <c r="G3"/>
  <c r="C131" i="2"/>
  <c r="C130"/>
  <c r="C129"/>
  <c r="C128"/>
  <c r="C127"/>
  <c r="C126"/>
  <c r="C125"/>
  <c r="C124"/>
  <c r="C123"/>
  <c r="B122"/>
  <c r="B121"/>
  <c r="B120"/>
  <c r="B131"/>
  <c r="B130"/>
  <c r="B129"/>
  <c r="B128"/>
  <c r="B127"/>
  <c r="B126"/>
  <c r="B125"/>
  <c r="B124"/>
  <c r="B123"/>
  <c r="L99" i="5" l="1"/>
  <c r="Y99" s="1"/>
  <c r="T135"/>
  <c r="W135"/>
  <c r="U135"/>
  <c r="V135"/>
  <c r="Y135"/>
  <c r="X135"/>
  <c r="L75"/>
  <c r="T75" s="1"/>
  <c r="L111"/>
  <c r="T111" s="1"/>
  <c r="L123"/>
  <c r="T123" s="1"/>
  <c r="L87"/>
  <c r="T87" s="1"/>
  <c r="U77"/>
  <c r="Y77"/>
  <c r="T77"/>
  <c r="X77"/>
  <c r="W77"/>
  <c r="V77"/>
  <c r="U81"/>
  <c r="Y81"/>
  <c r="T81"/>
  <c r="X81"/>
  <c r="W81"/>
  <c r="V81"/>
  <c r="W84"/>
  <c r="V84"/>
  <c r="U84"/>
  <c r="Y84"/>
  <c r="T84"/>
  <c r="X84"/>
  <c r="U91"/>
  <c r="Y91"/>
  <c r="T91"/>
  <c r="X91"/>
  <c r="W91"/>
  <c r="V91"/>
  <c r="W94"/>
  <c r="V94"/>
  <c r="U94"/>
  <c r="Y94"/>
  <c r="T94"/>
  <c r="X94"/>
  <c r="U97"/>
  <c r="Y97"/>
  <c r="T97"/>
  <c r="X97"/>
  <c r="W97"/>
  <c r="V97"/>
  <c r="W100"/>
  <c r="V100"/>
  <c r="U100"/>
  <c r="Y100"/>
  <c r="T100"/>
  <c r="X100"/>
  <c r="U107"/>
  <c r="Y107"/>
  <c r="T107"/>
  <c r="X107"/>
  <c r="W107"/>
  <c r="V107"/>
  <c r="W110"/>
  <c r="V110"/>
  <c r="U110"/>
  <c r="Y110"/>
  <c r="T110"/>
  <c r="X110"/>
  <c r="U113"/>
  <c r="Y113"/>
  <c r="T113"/>
  <c r="X113"/>
  <c r="W113"/>
  <c r="V113"/>
  <c r="W116"/>
  <c r="V116"/>
  <c r="U116"/>
  <c r="Y116"/>
  <c r="T116"/>
  <c r="X116"/>
  <c r="U123"/>
  <c r="W126"/>
  <c r="V126"/>
  <c r="U126"/>
  <c r="Y126"/>
  <c r="T126"/>
  <c r="X126"/>
  <c r="U129"/>
  <c r="Y129"/>
  <c r="T129"/>
  <c r="X129"/>
  <c r="W129"/>
  <c r="V129"/>
  <c r="W132"/>
  <c r="V132"/>
  <c r="U132"/>
  <c r="Y132"/>
  <c r="T132"/>
  <c r="X132"/>
  <c r="U139"/>
  <c r="Y139"/>
  <c r="X139"/>
  <c r="W139"/>
  <c r="V139"/>
  <c r="W142"/>
  <c r="V142"/>
  <c r="U142"/>
  <c r="Y142"/>
  <c r="X142"/>
  <c r="U145"/>
  <c r="Y145"/>
  <c r="X145"/>
  <c r="W145"/>
  <c r="V145"/>
  <c r="W148"/>
  <c r="V148"/>
  <c r="U148"/>
  <c r="Y148"/>
  <c r="T148"/>
  <c r="X148"/>
  <c r="U155"/>
  <c r="Y155"/>
  <c r="T155"/>
  <c r="X155"/>
  <c r="W155"/>
  <c r="V155"/>
  <c r="W158"/>
  <c r="V158"/>
  <c r="U158"/>
  <c r="Y158"/>
  <c r="T158"/>
  <c r="X158"/>
  <c r="W76"/>
  <c r="V76"/>
  <c r="U76"/>
  <c r="Y76"/>
  <c r="T76"/>
  <c r="X76"/>
  <c r="W80"/>
  <c r="V80"/>
  <c r="U80"/>
  <c r="Y80"/>
  <c r="T80"/>
  <c r="X80"/>
  <c r="U87"/>
  <c r="Y87"/>
  <c r="W87"/>
  <c r="V87"/>
  <c r="W90"/>
  <c r="V90"/>
  <c r="U90"/>
  <c r="Y90"/>
  <c r="T90"/>
  <c r="X90"/>
  <c r="U93"/>
  <c r="Y93"/>
  <c r="T93"/>
  <c r="X93"/>
  <c r="W93"/>
  <c r="V93"/>
  <c r="W96"/>
  <c r="V96"/>
  <c r="U96"/>
  <c r="Y96"/>
  <c r="T96"/>
  <c r="X96"/>
  <c r="U103"/>
  <c r="Y103"/>
  <c r="T103"/>
  <c r="X103"/>
  <c r="W103"/>
  <c r="V103"/>
  <c r="W106"/>
  <c r="V106"/>
  <c r="U106"/>
  <c r="Y106"/>
  <c r="T106"/>
  <c r="X106"/>
  <c r="U109"/>
  <c r="Y109"/>
  <c r="T109"/>
  <c r="X109"/>
  <c r="W109"/>
  <c r="V109"/>
  <c r="W112"/>
  <c r="V112"/>
  <c r="U112"/>
  <c r="Y112"/>
  <c r="T112"/>
  <c r="X112"/>
  <c r="U119"/>
  <c r="Y119"/>
  <c r="T119"/>
  <c r="X119"/>
  <c r="W119"/>
  <c r="V119"/>
  <c r="W122"/>
  <c r="V122"/>
  <c r="U122"/>
  <c r="Y122"/>
  <c r="T122"/>
  <c r="X122"/>
  <c r="U125"/>
  <c r="Y125"/>
  <c r="T125"/>
  <c r="X125"/>
  <c r="W125"/>
  <c r="V125"/>
  <c r="W128"/>
  <c r="V128"/>
  <c r="U128"/>
  <c r="Y128"/>
  <c r="T128"/>
  <c r="X128"/>
  <c r="W138"/>
  <c r="V138"/>
  <c r="U138"/>
  <c r="Y138"/>
  <c r="X138"/>
  <c r="U141"/>
  <c r="Y141"/>
  <c r="X141"/>
  <c r="W141"/>
  <c r="V141"/>
  <c r="W144"/>
  <c r="V144"/>
  <c r="U144"/>
  <c r="Y144"/>
  <c r="X144"/>
  <c r="U151"/>
  <c r="Y151"/>
  <c r="T151"/>
  <c r="X151"/>
  <c r="W151"/>
  <c r="V151"/>
  <c r="W154"/>
  <c r="V154"/>
  <c r="U154"/>
  <c r="Y154"/>
  <c r="T154"/>
  <c r="X154"/>
  <c r="U157"/>
  <c r="Y157"/>
  <c r="T157"/>
  <c r="X157"/>
  <c r="W157"/>
  <c r="V157"/>
  <c r="U79"/>
  <c r="Y79"/>
  <c r="T79"/>
  <c r="X79"/>
  <c r="W79"/>
  <c r="V79"/>
  <c r="U83"/>
  <c r="Y83"/>
  <c r="T83"/>
  <c r="X83"/>
  <c r="W83"/>
  <c r="V83"/>
  <c r="W86"/>
  <c r="V86"/>
  <c r="U86"/>
  <c r="Y86"/>
  <c r="T86"/>
  <c r="X86"/>
  <c r="U89"/>
  <c r="Y89"/>
  <c r="T89"/>
  <c r="X89"/>
  <c r="W89"/>
  <c r="V89"/>
  <c r="W92"/>
  <c r="V92"/>
  <c r="U92"/>
  <c r="Y92"/>
  <c r="T92"/>
  <c r="X92"/>
  <c r="W102"/>
  <c r="V102"/>
  <c r="U102"/>
  <c r="Y102"/>
  <c r="T102"/>
  <c r="X102"/>
  <c r="U105"/>
  <c r="Y105"/>
  <c r="T105"/>
  <c r="X105"/>
  <c r="W105"/>
  <c r="V105"/>
  <c r="W108"/>
  <c r="V108"/>
  <c r="U108"/>
  <c r="Y108"/>
  <c r="T108"/>
  <c r="X108"/>
  <c r="U115"/>
  <c r="Y115"/>
  <c r="T115"/>
  <c r="X115"/>
  <c r="W115"/>
  <c r="V115"/>
  <c r="W118"/>
  <c r="V118"/>
  <c r="U118"/>
  <c r="Y118"/>
  <c r="T118"/>
  <c r="X118"/>
  <c r="U121"/>
  <c r="Y121"/>
  <c r="T121"/>
  <c r="X121"/>
  <c r="W121"/>
  <c r="V121"/>
  <c r="W124"/>
  <c r="V124"/>
  <c r="U124"/>
  <c r="Y124"/>
  <c r="T124"/>
  <c r="X124"/>
  <c r="U131"/>
  <c r="Y131"/>
  <c r="T131"/>
  <c r="X131"/>
  <c r="W131"/>
  <c r="V131"/>
  <c r="W134"/>
  <c r="V134"/>
  <c r="U134"/>
  <c r="Y134"/>
  <c r="T134"/>
  <c r="X134"/>
  <c r="U137"/>
  <c r="Y137"/>
  <c r="X137"/>
  <c r="W137"/>
  <c r="V137"/>
  <c r="W140"/>
  <c r="V140"/>
  <c r="U140"/>
  <c r="Y140"/>
  <c r="X140"/>
  <c r="U147"/>
  <c r="Y147"/>
  <c r="T147"/>
  <c r="X147"/>
  <c r="W147"/>
  <c r="V147"/>
  <c r="W150"/>
  <c r="V150"/>
  <c r="U150"/>
  <c r="Y150"/>
  <c r="T150"/>
  <c r="X150"/>
  <c r="U153"/>
  <c r="Y153"/>
  <c r="T153"/>
  <c r="X153"/>
  <c r="W153"/>
  <c r="V153"/>
  <c r="W156"/>
  <c r="V156"/>
  <c r="U156"/>
  <c r="Y156"/>
  <c r="T156"/>
  <c r="X156"/>
  <c r="W75"/>
  <c r="W78"/>
  <c r="V78"/>
  <c r="U78"/>
  <c r="Y78"/>
  <c r="T78"/>
  <c r="X78"/>
  <c r="W82"/>
  <c r="V82"/>
  <c r="U82"/>
  <c r="Y82"/>
  <c r="T82"/>
  <c r="X82"/>
  <c r="U85"/>
  <c r="Y85"/>
  <c r="T85"/>
  <c r="X85"/>
  <c r="W85"/>
  <c r="V85"/>
  <c r="W88"/>
  <c r="V88"/>
  <c r="U88"/>
  <c r="Y88"/>
  <c r="T88"/>
  <c r="X88"/>
  <c r="U95"/>
  <c r="Y95"/>
  <c r="T95"/>
  <c r="X95"/>
  <c r="W95"/>
  <c r="V95"/>
  <c r="W98"/>
  <c r="V98"/>
  <c r="U98"/>
  <c r="Y98"/>
  <c r="T98"/>
  <c r="X98"/>
  <c r="U101"/>
  <c r="Y101"/>
  <c r="T101"/>
  <c r="X101"/>
  <c r="W101"/>
  <c r="V101"/>
  <c r="W104"/>
  <c r="V104"/>
  <c r="U104"/>
  <c r="Y104"/>
  <c r="T104"/>
  <c r="X104"/>
  <c r="W114"/>
  <c r="V114"/>
  <c r="U114"/>
  <c r="Y114"/>
  <c r="T114"/>
  <c r="X114"/>
  <c r="U117"/>
  <c r="Y117"/>
  <c r="T117"/>
  <c r="X117"/>
  <c r="W117"/>
  <c r="V117"/>
  <c r="W120"/>
  <c r="V120"/>
  <c r="U120"/>
  <c r="Y120"/>
  <c r="T120"/>
  <c r="X120"/>
  <c r="U127"/>
  <c r="Y127"/>
  <c r="T127"/>
  <c r="X127"/>
  <c r="W127"/>
  <c r="V127"/>
  <c r="W130"/>
  <c r="V130"/>
  <c r="U130"/>
  <c r="Y130"/>
  <c r="T130"/>
  <c r="X130"/>
  <c r="U133"/>
  <c r="Y133"/>
  <c r="T133"/>
  <c r="X133"/>
  <c r="W133"/>
  <c r="V133"/>
  <c r="W136"/>
  <c r="V136"/>
  <c r="U136"/>
  <c r="Y136"/>
  <c r="X136"/>
  <c r="U143"/>
  <c r="Y143"/>
  <c r="X143"/>
  <c r="W143"/>
  <c r="V143"/>
  <c r="W146"/>
  <c r="V146"/>
  <c r="U146"/>
  <c r="Y146"/>
  <c r="X146"/>
  <c r="U149"/>
  <c r="Y149"/>
  <c r="T149"/>
  <c r="X149"/>
  <c r="W149"/>
  <c r="V149"/>
  <c r="W152"/>
  <c r="V152"/>
  <c r="U152"/>
  <c r="Y152"/>
  <c r="T152"/>
  <c r="X152"/>
  <c r="T99" l="1"/>
  <c r="X99"/>
  <c r="X75"/>
  <c r="Y75"/>
  <c r="V123"/>
  <c r="X87"/>
  <c r="W123"/>
  <c r="Y123"/>
  <c r="X123"/>
  <c r="V111"/>
  <c r="U75"/>
  <c r="W99"/>
  <c r="U99"/>
  <c r="U111"/>
  <c r="V75"/>
  <c r="V99"/>
  <c r="Y111"/>
  <c r="X111"/>
  <c r="W111"/>
</calcChain>
</file>

<file path=xl/comments1.xml><?xml version="1.0" encoding="utf-8"?>
<comments xmlns="http://schemas.openxmlformats.org/spreadsheetml/2006/main">
  <authors>
    <author>Glen McAllister</author>
  </authors>
  <commentList>
    <comment ref="E2" authorId="0">
      <text>
        <r>
          <rPr>
            <sz val="9"/>
            <color indexed="81"/>
            <rFont val="Tahoma"/>
            <family val="2"/>
          </rPr>
          <t xml:space="preserve">I n 2004 Nacan ceased production and closed the plant.  The consumption from 2004 through 2007 is base consumption of the plant while in shutdown.  In 2007 Amaizeingly Green began operations and operated at full capactiy until July 2012.  In December 2012 Amaizeingly Green filed for bankruptcy.  Going forward operations at the facility will be at approximately 15% of full plant operations.  In order to normalize the load forecast data, as a result of the plant shutdowns from November 2004 through May 2007 and again in July 2012, Nacan and Amaizeingly Green compsumption has been removed from the calculation.
</t>
        </r>
      </text>
    </comment>
  </commentList>
</comments>
</file>

<file path=xl/sharedStrings.xml><?xml version="1.0" encoding="utf-8"?>
<sst xmlns="http://schemas.openxmlformats.org/spreadsheetml/2006/main" count="47" uniqueCount="40">
  <si>
    <t>Year</t>
  </si>
  <si>
    <t>Month</t>
  </si>
  <si>
    <t>Jan</t>
  </si>
  <si>
    <t>Feb</t>
  </si>
  <si>
    <t>Mar</t>
  </si>
  <si>
    <t>Apr</t>
  </si>
  <si>
    <t>May</t>
  </si>
  <si>
    <t>Jun</t>
  </si>
  <si>
    <t>Jul</t>
  </si>
  <si>
    <t>Aug</t>
  </si>
  <si>
    <t>Sep</t>
  </si>
  <si>
    <t>Oct</t>
  </si>
  <si>
    <t>Nov</t>
  </si>
  <si>
    <t>Dec</t>
  </si>
  <si>
    <t>Customer  Count</t>
  </si>
  <si>
    <t>HDD18</t>
  </si>
  <si>
    <t>CDD18</t>
  </si>
  <si>
    <t>Purchases</t>
  </si>
  <si>
    <t>Nacan</t>
  </si>
  <si>
    <t>WN_Purchases</t>
  </si>
  <si>
    <t>CDM_gross</t>
  </si>
  <si>
    <t>Net Purchases</t>
  </si>
  <si>
    <t>Less CDM</t>
  </si>
  <si>
    <t>CDM Savings</t>
  </si>
  <si>
    <t>Outliers</t>
  </si>
  <si>
    <t>Loss factor</t>
  </si>
  <si>
    <t>% residential</t>
  </si>
  <si>
    <t>% GS &lt; 50</t>
  </si>
  <si>
    <t>% GS &gt; 50</t>
  </si>
  <si>
    <t>Pilkingotn</t>
  </si>
  <si>
    <t>% unmetered</t>
  </si>
  <si>
    <t>% street lights</t>
  </si>
  <si>
    <t>Residential</t>
  </si>
  <si>
    <t>GS &lt; 50</t>
  </si>
  <si>
    <t>GS &gt; 50</t>
  </si>
  <si>
    <t>Unmetered</t>
  </si>
  <si>
    <t>Streetlights</t>
  </si>
  <si>
    <t>Energy Sales</t>
  </si>
  <si>
    <t>Amaizeingly Green</t>
  </si>
  <si>
    <t>Loss Factor</t>
  </si>
</sst>
</file>

<file path=xl/styles.xml><?xml version="1.0" encoding="utf-8"?>
<styleSheet xmlns="http://schemas.openxmlformats.org/spreadsheetml/2006/main">
  <numFmts count="2">
    <numFmt numFmtId="8" formatCode="&quot;$&quot;#,##0.00_);[Red]\(&quot;$&quot;#,##0.00\)"/>
    <numFmt numFmtId="164" formatCode="0.0%"/>
  </numFmts>
  <fonts count="9">
    <font>
      <sz val="10"/>
      <name val="Arial"/>
    </font>
    <font>
      <sz val="10"/>
      <name val="Arial"/>
      <family val="2"/>
    </font>
    <font>
      <i/>
      <sz val="10"/>
      <name val="Arial"/>
      <family val="2"/>
    </font>
    <font>
      <b/>
      <sz val="10"/>
      <name val="Arial"/>
      <family val="2"/>
    </font>
    <font>
      <b/>
      <i/>
      <sz val="10"/>
      <name val="Arial"/>
      <family val="2"/>
    </font>
    <font>
      <sz val="8"/>
      <name val="Arial"/>
      <family val="2"/>
    </font>
    <font>
      <sz val="10"/>
      <name val="Arial"/>
      <family val="2"/>
    </font>
    <font>
      <sz val="10"/>
      <name val="Arial"/>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2">
    <border>
      <left/>
      <right/>
      <top/>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9" fontId="1" fillId="0" borderId="0" applyFont="0" applyFill="0" applyBorder="0" applyAlignment="0" applyProtection="0"/>
    <xf numFmtId="8" fontId="7" fillId="0" borderId="0" applyFont="0" applyFill="0" applyProtection="0"/>
  </cellStyleXfs>
  <cellXfs count="83">
    <xf numFmtId="0" fontId="0" fillId="0" borderId="0" xfId="0"/>
    <xf numFmtId="3" fontId="0" fillId="0" borderId="0" xfId="0" applyNumberFormat="1"/>
    <xf numFmtId="0" fontId="2" fillId="0" borderId="0" xfId="0" applyFont="1"/>
    <xf numFmtId="0" fontId="3" fillId="0" borderId="0" xfId="0" applyFont="1"/>
    <xf numFmtId="16" fontId="4" fillId="0" borderId="0" xfId="0" applyNumberFormat="1" applyFont="1"/>
    <xf numFmtId="0" fontId="0" fillId="0" borderId="0" xfId="0" applyBorder="1"/>
    <xf numFmtId="0" fontId="2" fillId="0" borderId="0" xfId="0" applyFont="1" applyBorder="1"/>
    <xf numFmtId="0" fontId="0" fillId="0" borderId="1" xfId="0" applyBorder="1"/>
    <xf numFmtId="3" fontId="0" fillId="0" borderId="1" xfId="0" applyNumberFormat="1" applyBorder="1"/>
    <xf numFmtId="3" fontId="6" fillId="0" borderId="0" xfId="0" applyNumberFormat="1" applyFont="1" applyFill="1"/>
    <xf numFmtId="0" fontId="3" fillId="0" borderId="0" xfId="0" applyFont="1" applyFill="1" applyBorder="1" applyAlignment="1">
      <alignment horizontal="center"/>
    </xf>
    <xf numFmtId="0" fontId="6" fillId="0" borderId="0" xfId="0" applyFont="1" applyFill="1"/>
    <xf numFmtId="3" fontId="6" fillId="0" borderId="2" xfId="0" applyNumberFormat="1" applyFont="1" applyFill="1" applyBorder="1"/>
    <xf numFmtId="9" fontId="6" fillId="0" borderId="0" xfId="1" applyFont="1" applyFill="1"/>
    <xf numFmtId="0" fontId="3" fillId="0" borderId="0" xfId="0" applyFont="1" applyAlignment="1">
      <alignment horizontal="center"/>
    </xf>
    <xf numFmtId="164" fontId="0" fillId="0" borderId="0" xfId="1" applyNumberFormat="1" applyFont="1"/>
    <xf numFmtId="10" fontId="0" fillId="0" borderId="0" xfId="0" applyNumberFormat="1" applyBorder="1"/>
    <xf numFmtId="0" fontId="3" fillId="0" borderId="2" xfId="0" applyFont="1" applyBorder="1"/>
    <xf numFmtId="0" fontId="2" fillId="0" borderId="0" xfId="0" applyFont="1" applyFill="1"/>
    <xf numFmtId="10" fontId="0" fillId="0" borderId="0" xfId="0" applyNumberFormat="1" applyFill="1" applyBorder="1"/>
    <xf numFmtId="0" fontId="3" fillId="0" borderId="0" xfId="0" applyFont="1" applyAlignment="1">
      <alignment horizontal="center"/>
    </xf>
    <xf numFmtId="3" fontId="0" fillId="0" borderId="0" xfId="0" applyNumberFormat="1"/>
    <xf numFmtId="0" fontId="3" fillId="0" borderId="3" xfId="0" applyFont="1" applyBorder="1"/>
    <xf numFmtId="0" fontId="3" fillId="0" borderId="2" xfId="0" applyFont="1" applyBorder="1" applyAlignment="1">
      <alignment horizontal="center"/>
    </xf>
    <xf numFmtId="16" fontId="4" fillId="0" borderId="4" xfId="0" applyNumberFormat="1" applyFont="1" applyBorder="1"/>
    <xf numFmtId="0" fontId="0" fillId="0" borderId="5" xfId="0" applyBorder="1"/>
    <xf numFmtId="3" fontId="0" fillId="0" borderId="0" xfId="0" applyNumberFormat="1" applyBorder="1"/>
    <xf numFmtId="0" fontId="2" fillId="0" borderId="6" xfId="0" applyFont="1" applyBorder="1"/>
    <xf numFmtId="0" fontId="0" fillId="0" borderId="7" xfId="0" applyBorder="1"/>
    <xf numFmtId="0" fontId="0" fillId="0" borderId="8" xfId="0" applyBorder="1"/>
    <xf numFmtId="3" fontId="0" fillId="0" borderId="8" xfId="0" applyNumberFormat="1" applyBorder="1"/>
    <xf numFmtId="0" fontId="2" fillId="0" borderId="9" xfId="0" applyFont="1" applyBorder="1"/>
    <xf numFmtId="0" fontId="0" fillId="0" borderId="10" xfId="0" applyBorder="1"/>
    <xf numFmtId="0" fontId="2" fillId="0" borderId="11" xfId="0" applyFont="1" applyBorder="1"/>
    <xf numFmtId="0" fontId="2" fillId="0" borderId="5" xfId="0" applyFont="1" applyBorder="1"/>
    <xf numFmtId="0" fontId="3" fillId="0" borderId="3" xfId="0" applyFont="1" applyFill="1" applyBorder="1" applyAlignment="1">
      <alignment horizontal="center"/>
    </xf>
    <xf numFmtId="0" fontId="3" fillId="0" borderId="2" xfId="0" applyFont="1" applyFill="1" applyBorder="1" applyAlignment="1">
      <alignment horizontal="center"/>
    </xf>
    <xf numFmtId="3" fontId="3" fillId="0" borderId="2" xfId="0" applyNumberFormat="1" applyFont="1" applyFill="1" applyBorder="1" applyAlignment="1">
      <alignment horizontal="center"/>
    </xf>
    <xf numFmtId="3" fontId="3" fillId="0" borderId="4" xfId="0" applyNumberFormat="1" applyFont="1" applyFill="1" applyBorder="1" applyAlignment="1">
      <alignment horizontal="center"/>
    </xf>
    <xf numFmtId="0" fontId="6" fillId="0" borderId="5" xfId="0" applyFont="1" applyFill="1" applyBorder="1"/>
    <xf numFmtId="0" fontId="6" fillId="0" borderId="0" xfId="0" applyFont="1" applyFill="1" applyBorder="1"/>
    <xf numFmtId="3" fontId="6" fillId="0" borderId="0" xfId="0" applyNumberFormat="1" applyFont="1" applyFill="1" applyBorder="1"/>
    <xf numFmtId="3" fontId="6" fillId="0" borderId="6" xfId="0" applyNumberFormat="1" applyFont="1" applyFill="1" applyBorder="1"/>
    <xf numFmtId="3" fontId="6" fillId="0" borderId="4" xfId="0" applyNumberFormat="1" applyFont="1" applyFill="1" applyBorder="1"/>
    <xf numFmtId="0" fontId="6" fillId="0" borderId="7" xfId="0" applyFont="1" applyFill="1" applyBorder="1"/>
    <xf numFmtId="0" fontId="6" fillId="0" borderId="8" xfId="0" applyFont="1" applyFill="1" applyBorder="1"/>
    <xf numFmtId="3" fontId="6" fillId="0" borderId="8" xfId="0" applyNumberFormat="1" applyFont="1" applyFill="1" applyBorder="1"/>
    <xf numFmtId="3" fontId="6" fillId="0" borderId="9" xfId="0" applyNumberFormat="1" applyFont="1" applyFill="1" applyBorder="1"/>
    <xf numFmtId="0" fontId="3" fillId="0" borderId="3" xfId="0" applyFont="1" applyBorder="1" applyAlignment="1">
      <alignment horizontal="center"/>
    </xf>
    <xf numFmtId="3" fontId="3" fillId="0" borderId="2" xfId="0" applyNumberFormat="1" applyFont="1" applyBorder="1" applyAlignment="1">
      <alignment horizontal="center"/>
    </xf>
    <xf numFmtId="164" fontId="3" fillId="0" borderId="2" xfId="1" applyNumberFormat="1" applyFont="1" applyBorder="1" applyAlignment="1">
      <alignment horizontal="center"/>
    </xf>
    <xf numFmtId="3" fontId="3" fillId="0" borderId="4" xfId="0" applyNumberFormat="1" applyFont="1" applyBorder="1" applyAlignment="1">
      <alignment horizontal="center"/>
    </xf>
    <xf numFmtId="164" fontId="0" fillId="0" borderId="0" xfId="1" applyNumberFormat="1" applyFont="1" applyBorder="1"/>
    <xf numFmtId="3" fontId="0" fillId="0" borderId="6" xfId="0" applyNumberFormat="1" applyBorder="1"/>
    <xf numFmtId="164" fontId="0" fillId="0" borderId="8" xfId="1" applyNumberFormat="1" applyFont="1" applyBorder="1"/>
    <xf numFmtId="3" fontId="0" fillId="0" borderId="9" xfId="0" applyNumberFormat="1" applyBorder="1"/>
    <xf numFmtId="3" fontId="2" fillId="0" borderId="0" xfId="0" applyNumberFormat="1" applyFont="1" applyFill="1" applyBorder="1"/>
    <xf numFmtId="0" fontId="0" fillId="0" borderId="2" xfId="0" applyBorder="1"/>
    <xf numFmtId="3" fontId="0" fillId="0" borderId="2" xfId="0" applyNumberFormat="1" applyBorder="1"/>
    <xf numFmtId="0" fontId="0" fillId="0" borderId="6" xfId="0" applyBorder="1"/>
    <xf numFmtId="0" fontId="0" fillId="0" borderId="0" xfId="0" applyNumberFormat="1" applyBorder="1"/>
    <xf numFmtId="9" fontId="0" fillId="0" borderId="0" xfId="0" applyNumberFormat="1" applyBorder="1"/>
    <xf numFmtId="3" fontId="0" fillId="0" borderId="0" xfId="0" applyNumberFormat="1" applyFill="1" applyBorder="1"/>
    <xf numFmtId="9" fontId="0" fillId="0" borderId="0" xfId="0" applyNumberFormat="1" applyFill="1" applyBorder="1"/>
    <xf numFmtId="3" fontId="2" fillId="0" borderId="0" xfId="0" applyNumberFormat="1" applyFont="1" applyBorder="1"/>
    <xf numFmtId="0" fontId="2" fillId="2" borderId="5" xfId="0" applyFont="1" applyFill="1" applyBorder="1"/>
    <xf numFmtId="0" fontId="2" fillId="2" borderId="0" xfId="0" applyFont="1" applyFill="1" applyBorder="1"/>
    <xf numFmtId="3" fontId="0" fillId="2" borderId="0" xfId="0" applyNumberFormat="1" applyFill="1" applyBorder="1"/>
    <xf numFmtId="3" fontId="2" fillId="2" borderId="0" xfId="0" applyNumberFormat="1" applyFont="1" applyFill="1" applyBorder="1"/>
    <xf numFmtId="0" fontId="0" fillId="2" borderId="0" xfId="0" applyNumberFormat="1" applyFill="1" applyBorder="1"/>
    <xf numFmtId="9" fontId="0" fillId="2" borderId="0" xfId="0" applyNumberFormat="1" applyFill="1" applyBorder="1"/>
    <xf numFmtId="10" fontId="0" fillId="2" borderId="0" xfId="0" applyNumberFormat="1" applyFill="1" applyBorder="1"/>
    <xf numFmtId="3" fontId="0" fillId="2" borderId="6" xfId="0" applyNumberFormat="1" applyFill="1" applyBorder="1"/>
    <xf numFmtId="0" fontId="2" fillId="2" borderId="7" xfId="0" applyFont="1" applyFill="1" applyBorder="1"/>
    <xf numFmtId="0" fontId="2" fillId="2" borderId="8" xfId="0" applyFont="1" applyFill="1" applyBorder="1"/>
    <xf numFmtId="3" fontId="0" fillId="2" borderId="8" xfId="0" applyNumberFormat="1" applyFill="1" applyBorder="1"/>
    <xf numFmtId="3" fontId="2" fillId="2" borderId="8" xfId="0" applyNumberFormat="1" applyFont="1" applyFill="1" applyBorder="1"/>
    <xf numFmtId="0" fontId="0" fillId="2" borderId="8" xfId="0" applyNumberFormat="1" applyFill="1" applyBorder="1"/>
    <xf numFmtId="9" fontId="0" fillId="2" borderId="8" xfId="0" applyNumberFormat="1" applyFill="1" applyBorder="1"/>
    <xf numFmtId="10" fontId="0" fillId="2" borderId="8" xfId="0" applyNumberFormat="1" applyFill="1" applyBorder="1"/>
    <xf numFmtId="3" fontId="0" fillId="2" borderId="9" xfId="0" applyNumberFormat="1" applyFill="1" applyBorder="1"/>
    <xf numFmtId="0" fontId="3" fillId="0" borderId="4" xfId="0" applyFont="1" applyBorder="1" applyAlignment="1">
      <alignment horizontal="center"/>
    </xf>
    <xf numFmtId="0" fontId="2" fillId="0" borderId="0" xfId="0" applyFont="1" applyFill="1" applyBorder="1"/>
  </cellXfs>
  <cellStyles count="3">
    <cellStyle name="Comma 2" xfId="2"/>
    <cellStyle name="Normal" xfId="0" builtinId="0"/>
    <cellStyle name="Percent"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5" b="1" i="0" u="none" strike="noStrike" baseline="0">
                <a:solidFill>
                  <a:srgbClr val="000000"/>
                </a:solidFill>
                <a:latin typeface="Arial"/>
                <a:ea typeface="Arial"/>
                <a:cs typeface="Arial"/>
              </a:defRPr>
            </a:pPr>
            <a:r>
              <a:rPr lang="en-US"/>
              <a:t>Modelled Load, GWH (2002 - 2011)</a:t>
            </a:r>
          </a:p>
        </c:rich>
      </c:tx>
      <c:layout/>
      <c:spPr>
        <a:noFill/>
        <a:ln w="25400">
          <a:noFill/>
        </a:ln>
      </c:spPr>
    </c:title>
    <c:plotArea>
      <c:layout/>
      <c:barChart>
        <c:barDir val="col"/>
        <c:grouping val="clustered"/>
        <c:ser>
          <c:idx val="0"/>
          <c:order val="0"/>
          <c:tx>
            <c:strRef>
              <c:f>[1]Energy_Data!$U$15</c:f>
              <c:strCache>
                <c:ptCount val="1"/>
                <c:pt idx="0">
                  <c:v>Model 1</c:v>
                </c:pt>
              </c:strCache>
            </c:strRef>
          </c:tx>
          <c:spPr>
            <a:solidFill>
              <a:srgbClr val="C0C0C0"/>
            </a:solidFill>
            <a:ln w="25400">
              <a:noFill/>
            </a:ln>
          </c:spPr>
          <c:dPt>
            <c:idx val="10"/>
            <c:spPr>
              <a:solidFill>
                <a:srgbClr val="FF99CC"/>
              </a:solidFill>
              <a:ln w="25400">
                <a:noFill/>
              </a:ln>
            </c:spPr>
          </c:dPt>
          <c:cat>
            <c:strRef>
              <c:f>[1]Energy_Data!$T$16:$T$40</c:f>
              <c:strCache>
                <c:ptCount val="25"/>
                <c:pt idx="0">
                  <c:v>2002</c:v>
                </c:pt>
                <c:pt idx="1">
                  <c:v>2003</c:v>
                </c:pt>
                <c:pt idx="2">
                  <c:v>2004</c:v>
                </c:pt>
                <c:pt idx="3">
                  <c:v>2005</c:v>
                </c:pt>
                <c:pt idx="4">
                  <c:v>2006</c:v>
                </c:pt>
                <c:pt idx="5">
                  <c:v>2007</c:v>
                </c:pt>
                <c:pt idx="6">
                  <c:v>2008</c:v>
                </c:pt>
                <c:pt idx="7">
                  <c:v>2009</c:v>
                </c:pt>
                <c:pt idx="8">
                  <c:v>2010</c:v>
                </c:pt>
                <c:pt idx="9">
                  <c:v>2011</c:v>
                </c:pt>
                <c:pt idx="10">
                  <c:v>2012YTD</c:v>
                </c:pt>
                <c:pt idx="12">
                  <c:v>Purchases Net , YOY</c:v>
                </c:pt>
                <c:pt idx="14">
                  <c:v>2002</c:v>
                </c:pt>
                <c:pt idx="15">
                  <c:v>2003</c:v>
                </c:pt>
                <c:pt idx="16">
                  <c:v>2004</c:v>
                </c:pt>
                <c:pt idx="17">
                  <c:v>2005</c:v>
                </c:pt>
                <c:pt idx="18">
                  <c:v>2006</c:v>
                </c:pt>
                <c:pt idx="19">
                  <c:v>2007</c:v>
                </c:pt>
                <c:pt idx="20">
                  <c:v>2008</c:v>
                </c:pt>
                <c:pt idx="21">
                  <c:v>2009</c:v>
                </c:pt>
                <c:pt idx="22">
                  <c:v>2010</c:v>
                </c:pt>
                <c:pt idx="23">
                  <c:v>2011</c:v>
                </c:pt>
                <c:pt idx="24">
                  <c:v>2012YTD</c:v>
                </c:pt>
              </c:strCache>
            </c:strRef>
          </c:cat>
          <c:val>
            <c:numRef>
              <c:f>[1]Energy_Data!$U$16:$U$26</c:f>
              <c:numCache>
                <c:formatCode>General</c:formatCode>
                <c:ptCount val="11"/>
                <c:pt idx="0">
                  <c:v>275627902.68999994</c:v>
                </c:pt>
                <c:pt idx="1">
                  <c:v>285660808.30653036</c:v>
                </c:pt>
                <c:pt idx="2">
                  <c:v>286594847.42659456</c:v>
                </c:pt>
                <c:pt idx="3">
                  <c:v>294751813.83585006</c:v>
                </c:pt>
                <c:pt idx="4">
                  <c:v>291145722.19203842</c:v>
                </c:pt>
                <c:pt idx="5">
                  <c:v>296102718.49929625</c:v>
                </c:pt>
                <c:pt idx="6">
                  <c:v>298019871.76154977</c:v>
                </c:pt>
                <c:pt idx="7">
                  <c:v>299265350.76499999</c:v>
                </c:pt>
                <c:pt idx="8">
                  <c:v>302998831.56</c:v>
                </c:pt>
                <c:pt idx="9">
                  <c:v>309134382.07499999</c:v>
                </c:pt>
                <c:pt idx="10">
                  <c:v>227498777.45750001</c:v>
                </c:pt>
              </c:numCache>
            </c:numRef>
          </c:val>
        </c:ser>
        <c:ser>
          <c:idx val="1"/>
          <c:order val="1"/>
          <c:tx>
            <c:strRef>
              <c:f>[1]Energy_Data!$U$29</c:f>
              <c:strCache>
                <c:ptCount val="1"/>
                <c:pt idx="0">
                  <c:v>Model 2</c:v>
                </c:pt>
              </c:strCache>
            </c:strRef>
          </c:tx>
          <c:spPr>
            <a:solidFill>
              <a:srgbClr val="333333"/>
            </a:solidFill>
            <a:ln w="25400">
              <a:noFill/>
            </a:ln>
          </c:spPr>
          <c:dPt>
            <c:idx val="10"/>
            <c:spPr>
              <a:solidFill>
                <a:srgbClr val="000000"/>
              </a:solidFill>
              <a:ln w="25400">
                <a:noFill/>
              </a:ln>
            </c:spPr>
          </c:dPt>
          <c:cat>
            <c:strRef>
              <c:f>[1]Energy_Data!$T$16:$T$40</c:f>
              <c:strCache>
                <c:ptCount val="25"/>
                <c:pt idx="0">
                  <c:v>2002</c:v>
                </c:pt>
                <c:pt idx="1">
                  <c:v>2003</c:v>
                </c:pt>
                <c:pt idx="2">
                  <c:v>2004</c:v>
                </c:pt>
                <c:pt idx="3">
                  <c:v>2005</c:v>
                </c:pt>
                <c:pt idx="4">
                  <c:v>2006</c:v>
                </c:pt>
                <c:pt idx="5">
                  <c:v>2007</c:v>
                </c:pt>
                <c:pt idx="6">
                  <c:v>2008</c:v>
                </c:pt>
                <c:pt idx="7">
                  <c:v>2009</c:v>
                </c:pt>
                <c:pt idx="8">
                  <c:v>2010</c:v>
                </c:pt>
                <c:pt idx="9">
                  <c:v>2011</c:v>
                </c:pt>
                <c:pt idx="10">
                  <c:v>2012YTD</c:v>
                </c:pt>
                <c:pt idx="12">
                  <c:v>Purchases Net , YOY</c:v>
                </c:pt>
                <c:pt idx="14">
                  <c:v>2002</c:v>
                </c:pt>
                <c:pt idx="15">
                  <c:v>2003</c:v>
                </c:pt>
                <c:pt idx="16">
                  <c:v>2004</c:v>
                </c:pt>
                <c:pt idx="17">
                  <c:v>2005</c:v>
                </c:pt>
                <c:pt idx="18">
                  <c:v>2006</c:v>
                </c:pt>
                <c:pt idx="19">
                  <c:v>2007</c:v>
                </c:pt>
                <c:pt idx="20">
                  <c:v>2008</c:v>
                </c:pt>
                <c:pt idx="21">
                  <c:v>2009</c:v>
                </c:pt>
                <c:pt idx="22">
                  <c:v>2010</c:v>
                </c:pt>
                <c:pt idx="23">
                  <c:v>2011</c:v>
                </c:pt>
                <c:pt idx="24">
                  <c:v>2012YTD</c:v>
                </c:pt>
              </c:strCache>
            </c:strRef>
          </c:cat>
          <c:val>
            <c:numRef>
              <c:f>[1]Energy_Data!$U$30:$U$40</c:f>
              <c:numCache>
                <c:formatCode>General</c:formatCode>
                <c:ptCount val="11"/>
                <c:pt idx="0">
                  <c:v>306289773.47999996</c:v>
                </c:pt>
                <c:pt idx="1">
                  <c:v>318779094.18653047</c:v>
                </c:pt>
                <c:pt idx="2">
                  <c:v>315045471.97659463</c:v>
                </c:pt>
                <c:pt idx="3">
                  <c:v>295643753.4858501</c:v>
                </c:pt>
                <c:pt idx="4">
                  <c:v>292041997.76203841</c:v>
                </c:pt>
                <c:pt idx="5">
                  <c:v>310434032.24929631</c:v>
                </c:pt>
                <c:pt idx="6">
                  <c:v>332182559.11154985</c:v>
                </c:pt>
                <c:pt idx="7">
                  <c:v>334393557.99500006</c:v>
                </c:pt>
                <c:pt idx="8">
                  <c:v>340996579.42999995</c:v>
                </c:pt>
                <c:pt idx="9">
                  <c:v>341843563.065</c:v>
                </c:pt>
                <c:pt idx="10">
                  <c:v>249457042.91749999</c:v>
                </c:pt>
              </c:numCache>
            </c:numRef>
          </c:val>
        </c:ser>
        <c:gapWidth val="70"/>
        <c:axId val="178788992"/>
        <c:axId val="200598272"/>
      </c:barChart>
      <c:catAx>
        <c:axId val="178788992"/>
        <c:scaling>
          <c:orientation val="minMax"/>
        </c:scaling>
        <c:axPos val="b"/>
        <c:numFmt formatCode="General" sourceLinked="1"/>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200598272"/>
        <c:crosses val="autoZero"/>
        <c:auto val="1"/>
        <c:lblAlgn val="ctr"/>
        <c:lblOffset val="100"/>
        <c:tickLblSkip val="5"/>
        <c:tickMarkSkip val="1"/>
      </c:catAx>
      <c:valAx>
        <c:axId val="200598272"/>
        <c:scaling>
          <c:orientation val="minMax"/>
        </c:scaling>
        <c:axPos val="l"/>
        <c:majorGridlines>
          <c:spPr>
            <a:ln w="3175">
              <a:solidFill>
                <a:srgbClr val="000000"/>
              </a:solidFill>
              <a:prstDash val="solid"/>
            </a:ln>
          </c:spPr>
        </c:majorGridlines>
        <c:numFmt formatCode="General" sourceLinked="1"/>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178788992"/>
        <c:crosses val="autoZero"/>
        <c:crossBetween val="between"/>
        <c:dispUnits>
          <c:builtInUnit val="millions"/>
        </c:dispUnits>
      </c:valAx>
      <c:spPr>
        <a:solidFill>
          <a:srgbClr val="FFFFFF"/>
        </a:solidFill>
        <a:ln w="25400">
          <a:noFill/>
        </a:ln>
      </c:spPr>
    </c:plotArea>
    <c:legend>
      <c:legendPos val="b"/>
      <c:layou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43</xdr:row>
      <xdr:rowOff>142875</xdr:rowOff>
    </xdr:from>
    <xdr:to>
      <xdr:col>5</xdr:col>
      <xdr:colOff>0</xdr:colOff>
      <xdr:row>65</xdr:row>
      <xdr:rowOff>66675</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tes%20Group/VQ/2012/Misc/COLLUS/Data/Sep26%20revision/Energy_Sep2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odel1"/>
      <sheetName val="AF_M1"/>
      <sheetName val="MF_M1"/>
      <sheetName val="Model"/>
      <sheetName val="AF_M"/>
      <sheetName val="MF_M"/>
      <sheetName val="WN"/>
      <sheetName val="Sheet1"/>
      <sheetName val="CDM"/>
      <sheetName val="CDM Gross"/>
      <sheetName val="CC"/>
      <sheetName val="Customer Count"/>
      <sheetName val="CE"/>
      <sheetName val="LT"/>
      <sheetName val="Energy_Data"/>
      <sheetName val="Energy Data_Seasonally"/>
      <sheetName val="Class Data"/>
    </sheetNames>
    <sheetDataSet>
      <sheetData sheetId="0" refreshError="1"/>
      <sheetData sheetId="1">
        <row r="17">
          <cell r="A17">
            <v>2005</v>
          </cell>
        </row>
      </sheetData>
      <sheetData sheetId="2" refreshError="1"/>
      <sheetData sheetId="3" refreshError="1"/>
      <sheetData sheetId="4" refreshError="1"/>
      <sheetData sheetId="5" refreshError="1"/>
      <sheetData sheetId="6">
        <row r="8">
          <cell r="O8">
            <v>275627910</v>
          </cell>
        </row>
      </sheetData>
      <sheetData sheetId="7" refreshError="1"/>
      <sheetData sheetId="8" refreshError="1"/>
      <sheetData sheetId="9">
        <row r="1">
          <cell r="A1" t="str">
            <v>Year</v>
          </cell>
        </row>
        <row r="38">
          <cell r="E38">
            <v>14417.020265500003</v>
          </cell>
        </row>
        <row r="39">
          <cell r="E39">
            <v>14417.020265500003</v>
          </cell>
        </row>
        <row r="40">
          <cell r="E40">
            <v>14417.020265500003</v>
          </cell>
        </row>
        <row r="41">
          <cell r="E41">
            <v>14417.020265500003</v>
          </cell>
        </row>
        <row r="42">
          <cell r="E42">
            <v>14417.020265500003</v>
          </cell>
        </row>
        <row r="43">
          <cell r="E43">
            <v>14417.020265500003</v>
          </cell>
        </row>
        <row r="44">
          <cell r="E44">
            <v>14417.020265500003</v>
          </cell>
        </row>
        <row r="45">
          <cell r="E45">
            <v>14417.020265500003</v>
          </cell>
        </row>
        <row r="46">
          <cell r="E46">
            <v>14417.020265500003</v>
          </cell>
        </row>
        <row r="47">
          <cell r="E47">
            <v>14417.020265500003</v>
          </cell>
        </row>
        <row r="48">
          <cell r="E48">
            <v>14417.020265500003</v>
          </cell>
        </row>
        <row r="49">
          <cell r="E49">
            <v>14417.020265500003</v>
          </cell>
        </row>
        <row r="50">
          <cell r="E50">
            <v>204894.37696666669</v>
          </cell>
        </row>
        <row r="51">
          <cell r="E51">
            <v>204894.37696666669</v>
          </cell>
        </row>
        <row r="52">
          <cell r="E52">
            <v>204894.37696666669</v>
          </cell>
        </row>
        <row r="53">
          <cell r="E53">
            <v>204894.37696666669</v>
          </cell>
        </row>
        <row r="54">
          <cell r="E54">
            <v>204894.37696666669</v>
          </cell>
        </row>
        <row r="55">
          <cell r="E55">
            <v>204894.37696666669</v>
          </cell>
        </row>
        <row r="56">
          <cell r="E56">
            <v>204894.37696666669</v>
          </cell>
        </row>
        <row r="57">
          <cell r="E57">
            <v>204894.37696666669</v>
          </cell>
        </row>
        <row r="58">
          <cell r="E58">
            <v>204894.37696666669</v>
          </cell>
        </row>
        <row r="59">
          <cell r="E59">
            <v>204894.37696666669</v>
          </cell>
        </row>
        <row r="60">
          <cell r="E60">
            <v>204894.37696666669</v>
          </cell>
        </row>
        <row r="61">
          <cell r="E61">
            <v>204894.37696666669</v>
          </cell>
        </row>
        <row r="62">
          <cell r="E62">
            <v>272472.19710000005</v>
          </cell>
        </row>
        <row r="63">
          <cell r="E63">
            <v>272472.19710000005</v>
          </cell>
        </row>
        <row r="64">
          <cell r="E64">
            <v>272472.19710000005</v>
          </cell>
        </row>
        <row r="65">
          <cell r="E65">
            <v>272472.19710000005</v>
          </cell>
        </row>
        <row r="66">
          <cell r="E66">
            <v>272472.19710000005</v>
          </cell>
        </row>
        <row r="67">
          <cell r="E67">
            <v>272472.19710000005</v>
          </cell>
        </row>
        <row r="68">
          <cell r="E68">
            <v>272472.19710000005</v>
          </cell>
        </row>
        <row r="69">
          <cell r="E69">
            <v>272472.19710000005</v>
          </cell>
        </row>
        <row r="70">
          <cell r="E70">
            <v>272472.19710000005</v>
          </cell>
        </row>
        <row r="71">
          <cell r="E71">
            <v>272472.19710000005</v>
          </cell>
        </row>
        <row r="72">
          <cell r="E72">
            <v>272472.19710000005</v>
          </cell>
        </row>
        <row r="73">
          <cell r="E73">
            <v>272472.19710000005</v>
          </cell>
        </row>
        <row r="74">
          <cell r="E74">
            <v>343053.40766666667</v>
          </cell>
        </row>
        <row r="75">
          <cell r="E75">
            <v>343053.40766666667</v>
          </cell>
        </row>
        <row r="76">
          <cell r="E76">
            <v>343053.40766666667</v>
          </cell>
        </row>
        <row r="77">
          <cell r="E77">
            <v>343053.40766666667</v>
          </cell>
        </row>
        <row r="78">
          <cell r="E78">
            <v>343053.40766666667</v>
          </cell>
        </row>
        <row r="79">
          <cell r="E79">
            <v>343053.40766666667</v>
          </cell>
        </row>
        <row r="80">
          <cell r="E80">
            <v>343053.40766666667</v>
          </cell>
        </row>
        <row r="81">
          <cell r="E81">
            <v>343053.40766666667</v>
          </cell>
        </row>
        <row r="82">
          <cell r="E82">
            <v>343053.40766666667</v>
          </cell>
        </row>
        <row r="83">
          <cell r="E83">
            <v>343053.40766666667</v>
          </cell>
        </row>
        <row r="84">
          <cell r="E84">
            <v>343053.40766666667</v>
          </cell>
        </row>
        <row r="85">
          <cell r="E85">
            <v>343053.40766666667</v>
          </cell>
        </row>
        <row r="86">
          <cell r="E86">
            <v>503596.38124999998</v>
          </cell>
        </row>
        <row r="87">
          <cell r="E87">
            <v>503596.38124999998</v>
          </cell>
        </row>
        <row r="88">
          <cell r="E88">
            <v>503596.38124999998</v>
          </cell>
        </row>
        <row r="89">
          <cell r="E89">
            <v>503596.38124999998</v>
          </cell>
        </row>
        <row r="90">
          <cell r="E90">
            <v>503596.38124999998</v>
          </cell>
        </row>
        <row r="91">
          <cell r="E91">
            <v>503596.38124999998</v>
          </cell>
        </row>
        <row r="92">
          <cell r="E92">
            <v>503596.38124999998</v>
          </cell>
        </row>
        <row r="93">
          <cell r="E93">
            <v>503596.38124999998</v>
          </cell>
        </row>
        <row r="94">
          <cell r="E94">
            <v>503596.38124999998</v>
          </cell>
        </row>
        <row r="95">
          <cell r="E95">
            <v>503596.38124999998</v>
          </cell>
        </row>
        <row r="96">
          <cell r="E96">
            <v>503596.38124999998</v>
          </cell>
        </row>
        <row r="97">
          <cell r="E97">
            <v>503596.38124999998</v>
          </cell>
        </row>
        <row r="98">
          <cell r="E98">
            <v>546412.46666666667</v>
          </cell>
        </row>
        <row r="99">
          <cell r="E99">
            <v>546412.46666666667</v>
          </cell>
        </row>
        <row r="100">
          <cell r="E100">
            <v>546412.46666666667</v>
          </cell>
        </row>
        <row r="101">
          <cell r="E101">
            <v>546412.46666666667</v>
          </cell>
        </row>
        <row r="102">
          <cell r="E102">
            <v>546412.46666666667</v>
          </cell>
        </row>
        <row r="103">
          <cell r="E103">
            <v>546412.46666666667</v>
          </cell>
        </row>
        <row r="104">
          <cell r="E104">
            <v>546412.46666666667</v>
          </cell>
        </row>
        <row r="105">
          <cell r="E105">
            <v>546412.46666666667</v>
          </cell>
        </row>
        <row r="106">
          <cell r="E106">
            <v>546412.46666666667</v>
          </cell>
        </row>
        <row r="107">
          <cell r="E107">
            <v>546412.46666666667</v>
          </cell>
        </row>
        <row r="108">
          <cell r="E108">
            <v>546412.46666666667</v>
          </cell>
        </row>
        <row r="109">
          <cell r="E109">
            <v>546412.46666666667</v>
          </cell>
        </row>
        <row r="110">
          <cell r="E110">
            <v>796621.49375000002</v>
          </cell>
        </row>
        <row r="111">
          <cell r="E111">
            <v>796621.49375000002</v>
          </cell>
        </row>
        <row r="112">
          <cell r="E112">
            <v>796621.49375000002</v>
          </cell>
        </row>
        <row r="113">
          <cell r="E113">
            <v>796621.49375000002</v>
          </cell>
        </row>
        <row r="114">
          <cell r="E114">
            <v>796621.49375000002</v>
          </cell>
        </row>
        <row r="115">
          <cell r="E115">
            <v>796621.49375000002</v>
          </cell>
        </row>
        <row r="116">
          <cell r="E116">
            <v>796621.49375000002</v>
          </cell>
        </row>
        <row r="117">
          <cell r="E117">
            <v>796621.49375000002</v>
          </cell>
        </row>
        <row r="118">
          <cell r="E118">
            <v>796621.49375000002</v>
          </cell>
        </row>
        <row r="119">
          <cell r="E119">
            <v>796621.49375000002</v>
          </cell>
        </row>
        <row r="120">
          <cell r="E120">
            <v>796621.49375000002</v>
          </cell>
        </row>
        <row r="121">
          <cell r="E121">
            <v>796621.49375000002</v>
          </cell>
        </row>
        <row r="122">
          <cell r="E122">
            <v>738663.13749999995</v>
          </cell>
        </row>
        <row r="123">
          <cell r="E123">
            <v>738663.13749999995</v>
          </cell>
        </row>
        <row r="124">
          <cell r="E124">
            <v>738663.13749999995</v>
          </cell>
        </row>
        <row r="125">
          <cell r="E125">
            <v>738663.13749999995</v>
          </cell>
        </row>
        <row r="126">
          <cell r="E126">
            <v>738663.13749999995</v>
          </cell>
        </row>
        <row r="127">
          <cell r="E127">
            <v>738663.13749999995</v>
          </cell>
        </row>
        <row r="128">
          <cell r="E128">
            <v>738663.13749999995</v>
          </cell>
        </row>
        <row r="129">
          <cell r="E129">
            <v>738663.13749999995</v>
          </cell>
        </row>
        <row r="130">
          <cell r="E130">
            <v>738663.13749999995</v>
          </cell>
        </row>
        <row r="131">
          <cell r="E131">
            <v>738663.13749999995</v>
          </cell>
        </row>
        <row r="132">
          <cell r="E132">
            <v>738663.13749999995</v>
          </cell>
        </row>
        <row r="133">
          <cell r="E133">
            <v>738663.13749999995</v>
          </cell>
        </row>
        <row r="134">
          <cell r="E134">
            <v>957656.06333333335</v>
          </cell>
        </row>
        <row r="135">
          <cell r="E135">
            <v>957656.06333333335</v>
          </cell>
        </row>
        <row r="136">
          <cell r="E136">
            <v>957656.06333333335</v>
          </cell>
        </row>
        <row r="137">
          <cell r="E137">
            <v>957656.06333333335</v>
          </cell>
        </row>
        <row r="138">
          <cell r="E138">
            <v>957656.06333333335</v>
          </cell>
        </row>
        <row r="139">
          <cell r="E139">
            <v>957656.06333333335</v>
          </cell>
        </row>
        <row r="140">
          <cell r="E140">
            <v>957656.06333333335</v>
          </cell>
        </row>
        <row r="141">
          <cell r="E141">
            <v>957656.06333333335</v>
          </cell>
        </row>
        <row r="142">
          <cell r="E142">
            <v>957656.06333333335</v>
          </cell>
        </row>
        <row r="143">
          <cell r="E143">
            <v>957656.06333333335</v>
          </cell>
        </row>
        <row r="144">
          <cell r="E144">
            <v>957656.06333333335</v>
          </cell>
        </row>
        <row r="145">
          <cell r="E145">
            <v>957656.06333333335</v>
          </cell>
        </row>
        <row r="146">
          <cell r="E146">
            <v>840045.14083333337</v>
          </cell>
        </row>
        <row r="147">
          <cell r="E147">
            <v>840045.14083333337</v>
          </cell>
        </row>
        <row r="148">
          <cell r="E148">
            <v>840045.14083333337</v>
          </cell>
        </row>
        <row r="149">
          <cell r="E149">
            <v>840045.14083333337</v>
          </cell>
        </row>
        <row r="150">
          <cell r="E150">
            <v>840045.14083333337</v>
          </cell>
        </row>
        <row r="151">
          <cell r="E151">
            <v>840045.14083333337</v>
          </cell>
        </row>
        <row r="152">
          <cell r="E152">
            <v>840045.14083333337</v>
          </cell>
        </row>
        <row r="153">
          <cell r="E153">
            <v>840045.14083333337</v>
          </cell>
        </row>
        <row r="154">
          <cell r="E154">
            <v>840045.14083333337</v>
          </cell>
        </row>
        <row r="155">
          <cell r="E155">
            <v>840045.14083333337</v>
          </cell>
        </row>
        <row r="156">
          <cell r="E156">
            <v>840045.14083333337</v>
          </cell>
        </row>
        <row r="157">
          <cell r="E157">
            <v>840045.14083333337</v>
          </cell>
        </row>
      </sheetData>
      <sheetData sheetId="10" refreshError="1"/>
      <sheetData sheetId="11" refreshError="1"/>
      <sheetData sheetId="12" refreshError="1"/>
      <sheetData sheetId="13" refreshError="1"/>
      <sheetData sheetId="14">
        <row r="15">
          <cell r="U15" t="str">
            <v>Model 1</v>
          </cell>
        </row>
        <row r="16">
          <cell r="T16">
            <v>2002</v>
          </cell>
          <cell r="U16">
            <v>275627902.68999994</v>
          </cell>
        </row>
        <row r="17">
          <cell r="T17">
            <v>2003</v>
          </cell>
          <cell r="U17">
            <v>285660808.30653036</v>
          </cell>
        </row>
        <row r="18">
          <cell r="T18">
            <v>2004</v>
          </cell>
          <cell r="U18">
            <v>286594847.42659456</v>
          </cell>
        </row>
        <row r="19">
          <cell r="T19">
            <v>2005</v>
          </cell>
          <cell r="U19">
            <v>294751813.83585006</v>
          </cell>
        </row>
        <row r="20">
          <cell r="T20">
            <v>2006</v>
          </cell>
          <cell r="U20">
            <v>291145722.19203842</v>
          </cell>
        </row>
        <row r="21">
          <cell r="T21">
            <v>2007</v>
          </cell>
          <cell r="U21">
            <v>296102718.49929625</v>
          </cell>
        </row>
        <row r="22">
          <cell r="T22">
            <v>2008</v>
          </cell>
          <cell r="U22">
            <v>298019871.76154977</v>
          </cell>
        </row>
        <row r="23">
          <cell r="T23">
            <v>2009</v>
          </cell>
          <cell r="U23">
            <v>299265350.76499999</v>
          </cell>
        </row>
        <row r="24">
          <cell r="T24">
            <v>2010</v>
          </cell>
          <cell r="U24">
            <v>302998831.56</v>
          </cell>
        </row>
        <row r="25">
          <cell r="T25">
            <v>2011</v>
          </cell>
          <cell r="U25">
            <v>309134382.07499999</v>
          </cell>
        </row>
        <row r="26">
          <cell r="T26" t="str">
            <v>2012YTD</v>
          </cell>
          <cell r="U26">
            <v>227498777.45750001</v>
          </cell>
        </row>
        <row r="28">
          <cell r="T28" t="str">
            <v>Purchases Net , YOY</v>
          </cell>
        </row>
        <row r="29">
          <cell r="U29" t="str">
            <v>Model 2</v>
          </cell>
        </row>
        <row r="30">
          <cell r="T30">
            <v>2002</v>
          </cell>
          <cell r="U30">
            <v>306289773.47999996</v>
          </cell>
        </row>
        <row r="31">
          <cell r="T31">
            <v>2003</v>
          </cell>
          <cell r="U31">
            <v>318779094.18653047</v>
          </cell>
        </row>
        <row r="32">
          <cell r="T32">
            <v>2004</v>
          </cell>
          <cell r="U32">
            <v>315045471.97659463</v>
          </cell>
        </row>
        <row r="33">
          <cell r="T33">
            <v>2005</v>
          </cell>
          <cell r="U33">
            <v>295643753.4858501</v>
          </cell>
        </row>
        <row r="34">
          <cell r="T34">
            <v>2006</v>
          </cell>
          <cell r="U34">
            <v>292041997.76203841</v>
          </cell>
        </row>
        <row r="35">
          <cell r="T35">
            <v>2007</v>
          </cell>
          <cell r="U35">
            <v>310434032.24929631</v>
          </cell>
        </row>
        <row r="36">
          <cell r="T36">
            <v>2008</v>
          </cell>
          <cell r="U36">
            <v>332182559.11154985</v>
          </cell>
        </row>
        <row r="37">
          <cell r="T37">
            <v>2009</v>
          </cell>
          <cell r="U37">
            <v>334393557.99500006</v>
          </cell>
        </row>
        <row r="38">
          <cell r="T38">
            <v>2010</v>
          </cell>
          <cell r="U38">
            <v>340996579.42999995</v>
          </cell>
        </row>
        <row r="39">
          <cell r="T39">
            <v>2011</v>
          </cell>
          <cell r="U39">
            <v>341843563.065</v>
          </cell>
        </row>
        <row r="40">
          <cell r="T40" t="str">
            <v>2012YTD</v>
          </cell>
          <cell r="U40">
            <v>249457042.91749999</v>
          </cell>
        </row>
      </sheetData>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2"/>
  <dimension ref="B1:W122"/>
  <sheetViews>
    <sheetView tabSelected="1" zoomScale="85" workbookViewId="0">
      <selection activeCell="A2" sqref="A2"/>
    </sheetView>
  </sheetViews>
  <sheetFormatPr defaultRowHeight="12.75"/>
  <cols>
    <col min="1" max="1" width="2.7109375" customWidth="1"/>
    <col min="4" max="5" width="18.140625" customWidth="1"/>
    <col min="6" max="7" width="6.85546875" bestFit="1" customWidth="1"/>
    <col min="8" max="19" width="6.42578125" customWidth="1"/>
    <col min="20" max="23" width="9.140625" style="2"/>
  </cols>
  <sheetData>
    <row r="1" spans="2:23" ht="13.5" thickBot="1"/>
    <row r="2" spans="2:23" s="3" customFormat="1">
      <c r="B2" s="22" t="s">
        <v>0</v>
      </c>
      <c r="C2" s="17" t="s">
        <v>1</v>
      </c>
      <c r="D2" s="23" t="s">
        <v>37</v>
      </c>
      <c r="E2" s="23" t="s">
        <v>14</v>
      </c>
      <c r="F2" s="17" t="s">
        <v>15</v>
      </c>
      <c r="G2" s="17" t="s">
        <v>16</v>
      </c>
      <c r="H2" s="17" t="s">
        <v>2</v>
      </c>
      <c r="I2" s="17" t="s">
        <v>3</v>
      </c>
      <c r="J2" s="17" t="s">
        <v>4</v>
      </c>
      <c r="K2" s="17" t="s">
        <v>5</v>
      </c>
      <c r="L2" s="17" t="s">
        <v>6</v>
      </c>
      <c r="M2" s="17" t="s">
        <v>7</v>
      </c>
      <c r="N2" s="17" t="s">
        <v>8</v>
      </c>
      <c r="O2" s="17" t="s">
        <v>9</v>
      </c>
      <c r="P2" s="17" t="s">
        <v>10</v>
      </c>
      <c r="Q2" s="17" t="s">
        <v>11</v>
      </c>
      <c r="R2" s="17" t="s">
        <v>12</v>
      </c>
      <c r="S2" s="17" t="s">
        <v>13</v>
      </c>
      <c r="T2" s="24" t="s">
        <v>24</v>
      </c>
      <c r="U2" s="4"/>
      <c r="V2" s="4"/>
      <c r="W2" s="4"/>
    </row>
    <row r="3" spans="2:23">
      <c r="B3" s="25">
        <v>2005</v>
      </c>
      <c r="C3" s="5">
        <v>1</v>
      </c>
      <c r="D3" s="26">
        <v>30807401</v>
      </c>
      <c r="E3" s="26">
        <v>11951</v>
      </c>
      <c r="F3" s="5">
        <v>780.6</v>
      </c>
      <c r="G3" s="5">
        <v>0</v>
      </c>
      <c r="H3" s="5">
        <v>1</v>
      </c>
      <c r="I3" s="5">
        <v>0</v>
      </c>
      <c r="J3" s="5">
        <v>0</v>
      </c>
      <c r="K3" s="5">
        <v>0</v>
      </c>
      <c r="L3" s="5">
        <v>0</v>
      </c>
      <c r="M3" s="5">
        <v>0</v>
      </c>
      <c r="N3" s="5">
        <v>0</v>
      </c>
      <c r="O3" s="5">
        <v>0</v>
      </c>
      <c r="P3" s="5">
        <v>0</v>
      </c>
      <c r="Q3" s="5">
        <v>0</v>
      </c>
      <c r="R3" s="5">
        <v>0</v>
      </c>
      <c r="S3" s="5">
        <v>0</v>
      </c>
      <c r="T3" s="27">
        <v>0</v>
      </c>
    </row>
    <row r="4" spans="2:23">
      <c r="B4" s="25">
        <v>2005</v>
      </c>
      <c r="C4" s="5">
        <v>2</v>
      </c>
      <c r="D4" s="26">
        <v>26658179</v>
      </c>
      <c r="E4" s="26">
        <v>11968</v>
      </c>
      <c r="F4" s="5">
        <v>627.9</v>
      </c>
      <c r="G4" s="5">
        <v>0</v>
      </c>
      <c r="H4" s="5">
        <v>0</v>
      </c>
      <c r="I4" s="5">
        <v>1</v>
      </c>
      <c r="J4" s="5">
        <v>0</v>
      </c>
      <c r="K4" s="5">
        <v>0</v>
      </c>
      <c r="L4" s="5">
        <v>0</v>
      </c>
      <c r="M4" s="5">
        <v>0</v>
      </c>
      <c r="N4" s="5">
        <v>0</v>
      </c>
      <c r="O4" s="5">
        <v>0</v>
      </c>
      <c r="P4" s="5">
        <v>0</v>
      </c>
      <c r="Q4" s="5">
        <v>0</v>
      </c>
      <c r="R4" s="5">
        <v>0</v>
      </c>
      <c r="S4" s="5">
        <v>0</v>
      </c>
      <c r="T4" s="27">
        <v>0</v>
      </c>
    </row>
    <row r="5" spans="2:23">
      <c r="B5" s="25">
        <v>2005</v>
      </c>
      <c r="C5" s="5">
        <v>3</v>
      </c>
      <c r="D5" s="26">
        <v>27581398</v>
      </c>
      <c r="E5" s="26">
        <v>11985</v>
      </c>
      <c r="F5" s="5">
        <v>646.4</v>
      </c>
      <c r="G5" s="5">
        <v>0</v>
      </c>
      <c r="H5" s="5">
        <v>0</v>
      </c>
      <c r="I5" s="5">
        <v>0</v>
      </c>
      <c r="J5" s="5">
        <v>1</v>
      </c>
      <c r="K5" s="5">
        <v>0</v>
      </c>
      <c r="L5" s="5">
        <v>0</v>
      </c>
      <c r="M5" s="5">
        <v>0</v>
      </c>
      <c r="N5" s="5">
        <v>0</v>
      </c>
      <c r="O5" s="5">
        <v>0</v>
      </c>
      <c r="P5" s="5">
        <v>0</v>
      </c>
      <c r="Q5" s="5">
        <v>0</v>
      </c>
      <c r="R5" s="5">
        <v>0</v>
      </c>
      <c r="S5" s="5">
        <v>0</v>
      </c>
      <c r="T5" s="27">
        <v>0</v>
      </c>
    </row>
    <row r="6" spans="2:23">
      <c r="B6" s="25">
        <v>2005</v>
      </c>
      <c r="C6" s="5">
        <v>4</v>
      </c>
      <c r="D6" s="26">
        <v>22155914</v>
      </c>
      <c r="E6" s="26">
        <v>12002</v>
      </c>
      <c r="F6" s="5">
        <v>358.2</v>
      </c>
      <c r="G6" s="5">
        <v>1.1000000000000001</v>
      </c>
      <c r="H6" s="5">
        <v>0</v>
      </c>
      <c r="I6" s="5">
        <v>0</v>
      </c>
      <c r="J6" s="5">
        <v>0</v>
      </c>
      <c r="K6" s="5">
        <v>1</v>
      </c>
      <c r="L6" s="5">
        <v>0</v>
      </c>
      <c r="M6" s="5">
        <v>0</v>
      </c>
      <c r="N6" s="5">
        <v>0</v>
      </c>
      <c r="O6" s="5">
        <v>0</v>
      </c>
      <c r="P6" s="5">
        <v>0</v>
      </c>
      <c r="Q6" s="5">
        <v>0</v>
      </c>
      <c r="R6" s="5">
        <v>0</v>
      </c>
      <c r="S6" s="5">
        <v>0</v>
      </c>
      <c r="T6" s="27">
        <v>0</v>
      </c>
    </row>
    <row r="7" spans="2:23">
      <c r="B7" s="25">
        <v>2005</v>
      </c>
      <c r="C7" s="5">
        <v>5</v>
      </c>
      <c r="D7" s="26">
        <v>21016413</v>
      </c>
      <c r="E7" s="26">
        <v>12019</v>
      </c>
      <c r="F7" s="5">
        <v>234.3</v>
      </c>
      <c r="G7" s="5">
        <v>1.4</v>
      </c>
      <c r="H7" s="5">
        <v>0</v>
      </c>
      <c r="I7" s="5">
        <v>0</v>
      </c>
      <c r="J7" s="5">
        <v>0</v>
      </c>
      <c r="K7" s="5">
        <v>0</v>
      </c>
      <c r="L7" s="5">
        <v>1</v>
      </c>
      <c r="M7" s="5">
        <v>0</v>
      </c>
      <c r="N7" s="5">
        <v>0</v>
      </c>
      <c r="O7" s="5">
        <v>0</v>
      </c>
      <c r="P7" s="5">
        <v>0</v>
      </c>
      <c r="Q7" s="5">
        <v>0</v>
      </c>
      <c r="R7" s="5">
        <v>0</v>
      </c>
      <c r="S7" s="5">
        <v>0</v>
      </c>
      <c r="T7" s="27">
        <v>0</v>
      </c>
    </row>
    <row r="8" spans="2:23">
      <c r="B8" s="25">
        <v>2005</v>
      </c>
      <c r="C8" s="5">
        <v>6</v>
      </c>
      <c r="D8" s="26">
        <v>22934724</v>
      </c>
      <c r="E8" s="26">
        <v>12036</v>
      </c>
      <c r="F8" s="5">
        <v>18.5</v>
      </c>
      <c r="G8" s="5">
        <v>102.4</v>
      </c>
      <c r="H8" s="5">
        <v>0</v>
      </c>
      <c r="I8" s="5">
        <v>0</v>
      </c>
      <c r="J8" s="5">
        <v>0</v>
      </c>
      <c r="K8" s="5">
        <v>0</v>
      </c>
      <c r="L8" s="5">
        <v>0</v>
      </c>
      <c r="M8" s="5">
        <v>1</v>
      </c>
      <c r="N8" s="5">
        <v>0</v>
      </c>
      <c r="O8" s="5">
        <v>0</v>
      </c>
      <c r="P8" s="5">
        <v>0</v>
      </c>
      <c r="Q8" s="5">
        <v>0</v>
      </c>
      <c r="R8" s="5">
        <v>0</v>
      </c>
      <c r="S8" s="5">
        <v>0</v>
      </c>
      <c r="T8" s="27">
        <v>0</v>
      </c>
    </row>
    <row r="9" spans="2:23">
      <c r="B9" s="25">
        <v>2005</v>
      </c>
      <c r="C9" s="5">
        <v>7</v>
      </c>
      <c r="D9" s="26">
        <v>23339573</v>
      </c>
      <c r="E9" s="26">
        <v>12053</v>
      </c>
      <c r="F9" s="5">
        <v>1.6</v>
      </c>
      <c r="G9" s="5">
        <v>132.5</v>
      </c>
      <c r="H9" s="5">
        <v>0</v>
      </c>
      <c r="I9" s="5">
        <v>0</v>
      </c>
      <c r="J9" s="5">
        <v>0</v>
      </c>
      <c r="K9" s="5">
        <v>0</v>
      </c>
      <c r="L9" s="5">
        <v>0</v>
      </c>
      <c r="M9" s="5">
        <v>0</v>
      </c>
      <c r="N9" s="5">
        <v>1</v>
      </c>
      <c r="O9" s="5">
        <v>0</v>
      </c>
      <c r="P9" s="5">
        <v>0</v>
      </c>
      <c r="Q9" s="5">
        <v>0</v>
      </c>
      <c r="R9" s="5">
        <v>0</v>
      </c>
      <c r="S9" s="5">
        <v>0</v>
      </c>
      <c r="T9" s="27">
        <v>0</v>
      </c>
    </row>
    <row r="10" spans="2:23">
      <c r="B10" s="25">
        <v>2005</v>
      </c>
      <c r="C10" s="5">
        <v>8</v>
      </c>
      <c r="D10" s="26">
        <v>23441374</v>
      </c>
      <c r="E10" s="26">
        <v>12070</v>
      </c>
      <c r="F10" s="5">
        <v>3.7</v>
      </c>
      <c r="G10" s="5">
        <v>106.4</v>
      </c>
      <c r="H10" s="5">
        <v>0</v>
      </c>
      <c r="I10" s="5">
        <v>0</v>
      </c>
      <c r="J10" s="5">
        <v>0</v>
      </c>
      <c r="K10" s="5">
        <v>0</v>
      </c>
      <c r="L10" s="5">
        <v>0</v>
      </c>
      <c r="M10" s="5">
        <v>0</v>
      </c>
      <c r="N10" s="5">
        <v>0</v>
      </c>
      <c r="O10" s="5">
        <v>1</v>
      </c>
      <c r="P10" s="5">
        <v>0</v>
      </c>
      <c r="Q10" s="5">
        <v>0</v>
      </c>
      <c r="R10" s="5">
        <v>0</v>
      </c>
      <c r="S10" s="5">
        <v>0</v>
      </c>
      <c r="T10" s="27">
        <v>0</v>
      </c>
    </row>
    <row r="11" spans="2:23">
      <c r="B11" s="25">
        <v>2005</v>
      </c>
      <c r="C11" s="5">
        <v>9</v>
      </c>
      <c r="D11" s="26">
        <v>21347077</v>
      </c>
      <c r="E11" s="26">
        <v>12087</v>
      </c>
      <c r="F11" s="5">
        <v>30.2</v>
      </c>
      <c r="G11" s="5">
        <v>57.5</v>
      </c>
      <c r="H11" s="5">
        <v>0</v>
      </c>
      <c r="I11" s="5">
        <v>0</v>
      </c>
      <c r="J11" s="5">
        <v>0</v>
      </c>
      <c r="K11" s="5">
        <v>0</v>
      </c>
      <c r="L11" s="5">
        <v>0</v>
      </c>
      <c r="M11" s="5">
        <v>0</v>
      </c>
      <c r="N11" s="5">
        <v>0</v>
      </c>
      <c r="O11" s="5">
        <v>0</v>
      </c>
      <c r="P11" s="5">
        <v>1</v>
      </c>
      <c r="Q11" s="5">
        <v>0</v>
      </c>
      <c r="R11" s="5">
        <v>0</v>
      </c>
      <c r="S11" s="5">
        <v>0</v>
      </c>
      <c r="T11" s="27">
        <v>0</v>
      </c>
    </row>
    <row r="12" spans="2:23">
      <c r="B12" s="25">
        <v>2005</v>
      </c>
      <c r="C12" s="5">
        <v>10</v>
      </c>
      <c r="D12" s="26">
        <v>22153753</v>
      </c>
      <c r="E12" s="26">
        <v>12104</v>
      </c>
      <c r="F12" s="5">
        <v>214.8</v>
      </c>
      <c r="G12" s="5">
        <v>20</v>
      </c>
      <c r="H12" s="5">
        <v>0</v>
      </c>
      <c r="I12" s="5">
        <v>0</v>
      </c>
      <c r="J12" s="5">
        <v>0</v>
      </c>
      <c r="K12" s="5">
        <v>0</v>
      </c>
      <c r="L12" s="5">
        <v>0</v>
      </c>
      <c r="M12" s="5">
        <v>0</v>
      </c>
      <c r="N12" s="5">
        <v>0</v>
      </c>
      <c r="O12" s="5">
        <v>0</v>
      </c>
      <c r="P12" s="5">
        <v>0</v>
      </c>
      <c r="Q12" s="5">
        <v>1</v>
      </c>
      <c r="R12" s="5">
        <v>0</v>
      </c>
      <c r="S12" s="5">
        <v>0</v>
      </c>
      <c r="T12" s="27">
        <v>0</v>
      </c>
    </row>
    <row r="13" spans="2:23">
      <c r="B13" s="25">
        <v>2005</v>
      </c>
      <c r="C13" s="5">
        <v>11</v>
      </c>
      <c r="D13" s="26">
        <v>24165398</v>
      </c>
      <c r="E13" s="26">
        <v>12121</v>
      </c>
      <c r="F13" s="5">
        <v>392.5</v>
      </c>
      <c r="G13" s="5">
        <v>0</v>
      </c>
      <c r="H13" s="5">
        <v>0</v>
      </c>
      <c r="I13" s="5">
        <v>0</v>
      </c>
      <c r="J13" s="5">
        <v>0</v>
      </c>
      <c r="K13" s="5">
        <v>0</v>
      </c>
      <c r="L13" s="5">
        <v>0</v>
      </c>
      <c r="M13" s="5">
        <v>0</v>
      </c>
      <c r="N13" s="5">
        <v>0</v>
      </c>
      <c r="O13" s="5">
        <v>0</v>
      </c>
      <c r="P13" s="5">
        <v>0</v>
      </c>
      <c r="Q13" s="5">
        <v>0</v>
      </c>
      <c r="R13" s="5">
        <v>1</v>
      </c>
      <c r="S13" s="5">
        <v>0</v>
      </c>
      <c r="T13" s="27">
        <v>0</v>
      </c>
    </row>
    <row r="14" spans="2:23">
      <c r="B14" s="25">
        <v>2005</v>
      </c>
      <c r="C14" s="5">
        <v>12</v>
      </c>
      <c r="D14" s="26">
        <v>29150609</v>
      </c>
      <c r="E14" s="26">
        <v>12142</v>
      </c>
      <c r="F14" s="5">
        <v>658.5</v>
      </c>
      <c r="G14" s="5">
        <v>0</v>
      </c>
      <c r="H14" s="5">
        <v>0</v>
      </c>
      <c r="I14" s="5">
        <v>0</v>
      </c>
      <c r="J14" s="5">
        <v>0</v>
      </c>
      <c r="K14" s="5">
        <v>0</v>
      </c>
      <c r="L14" s="5">
        <v>0</v>
      </c>
      <c r="M14" s="5">
        <v>0</v>
      </c>
      <c r="N14" s="5">
        <v>0</v>
      </c>
      <c r="O14" s="5">
        <v>0</v>
      </c>
      <c r="P14" s="5">
        <v>0</v>
      </c>
      <c r="Q14" s="5">
        <v>0</v>
      </c>
      <c r="R14" s="5">
        <v>0</v>
      </c>
      <c r="S14" s="5">
        <v>1</v>
      </c>
      <c r="T14" s="27">
        <v>0</v>
      </c>
    </row>
    <row r="15" spans="2:23">
      <c r="B15" s="25">
        <v>2006</v>
      </c>
      <c r="C15" s="5">
        <v>1</v>
      </c>
      <c r="D15" s="26">
        <v>28684645</v>
      </c>
      <c r="E15" s="26">
        <v>12150</v>
      </c>
      <c r="F15" s="5">
        <v>573.5</v>
      </c>
      <c r="G15" s="5">
        <v>0</v>
      </c>
      <c r="H15" s="5">
        <v>1</v>
      </c>
      <c r="I15" s="5">
        <v>0</v>
      </c>
      <c r="J15" s="5">
        <v>0</v>
      </c>
      <c r="K15" s="5">
        <v>0</v>
      </c>
      <c r="L15" s="5">
        <v>0</v>
      </c>
      <c r="M15" s="5">
        <v>0</v>
      </c>
      <c r="N15" s="5">
        <v>0</v>
      </c>
      <c r="O15" s="5">
        <v>0</v>
      </c>
      <c r="P15" s="5">
        <v>0</v>
      </c>
      <c r="Q15" s="5">
        <v>0</v>
      </c>
      <c r="R15" s="5">
        <v>0</v>
      </c>
      <c r="S15" s="5">
        <v>0</v>
      </c>
      <c r="T15" s="27">
        <v>0</v>
      </c>
    </row>
    <row r="16" spans="2:23">
      <c r="B16" s="25">
        <v>2006</v>
      </c>
      <c r="C16" s="5">
        <v>2</v>
      </c>
      <c r="D16" s="26">
        <v>26463480</v>
      </c>
      <c r="E16" s="26">
        <v>12158</v>
      </c>
      <c r="F16" s="5">
        <v>630.6</v>
      </c>
      <c r="G16" s="5">
        <v>0</v>
      </c>
      <c r="H16" s="5">
        <v>0</v>
      </c>
      <c r="I16" s="5">
        <v>1</v>
      </c>
      <c r="J16" s="5">
        <v>0</v>
      </c>
      <c r="K16" s="5">
        <v>0</v>
      </c>
      <c r="L16" s="5">
        <v>0</v>
      </c>
      <c r="M16" s="5">
        <v>0</v>
      </c>
      <c r="N16" s="5">
        <v>0</v>
      </c>
      <c r="O16" s="5">
        <v>0</v>
      </c>
      <c r="P16" s="5">
        <v>0</v>
      </c>
      <c r="Q16" s="5">
        <v>0</v>
      </c>
      <c r="R16" s="5">
        <v>0</v>
      </c>
      <c r="S16" s="5">
        <v>0</v>
      </c>
      <c r="T16" s="27">
        <v>0</v>
      </c>
    </row>
    <row r="17" spans="2:20">
      <c r="B17" s="25">
        <v>2006</v>
      </c>
      <c r="C17" s="5">
        <v>3</v>
      </c>
      <c r="D17" s="26">
        <v>27481701</v>
      </c>
      <c r="E17" s="26">
        <v>12166</v>
      </c>
      <c r="F17" s="5">
        <v>555.29999999999995</v>
      </c>
      <c r="G17" s="5">
        <v>0</v>
      </c>
      <c r="H17" s="5">
        <v>0</v>
      </c>
      <c r="I17" s="5">
        <v>0</v>
      </c>
      <c r="J17" s="5">
        <v>1</v>
      </c>
      <c r="K17" s="5">
        <v>0</v>
      </c>
      <c r="L17" s="5">
        <v>0</v>
      </c>
      <c r="M17" s="5">
        <v>0</v>
      </c>
      <c r="N17" s="5">
        <v>0</v>
      </c>
      <c r="O17" s="5">
        <v>0</v>
      </c>
      <c r="P17" s="5">
        <v>0</v>
      </c>
      <c r="Q17" s="5">
        <v>0</v>
      </c>
      <c r="R17" s="5">
        <v>0</v>
      </c>
      <c r="S17" s="5">
        <v>0</v>
      </c>
      <c r="T17" s="27">
        <v>0</v>
      </c>
    </row>
    <row r="18" spans="2:20">
      <c r="B18" s="25">
        <v>2006</v>
      </c>
      <c r="C18" s="5">
        <v>4</v>
      </c>
      <c r="D18" s="26">
        <v>21870969</v>
      </c>
      <c r="E18" s="26">
        <v>12174</v>
      </c>
      <c r="F18" s="5">
        <v>323.8</v>
      </c>
      <c r="G18" s="5">
        <v>0</v>
      </c>
      <c r="H18" s="5">
        <v>0</v>
      </c>
      <c r="I18" s="5">
        <v>0</v>
      </c>
      <c r="J18" s="5">
        <v>0</v>
      </c>
      <c r="K18" s="5">
        <v>1</v>
      </c>
      <c r="L18" s="5">
        <v>0</v>
      </c>
      <c r="M18" s="5">
        <v>0</v>
      </c>
      <c r="N18" s="5">
        <v>0</v>
      </c>
      <c r="O18" s="5">
        <v>0</v>
      </c>
      <c r="P18" s="5">
        <v>0</v>
      </c>
      <c r="Q18" s="5">
        <v>0</v>
      </c>
      <c r="R18" s="5">
        <v>0</v>
      </c>
      <c r="S18" s="5">
        <v>0</v>
      </c>
      <c r="T18" s="27">
        <v>0</v>
      </c>
    </row>
    <row r="19" spans="2:20">
      <c r="B19" s="25">
        <v>2006</v>
      </c>
      <c r="C19" s="5">
        <v>5</v>
      </c>
      <c r="D19" s="26">
        <v>21725201</v>
      </c>
      <c r="E19" s="26">
        <v>12182</v>
      </c>
      <c r="F19" s="5">
        <v>160.9</v>
      </c>
      <c r="G19" s="5">
        <v>15.6</v>
      </c>
      <c r="H19" s="5">
        <v>0</v>
      </c>
      <c r="I19" s="5">
        <v>0</v>
      </c>
      <c r="J19" s="5">
        <v>0</v>
      </c>
      <c r="K19" s="5">
        <v>0</v>
      </c>
      <c r="L19" s="5">
        <v>1</v>
      </c>
      <c r="M19" s="5">
        <v>0</v>
      </c>
      <c r="N19" s="5">
        <v>0</v>
      </c>
      <c r="O19" s="5">
        <v>0</v>
      </c>
      <c r="P19" s="5">
        <v>0</v>
      </c>
      <c r="Q19" s="5">
        <v>0</v>
      </c>
      <c r="R19" s="5">
        <v>0</v>
      </c>
      <c r="S19" s="5">
        <v>0</v>
      </c>
      <c r="T19" s="27">
        <v>0</v>
      </c>
    </row>
    <row r="20" spans="2:20">
      <c r="B20" s="25">
        <v>2006</v>
      </c>
      <c r="C20" s="5">
        <v>6</v>
      </c>
      <c r="D20" s="26">
        <v>21834133</v>
      </c>
      <c r="E20" s="26">
        <v>12190</v>
      </c>
      <c r="F20" s="5">
        <v>46.1</v>
      </c>
      <c r="G20" s="5">
        <v>44.9</v>
      </c>
      <c r="H20" s="5">
        <v>0</v>
      </c>
      <c r="I20" s="5">
        <v>0</v>
      </c>
      <c r="J20" s="5">
        <v>0</v>
      </c>
      <c r="K20" s="5">
        <v>0</v>
      </c>
      <c r="L20" s="5">
        <v>0</v>
      </c>
      <c r="M20" s="5">
        <v>1</v>
      </c>
      <c r="N20" s="5">
        <v>0</v>
      </c>
      <c r="O20" s="5">
        <v>0</v>
      </c>
      <c r="P20" s="5">
        <v>0</v>
      </c>
      <c r="Q20" s="5">
        <v>0</v>
      </c>
      <c r="R20" s="5">
        <v>0</v>
      </c>
      <c r="S20" s="5">
        <v>0</v>
      </c>
      <c r="T20" s="27">
        <v>0</v>
      </c>
    </row>
    <row r="21" spans="2:20">
      <c r="B21" s="25">
        <v>2006</v>
      </c>
      <c r="C21" s="5">
        <v>7</v>
      </c>
      <c r="D21" s="26">
        <v>23588457</v>
      </c>
      <c r="E21" s="26">
        <v>12198</v>
      </c>
      <c r="F21" s="5">
        <v>2.5</v>
      </c>
      <c r="G21" s="5">
        <v>141.4</v>
      </c>
      <c r="H21" s="5">
        <v>0</v>
      </c>
      <c r="I21" s="5">
        <v>0</v>
      </c>
      <c r="J21" s="5">
        <v>0</v>
      </c>
      <c r="K21" s="5">
        <v>0</v>
      </c>
      <c r="L21" s="5">
        <v>0</v>
      </c>
      <c r="M21" s="5">
        <v>0</v>
      </c>
      <c r="N21" s="5">
        <v>1</v>
      </c>
      <c r="O21" s="5">
        <v>0</v>
      </c>
      <c r="P21" s="5">
        <v>0</v>
      </c>
      <c r="Q21" s="5">
        <v>0</v>
      </c>
      <c r="R21" s="5">
        <v>0</v>
      </c>
      <c r="S21" s="5">
        <v>0</v>
      </c>
      <c r="T21" s="27">
        <v>0</v>
      </c>
    </row>
    <row r="22" spans="2:20">
      <c r="B22" s="25">
        <v>2006</v>
      </c>
      <c r="C22" s="5">
        <v>8</v>
      </c>
      <c r="D22" s="26">
        <v>23066128</v>
      </c>
      <c r="E22" s="26">
        <v>12206</v>
      </c>
      <c r="F22" s="5">
        <v>12.1</v>
      </c>
      <c r="G22" s="5">
        <v>73.599999999999994</v>
      </c>
      <c r="H22" s="5">
        <v>0</v>
      </c>
      <c r="I22" s="5">
        <v>0</v>
      </c>
      <c r="J22" s="5">
        <v>0</v>
      </c>
      <c r="K22" s="5">
        <v>0</v>
      </c>
      <c r="L22" s="5">
        <v>0</v>
      </c>
      <c r="M22" s="5">
        <v>0</v>
      </c>
      <c r="N22" s="5">
        <v>0</v>
      </c>
      <c r="O22" s="5">
        <v>1</v>
      </c>
      <c r="P22" s="5">
        <v>0</v>
      </c>
      <c r="Q22" s="5">
        <v>0</v>
      </c>
      <c r="R22" s="5">
        <v>0</v>
      </c>
      <c r="S22" s="5">
        <v>0</v>
      </c>
      <c r="T22" s="27">
        <v>0</v>
      </c>
    </row>
    <row r="23" spans="2:20">
      <c r="B23" s="25">
        <v>2006</v>
      </c>
      <c r="C23" s="5">
        <v>9</v>
      </c>
      <c r="D23" s="26">
        <v>20549432</v>
      </c>
      <c r="E23" s="26">
        <v>12214</v>
      </c>
      <c r="F23" s="5">
        <v>98.2</v>
      </c>
      <c r="G23" s="5">
        <v>9.1999999999999993</v>
      </c>
      <c r="H23" s="5">
        <v>0</v>
      </c>
      <c r="I23" s="5">
        <v>0</v>
      </c>
      <c r="J23" s="5">
        <v>0</v>
      </c>
      <c r="K23" s="5">
        <v>0</v>
      </c>
      <c r="L23" s="5">
        <v>0</v>
      </c>
      <c r="M23" s="5">
        <v>0</v>
      </c>
      <c r="N23" s="5">
        <v>0</v>
      </c>
      <c r="O23" s="5">
        <v>0</v>
      </c>
      <c r="P23" s="5">
        <v>1</v>
      </c>
      <c r="Q23" s="5">
        <v>0</v>
      </c>
      <c r="R23" s="5">
        <v>0</v>
      </c>
      <c r="S23" s="5">
        <v>0</v>
      </c>
      <c r="T23" s="27">
        <v>0</v>
      </c>
    </row>
    <row r="24" spans="2:20">
      <c r="B24" s="25">
        <v>2006</v>
      </c>
      <c r="C24" s="5">
        <v>10</v>
      </c>
      <c r="D24" s="26">
        <v>24301550</v>
      </c>
      <c r="E24" s="26">
        <v>12222</v>
      </c>
      <c r="F24" s="5">
        <v>287.7</v>
      </c>
      <c r="G24" s="5">
        <v>0.6</v>
      </c>
      <c r="H24" s="5">
        <v>0</v>
      </c>
      <c r="I24" s="5">
        <v>0</v>
      </c>
      <c r="J24" s="5">
        <v>0</v>
      </c>
      <c r="K24" s="5">
        <v>0</v>
      </c>
      <c r="L24" s="5">
        <v>0</v>
      </c>
      <c r="M24" s="5">
        <v>0</v>
      </c>
      <c r="N24" s="5">
        <v>0</v>
      </c>
      <c r="O24" s="5">
        <v>0</v>
      </c>
      <c r="P24" s="5">
        <v>0</v>
      </c>
      <c r="Q24" s="5">
        <v>1</v>
      </c>
      <c r="R24" s="5">
        <v>0</v>
      </c>
      <c r="S24" s="5">
        <v>0</v>
      </c>
      <c r="T24" s="27">
        <v>1</v>
      </c>
    </row>
    <row r="25" spans="2:20">
      <c r="B25" s="25">
        <v>2006</v>
      </c>
      <c r="C25" s="5">
        <v>11</v>
      </c>
      <c r="D25" s="26">
        <v>24378867</v>
      </c>
      <c r="E25" s="26">
        <v>12230</v>
      </c>
      <c r="F25" s="5">
        <v>367.5</v>
      </c>
      <c r="G25" s="5">
        <v>0</v>
      </c>
      <c r="H25" s="5">
        <v>0</v>
      </c>
      <c r="I25" s="5">
        <v>0</v>
      </c>
      <c r="J25" s="5">
        <v>0</v>
      </c>
      <c r="K25" s="5">
        <v>0</v>
      </c>
      <c r="L25" s="5">
        <v>0</v>
      </c>
      <c r="M25" s="5">
        <v>0</v>
      </c>
      <c r="N25" s="5">
        <v>0</v>
      </c>
      <c r="O25" s="5">
        <v>0</v>
      </c>
      <c r="P25" s="5">
        <v>0</v>
      </c>
      <c r="Q25" s="5">
        <v>0</v>
      </c>
      <c r="R25" s="5">
        <v>1</v>
      </c>
      <c r="S25" s="5">
        <v>0</v>
      </c>
      <c r="T25" s="27">
        <v>1</v>
      </c>
    </row>
    <row r="26" spans="2:20">
      <c r="B26" s="25">
        <v>2006</v>
      </c>
      <c r="C26" s="5">
        <v>12</v>
      </c>
      <c r="D26" s="26">
        <v>27201160</v>
      </c>
      <c r="E26" s="26">
        <v>12242</v>
      </c>
      <c r="F26" s="5">
        <v>503.7</v>
      </c>
      <c r="G26" s="5">
        <v>0</v>
      </c>
      <c r="H26" s="5">
        <v>0</v>
      </c>
      <c r="I26" s="5">
        <v>0</v>
      </c>
      <c r="J26" s="5">
        <v>0</v>
      </c>
      <c r="K26" s="5">
        <v>0</v>
      </c>
      <c r="L26" s="5">
        <v>0</v>
      </c>
      <c r="M26" s="5">
        <v>0</v>
      </c>
      <c r="N26" s="5">
        <v>0</v>
      </c>
      <c r="O26" s="5">
        <v>0</v>
      </c>
      <c r="P26" s="5">
        <v>0</v>
      </c>
      <c r="Q26" s="5">
        <v>0</v>
      </c>
      <c r="R26" s="5">
        <v>0</v>
      </c>
      <c r="S26" s="5">
        <v>1</v>
      </c>
      <c r="T26" s="27">
        <v>0</v>
      </c>
    </row>
    <row r="27" spans="2:20">
      <c r="B27" s="25">
        <v>2007</v>
      </c>
      <c r="C27" s="5">
        <v>1</v>
      </c>
      <c r="D27" s="26">
        <v>29361362</v>
      </c>
      <c r="E27" s="26">
        <v>12266</v>
      </c>
      <c r="F27" s="5">
        <v>668.8</v>
      </c>
      <c r="G27" s="5">
        <v>0</v>
      </c>
      <c r="H27" s="5">
        <v>1</v>
      </c>
      <c r="I27" s="5">
        <v>0</v>
      </c>
      <c r="J27" s="5">
        <v>0</v>
      </c>
      <c r="K27" s="5">
        <v>0</v>
      </c>
      <c r="L27" s="5">
        <v>0</v>
      </c>
      <c r="M27" s="5">
        <v>0</v>
      </c>
      <c r="N27" s="5">
        <v>0</v>
      </c>
      <c r="O27" s="5">
        <v>0</v>
      </c>
      <c r="P27" s="5">
        <v>0</v>
      </c>
      <c r="Q27" s="5">
        <v>0</v>
      </c>
      <c r="R27" s="5">
        <v>0</v>
      </c>
      <c r="S27" s="5">
        <v>0</v>
      </c>
      <c r="T27" s="27">
        <v>0</v>
      </c>
    </row>
    <row r="28" spans="2:20">
      <c r="B28" s="25">
        <v>2007</v>
      </c>
      <c r="C28" s="5">
        <v>2</v>
      </c>
      <c r="D28" s="26">
        <v>28840813</v>
      </c>
      <c r="E28" s="26">
        <v>12290</v>
      </c>
      <c r="F28" s="5">
        <v>729.3</v>
      </c>
      <c r="G28" s="5">
        <v>0</v>
      </c>
      <c r="H28" s="5">
        <v>0</v>
      </c>
      <c r="I28" s="5">
        <v>1</v>
      </c>
      <c r="J28" s="5">
        <v>0</v>
      </c>
      <c r="K28" s="5">
        <v>0</v>
      </c>
      <c r="L28" s="5">
        <v>0</v>
      </c>
      <c r="M28" s="5">
        <v>0</v>
      </c>
      <c r="N28" s="5">
        <v>0</v>
      </c>
      <c r="O28" s="5">
        <v>0</v>
      </c>
      <c r="P28" s="5">
        <v>0</v>
      </c>
      <c r="Q28" s="5">
        <v>0</v>
      </c>
      <c r="R28" s="5">
        <v>0</v>
      </c>
      <c r="S28" s="5">
        <v>0</v>
      </c>
      <c r="T28" s="27">
        <v>0</v>
      </c>
    </row>
    <row r="29" spans="2:20">
      <c r="B29" s="25">
        <v>2007</v>
      </c>
      <c r="C29" s="5">
        <v>3</v>
      </c>
      <c r="D29" s="26">
        <v>26920491</v>
      </c>
      <c r="E29" s="26">
        <v>12314</v>
      </c>
      <c r="F29" s="5">
        <v>559.9</v>
      </c>
      <c r="G29" s="5">
        <v>0</v>
      </c>
      <c r="H29" s="5">
        <v>0</v>
      </c>
      <c r="I29" s="5">
        <v>0</v>
      </c>
      <c r="J29" s="5">
        <v>1</v>
      </c>
      <c r="K29" s="5">
        <v>0</v>
      </c>
      <c r="L29" s="5">
        <v>0</v>
      </c>
      <c r="M29" s="5">
        <v>0</v>
      </c>
      <c r="N29" s="5">
        <v>0</v>
      </c>
      <c r="O29" s="5">
        <v>0</v>
      </c>
      <c r="P29" s="5">
        <v>0</v>
      </c>
      <c r="Q29" s="5">
        <v>0</v>
      </c>
      <c r="R29" s="5">
        <v>0</v>
      </c>
      <c r="S29" s="5">
        <v>0</v>
      </c>
      <c r="T29" s="27">
        <v>0</v>
      </c>
    </row>
    <row r="30" spans="2:20">
      <c r="B30" s="25">
        <v>2007</v>
      </c>
      <c r="C30" s="5">
        <v>4</v>
      </c>
      <c r="D30" s="26">
        <v>23175641</v>
      </c>
      <c r="E30" s="26">
        <v>12338</v>
      </c>
      <c r="F30" s="5">
        <v>402.3</v>
      </c>
      <c r="G30" s="5">
        <v>0</v>
      </c>
      <c r="H30" s="5">
        <v>0</v>
      </c>
      <c r="I30" s="5">
        <v>0</v>
      </c>
      <c r="J30" s="5">
        <v>0</v>
      </c>
      <c r="K30" s="5">
        <v>1</v>
      </c>
      <c r="L30" s="5">
        <v>0</v>
      </c>
      <c r="M30" s="5">
        <v>0</v>
      </c>
      <c r="N30" s="5">
        <v>0</v>
      </c>
      <c r="O30" s="5">
        <v>0</v>
      </c>
      <c r="P30" s="5">
        <v>0</v>
      </c>
      <c r="Q30" s="5">
        <v>0</v>
      </c>
      <c r="R30" s="5">
        <v>0</v>
      </c>
      <c r="S30" s="5">
        <v>0</v>
      </c>
      <c r="T30" s="27">
        <v>0</v>
      </c>
    </row>
    <row r="31" spans="2:20">
      <c r="B31" s="25">
        <v>2007</v>
      </c>
      <c r="C31" s="5">
        <v>5</v>
      </c>
      <c r="D31" s="26">
        <v>21596579</v>
      </c>
      <c r="E31" s="26">
        <v>12362</v>
      </c>
      <c r="F31" s="5">
        <v>185.5</v>
      </c>
      <c r="G31" s="5">
        <v>18</v>
      </c>
      <c r="H31" s="5">
        <v>0</v>
      </c>
      <c r="I31" s="5">
        <v>0</v>
      </c>
      <c r="J31" s="5">
        <v>0</v>
      </c>
      <c r="K31" s="5">
        <v>0</v>
      </c>
      <c r="L31" s="5">
        <v>1</v>
      </c>
      <c r="M31" s="5">
        <v>0</v>
      </c>
      <c r="N31" s="5">
        <v>0</v>
      </c>
      <c r="O31" s="5">
        <v>0</v>
      </c>
      <c r="P31" s="5">
        <v>0</v>
      </c>
      <c r="Q31" s="5">
        <v>0</v>
      </c>
      <c r="R31" s="5">
        <v>0</v>
      </c>
      <c r="S31" s="5">
        <v>0</v>
      </c>
      <c r="T31" s="27">
        <v>0</v>
      </c>
    </row>
    <row r="32" spans="2:20">
      <c r="B32" s="25">
        <v>2007</v>
      </c>
      <c r="C32" s="5">
        <v>6</v>
      </c>
      <c r="D32" s="26">
        <v>22171136</v>
      </c>
      <c r="E32" s="26">
        <v>12386</v>
      </c>
      <c r="F32" s="5">
        <v>45.6</v>
      </c>
      <c r="G32" s="5">
        <v>59.8</v>
      </c>
      <c r="H32" s="5">
        <v>0</v>
      </c>
      <c r="I32" s="5">
        <v>0</v>
      </c>
      <c r="J32" s="5">
        <v>0</v>
      </c>
      <c r="K32" s="5">
        <v>0</v>
      </c>
      <c r="L32" s="5">
        <v>0</v>
      </c>
      <c r="M32" s="5">
        <v>1</v>
      </c>
      <c r="N32" s="5">
        <v>0</v>
      </c>
      <c r="O32" s="5">
        <v>0</v>
      </c>
      <c r="P32" s="5">
        <v>0</v>
      </c>
      <c r="Q32" s="5">
        <v>0</v>
      </c>
      <c r="R32" s="5">
        <v>0</v>
      </c>
      <c r="S32" s="5">
        <v>0</v>
      </c>
      <c r="T32" s="27">
        <v>0</v>
      </c>
    </row>
    <row r="33" spans="2:20">
      <c r="B33" s="25">
        <v>2007</v>
      </c>
      <c r="C33" s="5">
        <v>7</v>
      </c>
      <c r="D33" s="26">
        <v>21595099</v>
      </c>
      <c r="E33" s="26">
        <v>12410</v>
      </c>
      <c r="F33" s="5">
        <v>13.4</v>
      </c>
      <c r="G33" s="5">
        <v>64.400000000000006</v>
      </c>
      <c r="H33" s="5">
        <v>0</v>
      </c>
      <c r="I33" s="5">
        <v>0</v>
      </c>
      <c r="J33" s="5">
        <v>0</v>
      </c>
      <c r="K33" s="5">
        <v>0</v>
      </c>
      <c r="L33" s="5">
        <v>0</v>
      </c>
      <c r="M33" s="5">
        <v>0</v>
      </c>
      <c r="N33" s="5">
        <v>1</v>
      </c>
      <c r="O33" s="5">
        <v>0</v>
      </c>
      <c r="P33" s="5">
        <v>0</v>
      </c>
      <c r="Q33" s="5">
        <v>0</v>
      </c>
      <c r="R33" s="5">
        <v>0</v>
      </c>
      <c r="S33" s="5">
        <v>0</v>
      </c>
      <c r="T33" s="27">
        <v>0</v>
      </c>
    </row>
    <row r="34" spans="2:20">
      <c r="B34" s="25">
        <v>2007</v>
      </c>
      <c r="C34" s="5">
        <v>8</v>
      </c>
      <c r="D34" s="26">
        <v>23699737</v>
      </c>
      <c r="E34" s="26">
        <v>12434</v>
      </c>
      <c r="F34" s="5">
        <v>17.5</v>
      </c>
      <c r="G34" s="5">
        <v>88.7</v>
      </c>
      <c r="H34" s="5">
        <v>0</v>
      </c>
      <c r="I34" s="5">
        <v>0</v>
      </c>
      <c r="J34" s="5">
        <v>0</v>
      </c>
      <c r="K34" s="5">
        <v>0</v>
      </c>
      <c r="L34" s="5">
        <v>0</v>
      </c>
      <c r="M34" s="5">
        <v>0</v>
      </c>
      <c r="N34" s="5">
        <v>0</v>
      </c>
      <c r="O34" s="5">
        <v>1</v>
      </c>
      <c r="P34" s="5">
        <v>0</v>
      </c>
      <c r="Q34" s="5">
        <v>0</v>
      </c>
      <c r="R34" s="5">
        <v>0</v>
      </c>
      <c r="S34" s="5">
        <v>0</v>
      </c>
      <c r="T34" s="27">
        <v>0</v>
      </c>
    </row>
    <row r="35" spans="2:20">
      <c r="B35" s="25">
        <v>2007</v>
      </c>
      <c r="C35" s="5">
        <v>9</v>
      </c>
      <c r="D35" s="26">
        <v>21230319</v>
      </c>
      <c r="E35" s="26">
        <v>12458</v>
      </c>
      <c r="F35" s="5">
        <v>50.4</v>
      </c>
      <c r="G35" s="5">
        <v>40.9</v>
      </c>
      <c r="H35" s="5">
        <v>0</v>
      </c>
      <c r="I35" s="5">
        <v>0</v>
      </c>
      <c r="J35" s="5">
        <v>0</v>
      </c>
      <c r="K35" s="5">
        <v>0</v>
      </c>
      <c r="L35" s="5">
        <v>0</v>
      </c>
      <c r="M35" s="5">
        <v>0</v>
      </c>
      <c r="N35" s="5">
        <v>0</v>
      </c>
      <c r="O35" s="5">
        <v>0</v>
      </c>
      <c r="P35" s="5">
        <v>1</v>
      </c>
      <c r="Q35" s="5">
        <v>0</v>
      </c>
      <c r="R35" s="5">
        <v>0</v>
      </c>
      <c r="S35" s="5">
        <v>0</v>
      </c>
      <c r="T35" s="27">
        <v>0</v>
      </c>
    </row>
    <row r="36" spans="2:20">
      <c r="B36" s="25">
        <v>2007</v>
      </c>
      <c r="C36" s="5">
        <v>10</v>
      </c>
      <c r="D36" s="26">
        <v>22211250</v>
      </c>
      <c r="E36" s="26">
        <v>12482</v>
      </c>
      <c r="F36" s="5">
        <v>141.9</v>
      </c>
      <c r="G36" s="5">
        <v>22</v>
      </c>
      <c r="H36" s="5">
        <v>0</v>
      </c>
      <c r="I36" s="5">
        <v>0</v>
      </c>
      <c r="J36" s="5">
        <v>0</v>
      </c>
      <c r="K36" s="5">
        <v>0</v>
      </c>
      <c r="L36" s="5">
        <v>0</v>
      </c>
      <c r="M36" s="5">
        <v>0</v>
      </c>
      <c r="N36" s="5">
        <v>0</v>
      </c>
      <c r="O36" s="5">
        <v>0</v>
      </c>
      <c r="P36" s="5">
        <v>0</v>
      </c>
      <c r="Q36" s="5">
        <v>1</v>
      </c>
      <c r="R36" s="5">
        <v>0</v>
      </c>
      <c r="S36" s="5">
        <v>0</v>
      </c>
      <c r="T36" s="27">
        <v>0</v>
      </c>
    </row>
    <row r="37" spans="2:20">
      <c r="B37" s="25">
        <v>2007</v>
      </c>
      <c r="C37" s="5">
        <v>11</v>
      </c>
      <c r="D37" s="26">
        <v>25304859</v>
      </c>
      <c r="E37" s="26">
        <v>12506</v>
      </c>
      <c r="F37" s="5">
        <v>466.3</v>
      </c>
      <c r="G37" s="5">
        <v>0</v>
      </c>
      <c r="H37" s="5">
        <v>0</v>
      </c>
      <c r="I37" s="5">
        <v>0</v>
      </c>
      <c r="J37" s="5">
        <v>0</v>
      </c>
      <c r="K37" s="5">
        <v>0</v>
      </c>
      <c r="L37" s="5">
        <v>0</v>
      </c>
      <c r="M37" s="5">
        <v>0</v>
      </c>
      <c r="N37" s="5">
        <v>0</v>
      </c>
      <c r="O37" s="5">
        <v>0</v>
      </c>
      <c r="P37" s="5">
        <v>0</v>
      </c>
      <c r="Q37" s="5">
        <v>0</v>
      </c>
      <c r="R37" s="5">
        <v>1</v>
      </c>
      <c r="S37" s="5">
        <v>0</v>
      </c>
      <c r="T37" s="27">
        <v>0</v>
      </c>
    </row>
    <row r="38" spans="2:20">
      <c r="B38" s="25">
        <v>2007</v>
      </c>
      <c r="C38" s="5">
        <v>12</v>
      </c>
      <c r="D38" s="26">
        <v>29256498</v>
      </c>
      <c r="E38" s="26">
        <v>12535</v>
      </c>
      <c r="F38" s="5">
        <v>654.1</v>
      </c>
      <c r="G38" s="5">
        <v>0</v>
      </c>
      <c r="H38" s="5">
        <v>0</v>
      </c>
      <c r="I38" s="5">
        <v>0</v>
      </c>
      <c r="J38" s="5">
        <v>0</v>
      </c>
      <c r="K38" s="5">
        <v>0</v>
      </c>
      <c r="L38" s="5">
        <v>0</v>
      </c>
      <c r="M38" s="5">
        <v>0</v>
      </c>
      <c r="N38" s="5">
        <v>0</v>
      </c>
      <c r="O38" s="5">
        <v>0</v>
      </c>
      <c r="P38" s="5">
        <v>0</v>
      </c>
      <c r="Q38" s="5">
        <v>0</v>
      </c>
      <c r="R38" s="5">
        <v>0</v>
      </c>
      <c r="S38" s="5">
        <v>1</v>
      </c>
      <c r="T38" s="27">
        <v>0</v>
      </c>
    </row>
    <row r="39" spans="2:20">
      <c r="B39" s="25">
        <v>2008</v>
      </c>
      <c r="C39" s="5">
        <v>1</v>
      </c>
      <c r="D39" s="26">
        <v>29476507</v>
      </c>
      <c r="E39" s="26">
        <v>12555</v>
      </c>
      <c r="F39" s="5">
        <v>622.1</v>
      </c>
      <c r="G39" s="5">
        <v>0</v>
      </c>
      <c r="H39" s="5">
        <v>1</v>
      </c>
      <c r="I39" s="5">
        <v>0</v>
      </c>
      <c r="J39" s="5">
        <v>0</v>
      </c>
      <c r="K39" s="5">
        <v>0</v>
      </c>
      <c r="L39" s="5">
        <v>0</v>
      </c>
      <c r="M39" s="5">
        <v>0</v>
      </c>
      <c r="N39" s="5">
        <v>0</v>
      </c>
      <c r="O39" s="5">
        <v>0</v>
      </c>
      <c r="P39" s="5">
        <v>0</v>
      </c>
      <c r="Q39" s="5">
        <v>0</v>
      </c>
      <c r="R39" s="5">
        <v>0</v>
      </c>
      <c r="S39" s="5">
        <v>0</v>
      </c>
      <c r="T39" s="27">
        <v>0</v>
      </c>
    </row>
    <row r="40" spans="2:20">
      <c r="B40" s="25">
        <v>2008</v>
      </c>
      <c r="C40" s="5">
        <v>2</v>
      </c>
      <c r="D40" s="26">
        <v>28900838</v>
      </c>
      <c r="E40" s="26">
        <v>12575</v>
      </c>
      <c r="F40" s="5">
        <v>688.6</v>
      </c>
      <c r="G40" s="5">
        <v>0</v>
      </c>
      <c r="H40" s="5">
        <v>0</v>
      </c>
      <c r="I40" s="5">
        <v>1</v>
      </c>
      <c r="J40" s="5">
        <v>0</v>
      </c>
      <c r="K40" s="5">
        <v>0</v>
      </c>
      <c r="L40" s="5">
        <v>0</v>
      </c>
      <c r="M40" s="5">
        <v>0</v>
      </c>
      <c r="N40" s="5">
        <v>0</v>
      </c>
      <c r="O40" s="5">
        <v>0</v>
      </c>
      <c r="P40" s="5">
        <v>0</v>
      </c>
      <c r="Q40" s="5">
        <v>0</v>
      </c>
      <c r="R40" s="5">
        <v>0</v>
      </c>
      <c r="S40" s="5">
        <v>0</v>
      </c>
      <c r="T40" s="27">
        <v>0</v>
      </c>
    </row>
    <row r="41" spans="2:20">
      <c r="B41" s="25">
        <v>2008</v>
      </c>
      <c r="C41" s="5">
        <v>3</v>
      </c>
      <c r="D41" s="26">
        <v>28580558</v>
      </c>
      <c r="E41" s="26">
        <v>12595</v>
      </c>
      <c r="F41" s="5">
        <v>630.20000000000005</v>
      </c>
      <c r="G41" s="5">
        <v>0</v>
      </c>
      <c r="H41" s="5">
        <v>0</v>
      </c>
      <c r="I41" s="5">
        <v>0</v>
      </c>
      <c r="J41" s="5">
        <v>1</v>
      </c>
      <c r="K41" s="5">
        <v>0</v>
      </c>
      <c r="L41" s="5">
        <v>0</v>
      </c>
      <c r="M41" s="5">
        <v>0</v>
      </c>
      <c r="N41" s="5">
        <v>0</v>
      </c>
      <c r="O41" s="5">
        <v>0</v>
      </c>
      <c r="P41" s="5">
        <v>0</v>
      </c>
      <c r="Q41" s="5">
        <v>0</v>
      </c>
      <c r="R41" s="5">
        <v>0</v>
      </c>
      <c r="S41" s="5">
        <v>0</v>
      </c>
      <c r="T41" s="27">
        <v>0</v>
      </c>
    </row>
    <row r="42" spans="2:20">
      <c r="B42" s="25">
        <v>2008</v>
      </c>
      <c r="C42" s="5">
        <v>4</v>
      </c>
      <c r="D42" s="26">
        <v>21985655</v>
      </c>
      <c r="E42" s="26">
        <v>12615</v>
      </c>
      <c r="F42" s="5">
        <v>280.39999999999998</v>
      </c>
      <c r="G42" s="5">
        <v>0.9</v>
      </c>
      <c r="H42" s="5">
        <v>0</v>
      </c>
      <c r="I42" s="5">
        <v>0</v>
      </c>
      <c r="J42" s="5">
        <v>0</v>
      </c>
      <c r="K42" s="5">
        <v>1</v>
      </c>
      <c r="L42" s="5">
        <v>0</v>
      </c>
      <c r="M42" s="5">
        <v>0</v>
      </c>
      <c r="N42" s="5">
        <v>0</v>
      </c>
      <c r="O42" s="5">
        <v>0</v>
      </c>
      <c r="P42" s="5">
        <v>0</v>
      </c>
      <c r="Q42" s="5">
        <v>0</v>
      </c>
      <c r="R42" s="5">
        <v>0</v>
      </c>
      <c r="S42" s="5">
        <v>0</v>
      </c>
      <c r="T42" s="27">
        <v>0</v>
      </c>
    </row>
    <row r="43" spans="2:20">
      <c r="B43" s="25">
        <v>2008</v>
      </c>
      <c r="C43" s="5">
        <v>5</v>
      </c>
      <c r="D43" s="26">
        <v>21648977</v>
      </c>
      <c r="E43" s="26">
        <v>12635</v>
      </c>
      <c r="F43" s="5">
        <v>238.1</v>
      </c>
      <c r="G43" s="5">
        <v>0</v>
      </c>
      <c r="H43" s="5">
        <v>0</v>
      </c>
      <c r="I43" s="5">
        <v>0</v>
      </c>
      <c r="J43" s="5">
        <v>0</v>
      </c>
      <c r="K43" s="5">
        <v>0</v>
      </c>
      <c r="L43" s="5">
        <v>1</v>
      </c>
      <c r="M43" s="5">
        <v>0</v>
      </c>
      <c r="N43" s="5">
        <v>0</v>
      </c>
      <c r="O43" s="5">
        <v>0</v>
      </c>
      <c r="P43" s="5">
        <v>0</v>
      </c>
      <c r="Q43" s="5">
        <v>0</v>
      </c>
      <c r="R43" s="5">
        <v>0</v>
      </c>
      <c r="S43" s="5">
        <v>0</v>
      </c>
      <c r="T43" s="27">
        <v>0</v>
      </c>
    </row>
    <row r="44" spans="2:20">
      <c r="B44" s="25">
        <v>2008</v>
      </c>
      <c r="C44" s="5">
        <v>6</v>
      </c>
      <c r="D44" s="26">
        <v>21956876</v>
      </c>
      <c r="E44" s="26">
        <v>12655</v>
      </c>
      <c r="F44" s="5">
        <v>35.200000000000003</v>
      </c>
      <c r="G44" s="5">
        <v>49.6</v>
      </c>
      <c r="H44" s="5">
        <v>0</v>
      </c>
      <c r="I44" s="5">
        <v>0</v>
      </c>
      <c r="J44" s="5">
        <v>0</v>
      </c>
      <c r="K44" s="5">
        <v>0</v>
      </c>
      <c r="L44" s="5">
        <v>0</v>
      </c>
      <c r="M44" s="5">
        <v>1</v>
      </c>
      <c r="N44" s="5">
        <v>0</v>
      </c>
      <c r="O44" s="5">
        <v>0</v>
      </c>
      <c r="P44" s="5">
        <v>0</v>
      </c>
      <c r="Q44" s="5">
        <v>0</v>
      </c>
      <c r="R44" s="5">
        <v>0</v>
      </c>
      <c r="S44" s="5">
        <v>0</v>
      </c>
      <c r="T44" s="27">
        <v>0</v>
      </c>
    </row>
    <row r="45" spans="2:20">
      <c r="B45" s="25">
        <v>2008</v>
      </c>
      <c r="C45" s="5">
        <v>7</v>
      </c>
      <c r="D45" s="26">
        <v>23500181</v>
      </c>
      <c r="E45" s="26">
        <v>12675</v>
      </c>
      <c r="F45" s="5">
        <v>9.5</v>
      </c>
      <c r="G45" s="5">
        <v>87.9</v>
      </c>
      <c r="H45" s="5">
        <v>0</v>
      </c>
      <c r="I45" s="5">
        <v>0</v>
      </c>
      <c r="J45" s="5">
        <v>0</v>
      </c>
      <c r="K45" s="5">
        <v>0</v>
      </c>
      <c r="L45" s="5">
        <v>0</v>
      </c>
      <c r="M45" s="5">
        <v>0</v>
      </c>
      <c r="N45" s="5">
        <v>1</v>
      </c>
      <c r="O45" s="5">
        <v>0</v>
      </c>
      <c r="P45" s="5">
        <v>0</v>
      </c>
      <c r="Q45" s="5">
        <v>0</v>
      </c>
      <c r="R45" s="5">
        <v>0</v>
      </c>
      <c r="S45" s="5">
        <v>0</v>
      </c>
      <c r="T45" s="27">
        <v>0</v>
      </c>
    </row>
    <row r="46" spans="2:20">
      <c r="B46" s="25">
        <v>2008</v>
      </c>
      <c r="C46" s="5">
        <v>8</v>
      </c>
      <c r="D46" s="26">
        <v>22993344</v>
      </c>
      <c r="E46" s="26">
        <v>12695</v>
      </c>
      <c r="F46" s="5">
        <v>19.399999999999999</v>
      </c>
      <c r="G46" s="5">
        <v>50.5</v>
      </c>
      <c r="H46" s="5">
        <v>0</v>
      </c>
      <c r="I46" s="5">
        <v>0</v>
      </c>
      <c r="J46" s="5">
        <v>0</v>
      </c>
      <c r="K46" s="5">
        <v>0</v>
      </c>
      <c r="L46" s="5">
        <v>0</v>
      </c>
      <c r="M46" s="5">
        <v>0</v>
      </c>
      <c r="N46" s="5">
        <v>0</v>
      </c>
      <c r="O46" s="5">
        <v>1</v>
      </c>
      <c r="P46" s="5">
        <v>0</v>
      </c>
      <c r="Q46" s="5">
        <v>0</v>
      </c>
      <c r="R46" s="5">
        <v>0</v>
      </c>
      <c r="S46" s="5">
        <v>0</v>
      </c>
      <c r="T46" s="27">
        <v>0</v>
      </c>
    </row>
    <row r="47" spans="2:20">
      <c r="B47" s="25">
        <v>2008</v>
      </c>
      <c r="C47" s="5">
        <v>9</v>
      </c>
      <c r="D47" s="26">
        <v>21256868</v>
      </c>
      <c r="E47" s="26">
        <v>12715</v>
      </c>
      <c r="F47" s="5">
        <v>72.7</v>
      </c>
      <c r="G47" s="5">
        <v>21.6</v>
      </c>
      <c r="H47" s="5">
        <v>0</v>
      </c>
      <c r="I47" s="5">
        <v>0</v>
      </c>
      <c r="J47" s="5">
        <v>0</v>
      </c>
      <c r="K47" s="5">
        <v>0</v>
      </c>
      <c r="L47" s="5">
        <v>0</v>
      </c>
      <c r="M47" s="5">
        <v>0</v>
      </c>
      <c r="N47" s="5">
        <v>0</v>
      </c>
      <c r="O47" s="5">
        <v>0</v>
      </c>
      <c r="P47" s="5">
        <v>1</v>
      </c>
      <c r="Q47" s="5">
        <v>0</v>
      </c>
      <c r="R47" s="5">
        <v>0</v>
      </c>
      <c r="S47" s="5">
        <v>0</v>
      </c>
      <c r="T47" s="27">
        <v>0</v>
      </c>
    </row>
    <row r="48" spans="2:20">
      <c r="B48" s="25">
        <v>2008</v>
      </c>
      <c r="C48" s="5">
        <v>10</v>
      </c>
      <c r="D48" s="26">
        <v>23269984</v>
      </c>
      <c r="E48" s="26">
        <v>12735</v>
      </c>
      <c r="F48" s="5">
        <v>273</v>
      </c>
      <c r="G48" s="5">
        <v>3.7</v>
      </c>
      <c r="H48" s="5">
        <v>0</v>
      </c>
      <c r="I48" s="5">
        <v>0</v>
      </c>
      <c r="J48" s="5">
        <v>0</v>
      </c>
      <c r="K48" s="5">
        <v>0</v>
      </c>
      <c r="L48" s="5">
        <v>0</v>
      </c>
      <c r="M48" s="5">
        <v>0</v>
      </c>
      <c r="N48" s="5">
        <v>0</v>
      </c>
      <c r="O48" s="5">
        <v>0</v>
      </c>
      <c r="P48" s="5">
        <v>0</v>
      </c>
      <c r="Q48" s="5">
        <v>1</v>
      </c>
      <c r="R48" s="5">
        <v>0</v>
      </c>
      <c r="S48" s="5">
        <v>0</v>
      </c>
      <c r="T48" s="27">
        <v>0</v>
      </c>
    </row>
    <row r="49" spans="2:20">
      <c r="B49" s="25">
        <v>2008</v>
      </c>
      <c r="C49" s="5">
        <v>11</v>
      </c>
      <c r="D49" s="26">
        <v>24725539</v>
      </c>
      <c r="E49" s="26">
        <v>12755</v>
      </c>
      <c r="F49" s="5">
        <v>444.3</v>
      </c>
      <c r="G49" s="5">
        <v>0</v>
      </c>
      <c r="H49" s="5">
        <v>0</v>
      </c>
      <c r="I49" s="5">
        <v>0</v>
      </c>
      <c r="J49" s="5">
        <v>0</v>
      </c>
      <c r="K49" s="5">
        <v>0</v>
      </c>
      <c r="L49" s="5">
        <v>0</v>
      </c>
      <c r="M49" s="5">
        <v>0</v>
      </c>
      <c r="N49" s="5">
        <v>0</v>
      </c>
      <c r="O49" s="5">
        <v>0</v>
      </c>
      <c r="P49" s="5">
        <v>0</v>
      </c>
      <c r="Q49" s="5">
        <v>0</v>
      </c>
      <c r="R49" s="5">
        <v>1</v>
      </c>
      <c r="S49" s="5">
        <v>0</v>
      </c>
      <c r="T49" s="27">
        <v>0</v>
      </c>
    </row>
    <row r="50" spans="2:20">
      <c r="B50" s="25">
        <v>2008</v>
      </c>
      <c r="C50" s="5">
        <v>12</v>
      </c>
      <c r="D50" s="26">
        <v>29724547</v>
      </c>
      <c r="E50" s="26">
        <v>12771</v>
      </c>
      <c r="F50" s="5">
        <v>668.4</v>
      </c>
      <c r="G50" s="5">
        <v>0</v>
      </c>
      <c r="H50" s="5">
        <v>0</v>
      </c>
      <c r="I50" s="5">
        <v>0</v>
      </c>
      <c r="J50" s="5">
        <v>0</v>
      </c>
      <c r="K50" s="5">
        <v>0</v>
      </c>
      <c r="L50" s="5">
        <v>0</v>
      </c>
      <c r="M50" s="5">
        <v>0</v>
      </c>
      <c r="N50" s="5">
        <v>0</v>
      </c>
      <c r="O50" s="5">
        <v>0</v>
      </c>
      <c r="P50" s="5">
        <v>0</v>
      </c>
      <c r="Q50" s="5">
        <v>0</v>
      </c>
      <c r="R50" s="5">
        <v>0</v>
      </c>
      <c r="S50" s="5">
        <v>1</v>
      </c>
      <c r="T50" s="27">
        <v>0</v>
      </c>
    </row>
    <row r="51" spans="2:20">
      <c r="B51" s="25">
        <v>2009</v>
      </c>
      <c r="C51" s="5">
        <v>1</v>
      </c>
      <c r="D51" s="26">
        <v>32128750</v>
      </c>
      <c r="E51" s="26">
        <v>12744</v>
      </c>
      <c r="F51" s="5">
        <v>816.5</v>
      </c>
      <c r="G51" s="5">
        <v>0</v>
      </c>
      <c r="H51" s="5">
        <v>1</v>
      </c>
      <c r="I51" s="5">
        <v>0</v>
      </c>
      <c r="J51" s="5">
        <v>0</v>
      </c>
      <c r="K51" s="5">
        <v>0</v>
      </c>
      <c r="L51" s="5">
        <v>0</v>
      </c>
      <c r="M51" s="5">
        <v>0</v>
      </c>
      <c r="N51" s="5">
        <v>0</v>
      </c>
      <c r="O51" s="5">
        <v>0</v>
      </c>
      <c r="P51" s="5">
        <v>0</v>
      </c>
      <c r="Q51" s="5">
        <v>0</v>
      </c>
      <c r="R51" s="5">
        <v>0</v>
      </c>
      <c r="S51" s="5">
        <v>0</v>
      </c>
      <c r="T51" s="27">
        <v>0</v>
      </c>
    </row>
    <row r="52" spans="2:20">
      <c r="B52" s="25">
        <v>2009</v>
      </c>
      <c r="C52" s="5">
        <v>2</v>
      </c>
      <c r="D52" s="26">
        <v>28073333</v>
      </c>
      <c r="E52" s="26">
        <v>12969</v>
      </c>
      <c r="F52" s="5">
        <v>620.1</v>
      </c>
      <c r="G52" s="5">
        <v>0</v>
      </c>
      <c r="H52" s="5">
        <v>0</v>
      </c>
      <c r="I52" s="5">
        <v>1</v>
      </c>
      <c r="J52" s="5">
        <v>0</v>
      </c>
      <c r="K52" s="5">
        <v>0</v>
      </c>
      <c r="L52" s="5">
        <v>0</v>
      </c>
      <c r="M52" s="5">
        <v>0</v>
      </c>
      <c r="N52" s="5">
        <v>0</v>
      </c>
      <c r="O52" s="5">
        <v>0</v>
      </c>
      <c r="P52" s="5">
        <v>0</v>
      </c>
      <c r="Q52" s="5">
        <v>0</v>
      </c>
      <c r="R52" s="5">
        <v>0</v>
      </c>
      <c r="S52" s="5">
        <v>0</v>
      </c>
      <c r="T52" s="27">
        <v>0</v>
      </c>
    </row>
    <row r="53" spans="2:20">
      <c r="B53" s="25">
        <v>2009</v>
      </c>
      <c r="C53" s="5">
        <v>3</v>
      </c>
      <c r="D53" s="26">
        <v>28308360</v>
      </c>
      <c r="E53" s="26">
        <v>12933</v>
      </c>
      <c r="F53" s="5">
        <v>556.5</v>
      </c>
      <c r="G53" s="5">
        <v>0</v>
      </c>
      <c r="H53" s="5">
        <v>0</v>
      </c>
      <c r="I53" s="5">
        <v>0</v>
      </c>
      <c r="J53" s="5">
        <v>1</v>
      </c>
      <c r="K53" s="5">
        <v>0</v>
      </c>
      <c r="L53" s="5">
        <v>0</v>
      </c>
      <c r="M53" s="5">
        <v>0</v>
      </c>
      <c r="N53" s="5">
        <v>0</v>
      </c>
      <c r="O53" s="5">
        <v>0</v>
      </c>
      <c r="P53" s="5">
        <v>0</v>
      </c>
      <c r="Q53" s="5">
        <v>0</v>
      </c>
      <c r="R53" s="5">
        <v>0</v>
      </c>
      <c r="S53" s="5">
        <v>0</v>
      </c>
      <c r="T53" s="27">
        <v>0</v>
      </c>
    </row>
    <row r="54" spans="2:20">
      <c r="B54" s="25">
        <v>2009</v>
      </c>
      <c r="C54" s="5">
        <v>4</v>
      </c>
      <c r="D54" s="26">
        <v>23896890</v>
      </c>
      <c r="E54" s="26">
        <v>12960</v>
      </c>
      <c r="F54" s="5">
        <v>352</v>
      </c>
      <c r="G54" s="5">
        <v>0.5</v>
      </c>
      <c r="H54" s="5">
        <v>0</v>
      </c>
      <c r="I54" s="5">
        <v>0</v>
      </c>
      <c r="J54" s="5">
        <v>0</v>
      </c>
      <c r="K54" s="5">
        <v>1</v>
      </c>
      <c r="L54" s="5">
        <v>0</v>
      </c>
      <c r="M54" s="5">
        <v>0</v>
      </c>
      <c r="N54" s="5">
        <v>0</v>
      </c>
      <c r="O54" s="5">
        <v>0</v>
      </c>
      <c r="P54" s="5">
        <v>0</v>
      </c>
      <c r="Q54" s="5">
        <v>0</v>
      </c>
      <c r="R54" s="5">
        <v>0</v>
      </c>
      <c r="S54" s="5">
        <v>0</v>
      </c>
      <c r="T54" s="27">
        <v>0</v>
      </c>
    </row>
    <row r="55" spans="2:20">
      <c r="B55" s="25">
        <v>2009</v>
      </c>
      <c r="C55" s="5">
        <v>5</v>
      </c>
      <c r="D55" s="26">
        <v>21265861</v>
      </c>
      <c r="E55" s="26">
        <v>12812</v>
      </c>
      <c r="F55" s="5">
        <v>143.19999999999999</v>
      </c>
      <c r="G55" s="5">
        <v>0</v>
      </c>
      <c r="H55" s="5">
        <v>0</v>
      </c>
      <c r="I55" s="5">
        <v>0</v>
      </c>
      <c r="J55" s="5">
        <v>0</v>
      </c>
      <c r="K55" s="5">
        <v>0</v>
      </c>
      <c r="L55" s="5">
        <v>1</v>
      </c>
      <c r="M55" s="5">
        <v>0</v>
      </c>
      <c r="N55" s="5">
        <v>0</v>
      </c>
      <c r="O55" s="5">
        <v>0</v>
      </c>
      <c r="P55" s="5">
        <v>0</v>
      </c>
      <c r="Q55" s="5">
        <v>0</v>
      </c>
      <c r="R55" s="5">
        <v>0</v>
      </c>
      <c r="S55" s="5">
        <v>0</v>
      </c>
      <c r="T55" s="27">
        <v>0</v>
      </c>
    </row>
    <row r="56" spans="2:20">
      <c r="B56" s="25">
        <v>2009</v>
      </c>
      <c r="C56" s="5">
        <v>6</v>
      </c>
      <c r="D56" s="26">
        <v>21934148</v>
      </c>
      <c r="E56" s="26">
        <v>12864</v>
      </c>
      <c r="F56" s="5">
        <v>98.2</v>
      </c>
      <c r="G56" s="5">
        <v>16.899999999999999</v>
      </c>
      <c r="H56" s="5">
        <v>0</v>
      </c>
      <c r="I56" s="5">
        <v>0</v>
      </c>
      <c r="J56" s="5">
        <v>0</v>
      </c>
      <c r="K56" s="5">
        <v>0</v>
      </c>
      <c r="L56" s="5">
        <v>0</v>
      </c>
      <c r="M56" s="5">
        <v>1</v>
      </c>
      <c r="N56" s="5">
        <v>0</v>
      </c>
      <c r="O56" s="5">
        <v>0</v>
      </c>
      <c r="P56" s="5">
        <v>0</v>
      </c>
      <c r="Q56" s="5">
        <v>0</v>
      </c>
      <c r="R56" s="5">
        <v>0</v>
      </c>
      <c r="S56" s="5">
        <v>0</v>
      </c>
      <c r="T56" s="27">
        <v>0</v>
      </c>
    </row>
    <row r="57" spans="2:20">
      <c r="B57" s="25">
        <v>2009</v>
      </c>
      <c r="C57" s="5">
        <v>7</v>
      </c>
      <c r="D57" s="26">
        <v>21578362</v>
      </c>
      <c r="E57" s="26">
        <v>12916</v>
      </c>
      <c r="F57" s="5">
        <v>21.5</v>
      </c>
      <c r="G57" s="5">
        <v>26.6</v>
      </c>
      <c r="H57" s="5">
        <v>0</v>
      </c>
      <c r="I57" s="5">
        <v>0</v>
      </c>
      <c r="J57" s="5">
        <v>0</v>
      </c>
      <c r="K57" s="5">
        <v>0</v>
      </c>
      <c r="L57" s="5">
        <v>0</v>
      </c>
      <c r="M57" s="5">
        <v>0</v>
      </c>
      <c r="N57" s="5">
        <v>1</v>
      </c>
      <c r="O57" s="5">
        <v>0</v>
      </c>
      <c r="P57" s="5">
        <v>0</v>
      </c>
      <c r="Q57" s="5">
        <v>0</v>
      </c>
      <c r="R57" s="5">
        <v>0</v>
      </c>
      <c r="S57" s="5">
        <v>0</v>
      </c>
      <c r="T57" s="27">
        <v>0</v>
      </c>
    </row>
    <row r="58" spans="2:20">
      <c r="B58" s="25">
        <v>2009</v>
      </c>
      <c r="C58" s="5">
        <v>8</v>
      </c>
      <c r="D58" s="26">
        <v>23487577</v>
      </c>
      <c r="E58" s="26">
        <v>12968</v>
      </c>
      <c r="F58" s="5">
        <v>20</v>
      </c>
      <c r="G58" s="5">
        <v>69.099999999999994</v>
      </c>
      <c r="H58" s="5">
        <v>0</v>
      </c>
      <c r="I58" s="5">
        <v>0</v>
      </c>
      <c r="J58" s="5">
        <v>0</v>
      </c>
      <c r="K58" s="5">
        <v>0</v>
      </c>
      <c r="L58" s="5">
        <v>0</v>
      </c>
      <c r="M58" s="5">
        <v>0</v>
      </c>
      <c r="N58" s="5">
        <v>0</v>
      </c>
      <c r="O58" s="5">
        <v>1</v>
      </c>
      <c r="P58" s="5">
        <v>0</v>
      </c>
      <c r="Q58" s="5">
        <v>0</v>
      </c>
      <c r="R58" s="5">
        <v>0</v>
      </c>
      <c r="S58" s="5">
        <v>0</v>
      </c>
      <c r="T58" s="27">
        <v>0</v>
      </c>
    </row>
    <row r="59" spans="2:20">
      <c r="B59" s="25">
        <v>2009</v>
      </c>
      <c r="C59" s="5">
        <v>9</v>
      </c>
      <c r="D59" s="26">
        <v>21354533</v>
      </c>
      <c r="E59" s="26">
        <v>13020</v>
      </c>
      <c r="F59" s="5">
        <v>75.8</v>
      </c>
      <c r="G59" s="5">
        <v>10.7</v>
      </c>
      <c r="H59" s="5">
        <v>0</v>
      </c>
      <c r="I59" s="5">
        <v>0</v>
      </c>
      <c r="J59" s="5">
        <v>0</v>
      </c>
      <c r="K59" s="5">
        <v>0</v>
      </c>
      <c r="L59" s="5">
        <v>0</v>
      </c>
      <c r="M59" s="5">
        <v>0</v>
      </c>
      <c r="N59" s="5">
        <v>0</v>
      </c>
      <c r="O59" s="5">
        <v>0</v>
      </c>
      <c r="P59" s="5">
        <v>1</v>
      </c>
      <c r="Q59" s="5">
        <v>0</v>
      </c>
      <c r="R59" s="5">
        <v>0</v>
      </c>
      <c r="S59" s="5">
        <v>0</v>
      </c>
      <c r="T59" s="27">
        <v>0</v>
      </c>
    </row>
    <row r="60" spans="2:20">
      <c r="B60" s="25">
        <v>2009</v>
      </c>
      <c r="C60" s="5">
        <v>10</v>
      </c>
      <c r="D60" s="26">
        <v>23810609</v>
      </c>
      <c r="E60" s="26">
        <v>13072</v>
      </c>
      <c r="F60" s="5">
        <v>296.5</v>
      </c>
      <c r="G60" s="5">
        <v>0</v>
      </c>
      <c r="H60" s="5">
        <v>0</v>
      </c>
      <c r="I60" s="5">
        <v>0</v>
      </c>
      <c r="J60" s="5">
        <v>0</v>
      </c>
      <c r="K60" s="5">
        <v>0</v>
      </c>
      <c r="L60" s="5">
        <v>0</v>
      </c>
      <c r="M60" s="5">
        <v>0</v>
      </c>
      <c r="N60" s="5">
        <v>0</v>
      </c>
      <c r="O60" s="5">
        <v>0</v>
      </c>
      <c r="P60" s="5">
        <v>0</v>
      </c>
      <c r="Q60" s="5">
        <v>1</v>
      </c>
      <c r="R60" s="5">
        <v>0</v>
      </c>
      <c r="S60" s="5">
        <v>0</v>
      </c>
      <c r="T60" s="27">
        <v>0</v>
      </c>
    </row>
    <row r="61" spans="2:20">
      <c r="B61" s="25">
        <v>2009</v>
      </c>
      <c r="C61" s="5">
        <v>11</v>
      </c>
      <c r="D61" s="26">
        <v>24039034</v>
      </c>
      <c r="E61" s="26">
        <v>13218</v>
      </c>
      <c r="F61" s="5">
        <v>351.5</v>
      </c>
      <c r="G61" s="5">
        <v>0</v>
      </c>
      <c r="H61" s="5">
        <v>0</v>
      </c>
      <c r="I61" s="5">
        <v>0</v>
      </c>
      <c r="J61" s="5">
        <v>0</v>
      </c>
      <c r="K61" s="5">
        <v>0</v>
      </c>
      <c r="L61" s="5">
        <v>0</v>
      </c>
      <c r="M61" s="5">
        <v>0</v>
      </c>
      <c r="N61" s="5">
        <v>0</v>
      </c>
      <c r="O61" s="5">
        <v>0</v>
      </c>
      <c r="P61" s="5">
        <v>0</v>
      </c>
      <c r="Q61" s="5">
        <v>0</v>
      </c>
      <c r="R61" s="5">
        <v>1</v>
      </c>
      <c r="S61" s="5">
        <v>0</v>
      </c>
      <c r="T61" s="27">
        <v>0</v>
      </c>
    </row>
    <row r="62" spans="2:20">
      <c r="B62" s="25">
        <v>2009</v>
      </c>
      <c r="C62" s="5">
        <v>12</v>
      </c>
      <c r="D62" s="26">
        <v>29387893</v>
      </c>
      <c r="E62" s="26">
        <v>13140</v>
      </c>
      <c r="F62" s="5">
        <v>619</v>
      </c>
      <c r="G62" s="5">
        <v>0</v>
      </c>
      <c r="H62" s="5">
        <v>0</v>
      </c>
      <c r="I62" s="5">
        <v>0</v>
      </c>
      <c r="J62" s="5">
        <v>0</v>
      </c>
      <c r="K62" s="5">
        <v>0</v>
      </c>
      <c r="L62" s="5">
        <v>0</v>
      </c>
      <c r="M62" s="5">
        <v>0</v>
      </c>
      <c r="N62" s="5">
        <v>0</v>
      </c>
      <c r="O62" s="5">
        <v>0</v>
      </c>
      <c r="P62" s="5">
        <v>0</v>
      </c>
      <c r="Q62" s="5">
        <v>0</v>
      </c>
      <c r="R62" s="5">
        <v>0</v>
      </c>
      <c r="S62" s="5">
        <v>1</v>
      </c>
      <c r="T62" s="27">
        <v>0</v>
      </c>
    </row>
    <row r="63" spans="2:20">
      <c r="B63" s="25">
        <v>2010</v>
      </c>
      <c r="C63" s="5">
        <v>1</v>
      </c>
      <c r="D63" s="26">
        <v>31196979</v>
      </c>
      <c r="E63" s="26">
        <v>13223</v>
      </c>
      <c r="F63" s="5">
        <v>725.8</v>
      </c>
      <c r="G63" s="5">
        <v>0</v>
      </c>
      <c r="H63" s="5">
        <v>1</v>
      </c>
      <c r="I63" s="5">
        <v>0</v>
      </c>
      <c r="J63" s="5">
        <v>0</v>
      </c>
      <c r="K63" s="5">
        <v>0</v>
      </c>
      <c r="L63" s="5">
        <v>0</v>
      </c>
      <c r="M63" s="5">
        <v>0</v>
      </c>
      <c r="N63" s="5">
        <v>0</v>
      </c>
      <c r="O63" s="5">
        <v>0</v>
      </c>
      <c r="P63" s="5">
        <v>0</v>
      </c>
      <c r="Q63" s="5">
        <v>0</v>
      </c>
      <c r="R63" s="5">
        <v>0</v>
      </c>
      <c r="S63" s="5">
        <v>0</v>
      </c>
      <c r="T63" s="27">
        <v>0</v>
      </c>
    </row>
    <row r="64" spans="2:20">
      <c r="B64" s="25">
        <v>2010</v>
      </c>
      <c r="C64" s="5">
        <v>2</v>
      </c>
      <c r="D64" s="26">
        <v>27442397</v>
      </c>
      <c r="E64" s="26">
        <v>13336</v>
      </c>
      <c r="F64" s="5">
        <v>625.29999999999995</v>
      </c>
      <c r="G64" s="5">
        <v>0</v>
      </c>
      <c r="H64" s="5">
        <v>0</v>
      </c>
      <c r="I64" s="5">
        <v>1</v>
      </c>
      <c r="J64" s="5">
        <v>0</v>
      </c>
      <c r="K64" s="5">
        <v>0</v>
      </c>
      <c r="L64" s="5">
        <v>0</v>
      </c>
      <c r="M64" s="5">
        <v>0</v>
      </c>
      <c r="N64" s="5">
        <v>0</v>
      </c>
      <c r="O64" s="5">
        <v>0</v>
      </c>
      <c r="P64" s="5">
        <v>0</v>
      </c>
      <c r="Q64" s="5">
        <v>0</v>
      </c>
      <c r="R64" s="5">
        <v>0</v>
      </c>
      <c r="S64" s="5">
        <v>0</v>
      </c>
      <c r="T64" s="27">
        <v>0</v>
      </c>
    </row>
    <row r="65" spans="2:20">
      <c r="B65" s="25">
        <v>2010</v>
      </c>
      <c r="C65" s="5">
        <v>3</v>
      </c>
      <c r="D65" s="26">
        <v>25074335</v>
      </c>
      <c r="E65" s="26">
        <v>13317</v>
      </c>
      <c r="F65" s="5">
        <v>485</v>
      </c>
      <c r="G65" s="5">
        <v>0</v>
      </c>
      <c r="H65" s="5">
        <v>0</v>
      </c>
      <c r="I65" s="5">
        <v>0</v>
      </c>
      <c r="J65" s="5">
        <v>1</v>
      </c>
      <c r="K65" s="5">
        <v>0</v>
      </c>
      <c r="L65" s="5">
        <v>0</v>
      </c>
      <c r="M65" s="5">
        <v>0</v>
      </c>
      <c r="N65" s="5">
        <v>0</v>
      </c>
      <c r="O65" s="5">
        <v>0</v>
      </c>
      <c r="P65" s="5">
        <v>0</v>
      </c>
      <c r="Q65" s="5">
        <v>0</v>
      </c>
      <c r="R65" s="5">
        <v>0</v>
      </c>
      <c r="S65" s="5">
        <v>0</v>
      </c>
      <c r="T65" s="27">
        <v>1</v>
      </c>
    </row>
    <row r="66" spans="2:20">
      <c r="B66" s="25">
        <v>2010</v>
      </c>
      <c r="C66" s="5">
        <v>4</v>
      </c>
      <c r="D66" s="26">
        <v>21941062</v>
      </c>
      <c r="E66" s="26">
        <v>13374</v>
      </c>
      <c r="F66" s="5">
        <v>265</v>
      </c>
      <c r="G66" s="5">
        <v>3</v>
      </c>
      <c r="H66" s="5">
        <v>0</v>
      </c>
      <c r="I66" s="5">
        <v>0</v>
      </c>
      <c r="J66" s="5">
        <v>0</v>
      </c>
      <c r="K66" s="5">
        <v>1</v>
      </c>
      <c r="L66" s="5">
        <v>0</v>
      </c>
      <c r="M66" s="5">
        <v>0</v>
      </c>
      <c r="N66" s="5">
        <v>0</v>
      </c>
      <c r="O66" s="5">
        <v>0</v>
      </c>
      <c r="P66" s="5">
        <v>0</v>
      </c>
      <c r="Q66" s="5">
        <v>0</v>
      </c>
      <c r="R66" s="5">
        <v>0</v>
      </c>
      <c r="S66" s="5">
        <v>0</v>
      </c>
      <c r="T66" s="27">
        <v>0</v>
      </c>
    </row>
    <row r="67" spans="2:20">
      <c r="B67" s="25">
        <v>2010</v>
      </c>
      <c r="C67" s="5">
        <v>5</v>
      </c>
      <c r="D67" s="26">
        <v>22821876</v>
      </c>
      <c r="E67" s="26">
        <v>13371</v>
      </c>
      <c r="F67" s="5">
        <v>139</v>
      </c>
      <c r="G67" s="5">
        <v>20.7</v>
      </c>
      <c r="H67" s="5">
        <v>0</v>
      </c>
      <c r="I67" s="5">
        <v>0</v>
      </c>
      <c r="J67" s="5">
        <v>0</v>
      </c>
      <c r="K67" s="5">
        <v>0</v>
      </c>
      <c r="L67" s="5">
        <v>1</v>
      </c>
      <c r="M67" s="5">
        <v>0</v>
      </c>
      <c r="N67" s="5">
        <v>0</v>
      </c>
      <c r="O67" s="5">
        <v>0</v>
      </c>
      <c r="P67" s="5">
        <v>0</v>
      </c>
      <c r="Q67" s="5">
        <v>0</v>
      </c>
      <c r="R67" s="5">
        <v>0</v>
      </c>
      <c r="S67" s="5">
        <v>0</v>
      </c>
      <c r="T67" s="27">
        <v>0</v>
      </c>
    </row>
    <row r="68" spans="2:20">
      <c r="B68" s="25">
        <v>2010</v>
      </c>
      <c r="C68" s="5">
        <v>6</v>
      </c>
      <c r="D68" s="26">
        <v>22397456</v>
      </c>
      <c r="E68" s="26">
        <v>13378</v>
      </c>
      <c r="F68" s="5">
        <v>51.7</v>
      </c>
      <c r="G68" s="5">
        <v>21.9</v>
      </c>
      <c r="H68" s="5">
        <v>0</v>
      </c>
      <c r="I68" s="5">
        <v>0</v>
      </c>
      <c r="J68" s="5">
        <v>0</v>
      </c>
      <c r="K68" s="5">
        <v>0</v>
      </c>
      <c r="L68" s="5">
        <v>0</v>
      </c>
      <c r="M68" s="5">
        <v>1</v>
      </c>
      <c r="N68" s="5">
        <v>0</v>
      </c>
      <c r="O68" s="5">
        <v>0</v>
      </c>
      <c r="P68" s="5">
        <v>0</v>
      </c>
      <c r="Q68" s="5">
        <v>0</v>
      </c>
      <c r="R68" s="5">
        <v>0</v>
      </c>
      <c r="S68" s="5">
        <v>0</v>
      </c>
      <c r="T68" s="27">
        <v>0</v>
      </c>
    </row>
    <row r="69" spans="2:20">
      <c r="B69" s="25">
        <v>2010</v>
      </c>
      <c r="C69" s="5">
        <v>7</v>
      </c>
      <c r="D69" s="26">
        <v>25426033</v>
      </c>
      <c r="E69" s="26">
        <v>13464</v>
      </c>
      <c r="F69" s="5">
        <v>7.7</v>
      </c>
      <c r="G69" s="5">
        <v>136</v>
      </c>
      <c r="H69" s="5">
        <v>0</v>
      </c>
      <c r="I69" s="5">
        <v>0</v>
      </c>
      <c r="J69" s="5">
        <v>0</v>
      </c>
      <c r="K69" s="5">
        <v>0</v>
      </c>
      <c r="L69" s="5">
        <v>0</v>
      </c>
      <c r="M69" s="5">
        <v>0</v>
      </c>
      <c r="N69" s="5">
        <v>1</v>
      </c>
      <c r="O69" s="5">
        <v>0</v>
      </c>
      <c r="P69" s="5">
        <v>0</v>
      </c>
      <c r="Q69" s="5">
        <v>0</v>
      </c>
      <c r="R69" s="5">
        <v>0</v>
      </c>
      <c r="S69" s="5">
        <v>0</v>
      </c>
      <c r="T69" s="27">
        <v>0</v>
      </c>
    </row>
    <row r="70" spans="2:20">
      <c r="B70" s="25">
        <v>2010</v>
      </c>
      <c r="C70" s="5">
        <v>8</v>
      </c>
      <c r="D70" s="26">
        <v>25600052</v>
      </c>
      <c r="E70" s="26">
        <v>13425</v>
      </c>
      <c r="F70" s="5">
        <v>6</v>
      </c>
      <c r="G70" s="5">
        <v>129.80000000000001</v>
      </c>
      <c r="H70" s="5">
        <v>0</v>
      </c>
      <c r="I70" s="5">
        <v>0</v>
      </c>
      <c r="J70" s="5">
        <v>0</v>
      </c>
      <c r="K70" s="5">
        <v>0</v>
      </c>
      <c r="L70" s="5">
        <v>0</v>
      </c>
      <c r="M70" s="5">
        <v>0</v>
      </c>
      <c r="N70" s="5">
        <v>0</v>
      </c>
      <c r="O70" s="5">
        <v>1</v>
      </c>
      <c r="P70" s="5">
        <v>0</v>
      </c>
      <c r="Q70" s="5">
        <v>0</v>
      </c>
      <c r="R70" s="5">
        <v>0</v>
      </c>
      <c r="S70" s="5">
        <v>0</v>
      </c>
      <c r="T70" s="27">
        <v>0</v>
      </c>
    </row>
    <row r="71" spans="2:20">
      <c r="B71" s="25">
        <v>2010</v>
      </c>
      <c r="C71" s="5">
        <v>9</v>
      </c>
      <c r="D71" s="26">
        <v>22729487</v>
      </c>
      <c r="E71" s="26">
        <v>13447</v>
      </c>
      <c r="F71" s="5">
        <v>93.2</v>
      </c>
      <c r="G71" s="5">
        <v>26.8</v>
      </c>
      <c r="H71" s="5">
        <v>0</v>
      </c>
      <c r="I71" s="5">
        <v>0</v>
      </c>
      <c r="J71" s="5">
        <v>0</v>
      </c>
      <c r="K71" s="5">
        <v>0</v>
      </c>
      <c r="L71" s="5">
        <v>0</v>
      </c>
      <c r="M71" s="5">
        <v>0</v>
      </c>
      <c r="N71" s="5">
        <v>0</v>
      </c>
      <c r="O71" s="5">
        <v>0</v>
      </c>
      <c r="P71" s="5">
        <v>1</v>
      </c>
      <c r="Q71" s="5">
        <v>0</v>
      </c>
      <c r="R71" s="5">
        <v>0</v>
      </c>
      <c r="S71" s="5">
        <v>0</v>
      </c>
      <c r="T71" s="27">
        <v>0</v>
      </c>
    </row>
    <row r="72" spans="2:20">
      <c r="B72" s="25">
        <v>2010</v>
      </c>
      <c r="C72" s="5">
        <v>10</v>
      </c>
      <c r="D72" s="26">
        <v>23077664</v>
      </c>
      <c r="E72" s="26">
        <v>13456</v>
      </c>
      <c r="F72" s="5">
        <v>238.8</v>
      </c>
      <c r="G72" s="5">
        <v>0</v>
      </c>
      <c r="H72" s="5">
        <v>0</v>
      </c>
      <c r="I72" s="5">
        <v>0</v>
      </c>
      <c r="J72" s="5">
        <v>0</v>
      </c>
      <c r="K72" s="5">
        <v>0</v>
      </c>
      <c r="L72" s="5">
        <v>0</v>
      </c>
      <c r="M72" s="5">
        <v>0</v>
      </c>
      <c r="N72" s="5">
        <v>0</v>
      </c>
      <c r="O72" s="5">
        <v>0</v>
      </c>
      <c r="P72" s="5">
        <v>0</v>
      </c>
      <c r="Q72" s="5">
        <v>1</v>
      </c>
      <c r="R72" s="5">
        <v>0</v>
      </c>
      <c r="S72" s="5">
        <v>0</v>
      </c>
      <c r="T72" s="27">
        <v>0</v>
      </c>
    </row>
    <row r="73" spans="2:20">
      <c r="B73" s="25">
        <v>2010</v>
      </c>
      <c r="C73" s="5">
        <v>11</v>
      </c>
      <c r="D73" s="26">
        <v>24977613</v>
      </c>
      <c r="E73" s="26">
        <v>13488</v>
      </c>
      <c r="F73" s="5">
        <v>410</v>
      </c>
      <c r="G73" s="5">
        <v>0</v>
      </c>
      <c r="H73" s="5">
        <v>0</v>
      </c>
      <c r="I73" s="5">
        <v>0</v>
      </c>
      <c r="J73" s="5">
        <v>0</v>
      </c>
      <c r="K73" s="5">
        <v>0</v>
      </c>
      <c r="L73" s="5">
        <v>0</v>
      </c>
      <c r="M73" s="5">
        <v>0</v>
      </c>
      <c r="N73" s="5">
        <v>0</v>
      </c>
      <c r="O73" s="5">
        <v>0</v>
      </c>
      <c r="P73" s="5">
        <v>0</v>
      </c>
      <c r="Q73" s="5">
        <v>0</v>
      </c>
      <c r="R73" s="5">
        <v>1</v>
      </c>
      <c r="S73" s="5">
        <v>0</v>
      </c>
      <c r="T73" s="27">
        <v>0</v>
      </c>
    </row>
    <row r="74" spans="2:20">
      <c r="B74" s="25">
        <v>2010</v>
      </c>
      <c r="C74" s="5">
        <v>12</v>
      </c>
      <c r="D74" s="26">
        <v>30313877</v>
      </c>
      <c r="E74" s="26">
        <v>13549</v>
      </c>
      <c r="F74" s="5">
        <v>668.7</v>
      </c>
      <c r="G74" s="5">
        <v>0</v>
      </c>
      <c r="H74" s="5">
        <v>0</v>
      </c>
      <c r="I74" s="5">
        <v>0</v>
      </c>
      <c r="J74" s="5">
        <v>0</v>
      </c>
      <c r="K74" s="5">
        <v>0</v>
      </c>
      <c r="L74" s="5">
        <v>0</v>
      </c>
      <c r="M74" s="5">
        <v>0</v>
      </c>
      <c r="N74" s="5">
        <v>0</v>
      </c>
      <c r="O74" s="5">
        <v>0</v>
      </c>
      <c r="P74" s="5">
        <v>0</v>
      </c>
      <c r="Q74" s="5">
        <v>0</v>
      </c>
      <c r="R74" s="5">
        <v>0</v>
      </c>
      <c r="S74" s="5">
        <v>1</v>
      </c>
      <c r="T74" s="27">
        <v>0</v>
      </c>
    </row>
    <row r="75" spans="2:20">
      <c r="B75" s="25">
        <v>2011</v>
      </c>
      <c r="C75" s="5">
        <v>1</v>
      </c>
      <c r="D75" s="26">
        <v>32275768</v>
      </c>
      <c r="E75" s="26">
        <v>13528</v>
      </c>
      <c r="F75" s="5">
        <v>777.5</v>
      </c>
      <c r="G75" s="5">
        <v>0</v>
      </c>
      <c r="H75" s="5">
        <v>1</v>
      </c>
      <c r="I75" s="5">
        <v>0</v>
      </c>
      <c r="J75" s="5">
        <v>0</v>
      </c>
      <c r="K75" s="5">
        <v>0</v>
      </c>
      <c r="L75" s="5">
        <v>0</v>
      </c>
      <c r="M75" s="5">
        <v>0</v>
      </c>
      <c r="N75" s="5">
        <v>0</v>
      </c>
      <c r="O75" s="5">
        <v>0</v>
      </c>
      <c r="P75" s="5">
        <v>0</v>
      </c>
      <c r="Q75" s="5">
        <v>0</v>
      </c>
      <c r="R75" s="5">
        <v>0</v>
      </c>
      <c r="S75" s="5">
        <v>0</v>
      </c>
      <c r="T75" s="27">
        <v>0</v>
      </c>
    </row>
    <row r="76" spans="2:20">
      <c r="B76" s="25">
        <v>2011</v>
      </c>
      <c r="C76" s="5">
        <v>2</v>
      </c>
      <c r="D76" s="26">
        <v>28434935</v>
      </c>
      <c r="E76" s="26">
        <v>13601</v>
      </c>
      <c r="F76" s="5">
        <v>645.29999999999995</v>
      </c>
      <c r="G76" s="5">
        <v>0</v>
      </c>
      <c r="H76" s="5">
        <v>0</v>
      </c>
      <c r="I76" s="5">
        <v>1</v>
      </c>
      <c r="J76" s="5">
        <v>0</v>
      </c>
      <c r="K76" s="5">
        <v>0</v>
      </c>
      <c r="L76" s="5">
        <v>0</v>
      </c>
      <c r="M76" s="5">
        <v>0</v>
      </c>
      <c r="N76" s="5">
        <v>0</v>
      </c>
      <c r="O76" s="5">
        <v>0</v>
      </c>
      <c r="P76" s="5">
        <v>0</v>
      </c>
      <c r="Q76" s="5">
        <v>0</v>
      </c>
      <c r="R76" s="5">
        <v>0</v>
      </c>
      <c r="S76" s="5">
        <v>0</v>
      </c>
      <c r="T76" s="27">
        <v>0</v>
      </c>
    </row>
    <row r="77" spans="2:20">
      <c r="B77" s="25">
        <v>2011</v>
      </c>
      <c r="C77" s="5">
        <v>3</v>
      </c>
      <c r="D77" s="26">
        <v>28868518</v>
      </c>
      <c r="E77" s="26">
        <v>13618</v>
      </c>
      <c r="F77" s="5">
        <v>610.79999999999995</v>
      </c>
      <c r="G77" s="5">
        <v>0</v>
      </c>
      <c r="H77" s="5">
        <v>0</v>
      </c>
      <c r="I77" s="5">
        <v>0</v>
      </c>
      <c r="J77" s="5">
        <v>1</v>
      </c>
      <c r="K77" s="5">
        <v>0</v>
      </c>
      <c r="L77" s="5">
        <v>0</v>
      </c>
      <c r="M77" s="5">
        <v>0</v>
      </c>
      <c r="N77" s="5">
        <v>0</v>
      </c>
      <c r="O77" s="5">
        <v>0</v>
      </c>
      <c r="P77" s="5">
        <v>0</v>
      </c>
      <c r="Q77" s="5">
        <v>0</v>
      </c>
      <c r="R77" s="5">
        <v>0</v>
      </c>
      <c r="S77" s="5">
        <v>0</v>
      </c>
      <c r="T77" s="27">
        <v>0</v>
      </c>
    </row>
    <row r="78" spans="2:20">
      <c r="B78" s="25">
        <v>2011</v>
      </c>
      <c r="C78" s="5">
        <v>4</v>
      </c>
      <c r="D78" s="26">
        <v>24072179</v>
      </c>
      <c r="E78" s="26">
        <v>13599</v>
      </c>
      <c r="F78" s="5">
        <v>334.7</v>
      </c>
      <c r="G78" s="5">
        <v>0</v>
      </c>
      <c r="H78" s="5">
        <v>0</v>
      </c>
      <c r="I78" s="5">
        <v>0</v>
      </c>
      <c r="J78" s="5">
        <v>0</v>
      </c>
      <c r="K78" s="5">
        <v>1</v>
      </c>
      <c r="L78" s="5">
        <v>0</v>
      </c>
      <c r="M78" s="5">
        <v>0</v>
      </c>
      <c r="N78" s="5">
        <v>0</v>
      </c>
      <c r="O78" s="5">
        <v>0</v>
      </c>
      <c r="P78" s="5">
        <v>0</v>
      </c>
      <c r="Q78" s="5">
        <v>0</v>
      </c>
      <c r="R78" s="5">
        <v>0</v>
      </c>
      <c r="S78" s="5">
        <v>0</v>
      </c>
      <c r="T78" s="27">
        <v>0</v>
      </c>
    </row>
    <row r="79" spans="2:20">
      <c r="B79" s="25">
        <v>2011</v>
      </c>
      <c r="C79" s="5">
        <v>5</v>
      </c>
      <c r="D79" s="26">
        <v>22930942</v>
      </c>
      <c r="E79" s="26">
        <v>13593</v>
      </c>
      <c r="F79" s="5">
        <v>175.6</v>
      </c>
      <c r="G79" s="5">
        <v>14.1</v>
      </c>
      <c r="H79" s="5">
        <v>0</v>
      </c>
      <c r="I79" s="5">
        <v>0</v>
      </c>
      <c r="J79" s="5">
        <v>0</v>
      </c>
      <c r="K79" s="5">
        <v>0</v>
      </c>
      <c r="L79" s="5">
        <v>1</v>
      </c>
      <c r="M79" s="5">
        <v>0</v>
      </c>
      <c r="N79" s="5">
        <v>0</v>
      </c>
      <c r="O79" s="5">
        <v>0</v>
      </c>
      <c r="P79" s="5">
        <v>0</v>
      </c>
      <c r="Q79" s="5">
        <v>0</v>
      </c>
      <c r="R79" s="5">
        <v>0</v>
      </c>
      <c r="S79" s="5">
        <v>0</v>
      </c>
      <c r="T79" s="27">
        <v>0</v>
      </c>
    </row>
    <row r="80" spans="2:20">
      <c r="B80" s="25">
        <v>2011</v>
      </c>
      <c r="C80" s="5">
        <v>6</v>
      </c>
      <c r="D80" s="26">
        <v>22502305</v>
      </c>
      <c r="E80" s="26">
        <v>13665</v>
      </c>
      <c r="F80" s="5">
        <v>58.4</v>
      </c>
      <c r="G80" s="5">
        <v>20.7</v>
      </c>
      <c r="H80" s="5">
        <v>0</v>
      </c>
      <c r="I80" s="5">
        <v>0</v>
      </c>
      <c r="J80" s="5">
        <v>0</v>
      </c>
      <c r="K80" s="5">
        <v>0</v>
      </c>
      <c r="L80" s="5">
        <v>0</v>
      </c>
      <c r="M80" s="5">
        <v>1</v>
      </c>
      <c r="N80" s="5">
        <v>0</v>
      </c>
      <c r="O80" s="5">
        <v>0</v>
      </c>
      <c r="P80" s="5">
        <v>0</v>
      </c>
      <c r="Q80" s="5">
        <v>0</v>
      </c>
      <c r="R80" s="5">
        <v>0</v>
      </c>
      <c r="S80" s="5">
        <v>0</v>
      </c>
      <c r="T80" s="27">
        <v>0</v>
      </c>
    </row>
    <row r="81" spans="2:23">
      <c r="B81" s="25">
        <v>2011</v>
      </c>
      <c r="C81" s="5">
        <v>7</v>
      </c>
      <c r="D81" s="26">
        <v>25936633</v>
      </c>
      <c r="E81" s="26">
        <v>13671</v>
      </c>
      <c r="F81" s="5">
        <v>0.7</v>
      </c>
      <c r="G81" s="5">
        <v>139.9</v>
      </c>
      <c r="H81" s="5">
        <v>0</v>
      </c>
      <c r="I81" s="5">
        <v>0</v>
      </c>
      <c r="J81" s="5">
        <v>0</v>
      </c>
      <c r="K81" s="5">
        <v>0</v>
      </c>
      <c r="L81" s="5">
        <v>0</v>
      </c>
      <c r="M81" s="5">
        <v>0</v>
      </c>
      <c r="N81" s="5">
        <v>1</v>
      </c>
      <c r="O81" s="5">
        <v>0</v>
      </c>
      <c r="P81" s="5">
        <v>0</v>
      </c>
      <c r="Q81" s="5">
        <v>0</v>
      </c>
      <c r="R81" s="5">
        <v>0</v>
      </c>
      <c r="S81" s="5">
        <v>0</v>
      </c>
      <c r="T81" s="27">
        <v>0</v>
      </c>
    </row>
    <row r="82" spans="2:23">
      <c r="B82" s="25">
        <v>2011</v>
      </c>
      <c r="C82" s="5">
        <v>8</v>
      </c>
      <c r="D82" s="26">
        <v>25057189</v>
      </c>
      <c r="E82" s="26">
        <v>13731</v>
      </c>
      <c r="F82" s="5">
        <v>2.7</v>
      </c>
      <c r="G82" s="5">
        <v>88.2</v>
      </c>
      <c r="H82" s="5">
        <v>0</v>
      </c>
      <c r="I82" s="5">
        <v>0</v>
      </c>
      <c r="J82" s="5">
        <v>0</v>
      </c>
      <c r="K82" s="5">
        <v>0</v>
      </c>
      <c r="L82" s="5">
        <v>0</v>
      </c>
      <c r="M82" s="5">
        <v>0</v>
      </c>
      <c r="N82" s="5">
        <v>0</v>
      </c>
      <c r="O82" s="5">
        <v>1</v>
      </c>
      <c r="P82" s="5">
        <v>0</v>
      </c>
      <c r="Q82" s="5">
        <v>0</v>
      </c>
      <c r="R82" s="5">
        <v>0</v>
      </c>
      <c r="S82" s="5">
        <v>0</v>
      </c>
      <c r="T82" s="27">
        <v>0</v>
      </c>
    </row>
    <row r="83" spans="2:23">
      <c r="B83" s="25">
        <v>2011</v>
      </c>
      <c r="C83" s="5">
        <v>9</v>
      </c>
      <c r="D83" s="26">
        <v>22427736</v>
      </c>
      <c r="E83" s="26">
        <v>13725</v>
      </c>
      <c r="F83" s="5">
        <v>72.3</v>
      </c>
      <c r="G83" s="5">
        <v>21.2</v>
      </c>
      <c r="H83" s="5">
        <v>0</v>
      </c>
      <c r="I83" s="5">
        <v>0</v>
      </c>
      <c r="J83" s="5">
        <v>0</v>
      </c>
      <c r="K83" s="5">
        <v>0</v>
      </c>
      <c r="L83" s="5">
        <v>0</v>
      </c>
      <c r="M83" s="5">
        <v>0</v>
      </c>
      <c r="N83" s="5">
        <v>0</v>
      </c>
      <c r="O83" s="5">
        <v>0</v>
      </c>
      <c r="P83" s="5">
        <v>1</v>
      </c>
      <c r="Q83" s="5">
        <v>0</v>
      </c>
      <c r="R83" s="5">
        <v>0</v>
      </c>
      <c r="S83" s="5">
        <v>0</v>
      </c>
      <c r="T83" s="27">
        <v>0</v>
      </c>
    </row>
    <row r="84" spans="2:23">
      <c r="B84" s="25">
        <v>2011</v>
      </c>
      <c r="C84" s="5">
        <v>10</v>
      </c>
      <c r="D84" s="26">
        <v>23703378</v>
      </c>
      <c r="E84" s="26">
        <v>13729</v>
      </c>
      <c r="F84" s="5">
        <v>223</v>
      </c>
      <c r="G84" s="5">
        <v>2.8</v>
      </c>
      <c r="H84" s="5">
        <v>0</v>
      </c>
      <c r="I84" s="5">
        <v>0</v>
      </c>
      <c r="J84" s="5">
        <v>0</v>
      </c>
      <c r="K84" s="5">
        <v>0</v>
      </c>
      <c r="L84" s="5">
        <v>0</v>
      </c>
      <c r="M84" s="5">
        <v>0</v>
      </c>
      <c r="N84" s="5">
        <v>0</v>
      </c>
      <c r="O84" s="5">
        <v>0</v>
      </c>
      <c r="P84" s="5">
        <v>0</v>
      </c>
      <c r="Q84" s="5">
        <v>1</v>
      </c>
      <c r="R84" s="5">
        <v>0</v>
      </c>
      <c r="S84" s="5">
        <v>0</v>
      </c>
      <c r="T84" s="27">
        <v>0</v>
      </c>
    </row>
    <row r="85" spans="2:23">
      <c r="B85" s="25">
        <v>2011</v>
      </c>
      <c r="C85" s="5">
        <v>11</v>
      </c>
      <c r="D85" s="26">
        <v>24187530</v>
      </c>
      <c r="E85" s="26">
        <v>13781</v>
      </c>
      <c r="F85" s="5">
        <v>336.2</v>
      </c>
      <c r="G85" s="5">
        <v>0</v>
      </c>
      <c r="H85" s="5">
        <v>0</v>
      </c>
      <c r="I85" s="5">
        <v>0</v>
      </c>
      <c r="J85" s="5">
        <v>0</v>
      </c>
      <c r="K85" s="5">
        <v>0</v>
      </c>
      <c r="L85" s="5">
        <v>0</v>
      </c>
      <c r="M85" s="5">
        <v>0</v>
      </c>
      <c r="N85" s="5">
        <v>0</v>
      </c>
      <c r="O85" s="5">
        <v>0</v>
      </c>
      <c r="P85" s="5">
        <v>0</v>
      </c>
      <c r="Q85" s="5">
        <v>0</v>
      </c>
      <c r="R85" s="5">
        <v>1</v>
      </c>
      <c r="S85" s="5">
        <v>0</v>
      </c>
      <c r="T85" s="27">
        <v>0</v>
      </c>
    </row>
    <row r="86" spans="2:23">
      <c r="B86" s="25">
        <v>2011</v>
      </c>
      <c r="C86" s="5">
        <v>12</v>
      </c>
      <c r="D86" s="26">
        <v>28737267</v>
      </c>
      <c r="E86" s="26">
        <v>13735</v>
      </c>
      <c r="F86" s="5">
        <v>555.29999999999995</v>
      </c>
      <c r="G86" s="5">
        <v>0</v>
      </c>
      <c r="H86" s="5">
        <v>0</v>
      </c>
      <c r="I86" s="5">
        <v>0</v>
      </c>
      <c r="J86" s="5">
        <v>0</v>
      </c>
      <c r="K86" s="5">
        <v>0</v>
      </c>
      <c r="L86" s="5">
        <v>0</v>
      </c>
      <c r="M86" s="5">
        <v>0</v>
      </c>
      <c r="N86" s="5">
        <v>0</v>
      </c>
      <c r="O86" s="5">
        <v>0</v>
      </c>
      <c r="P86" s="5">
        <v>0</v>
      </c>
      <c r="Q86" s="5">
        <v>0</v>
      </c>
      <c r="R86" s="5">
        <v>0</v>
      </c>
      <c r="S86" s="5">
        <v>1</v>
      </c>
      <c r="T86" s="27">
        <v>0</v>
      </c>
    </row>
    <row r="87" spans="2:23">
      <c r="B87" s="25">
        <v>2012</v>
      </c>
      <c r="C87" s="5">
        <v>1</v>
      </c>
      <c r="D87" s="26">
        <v>30161334</v>
      </c>
      <c r="E87" s="26">
        <v>13811</v>
      </c>
      <c r="F87" s="5">
        <v>633.70000000000005</v>
      </c>
      <c r="G87" s="5">
        <v>0</v>
      </c>
      <c r="H87" s="5">
        <v>1</v>
      </c>
      <c r="I87" s="5">
        <v>0</v>
      </c>
      <c r="J87" s="5">
        <v>0</v>
      </c>
      <c r="K87" s="5">
        <v>0</v>
      </c>
      <c r="L87" s="5">
        <v>0</v>
      </c>
      <c r="M87" s="5">
        <v>0</v>
      </c>
      <c r="N87" s="5">
        <v>0</v>
      </c>
      <c r="O87" s="5">
        <v>0</v>
      </c>
      <c r="P87" s="5">
        <v>0</v>
      </c>
      <c r="Q87" s="5">
        <v>0</v>
      </c>
      <c r="R87" s="5">
        <v>0</v>
      </c>
      <c r="S87" s="5">
        <v>0</v>
      </c>
      <c r="T87" s="27">
        <v>0</v>
      </c>
    </row>
    <row r="88" spans="2:23">
      <c r="B88" s="25">
        <v>2012</v>
      </c>
      <c r="C88" s="5">
        <v>2</v>
      </c>
      <c r="D88" s="26">
        <v>27525128</v>
      </c>
      <c r="E88" s="26">
        <v>13807</v>
      </c>
      <c r="F88" s="5">
        <v>551.6</v>
      </c>
      <c r="G88" s="5">
        <v>0</v>
      </c>
      <c r="H88" s="5">
        <v>0</v>
      </c>
      <c r="I88" s="5">
        <v>1</v>
      </c>
      <c r="J88" s="5">
        <v>0</v>
      </c>
      <c r="K88" s="5">
        <v>0</v>
      </c>
      <c r="L88" s="5">
        <v>0</v>
      </c>
      <c r="M88" s="5">
        <v>0</v>
      </c>
      <c r="N88" s="5">
        <v>0</v>
      </c>
      <c r="O88" s="5">
        <v>0</v>
      </c>
      <c r="P88" s="5">
        <v>0</v>
      </c>
      <c r="Q88" s="5">
        <v>0</v>
      </c>
      <c r="R88" s="5">
        <v>0</v>
      </c>
      <c r="S88" s="5">
        <v>0</v>
      </c>
      <c r="T88" s="27">
        <v>0</v>
      </c>
    </row>
    <row r="89" spans="2:23">
      <c r="B89" s="25">
        <v>2012</v>
      </c>
      <c r="C89" s="5">
        <v>3</v>
      </c>
      <c r="D89" s="26">
        <v>25460379</v>
      </c>
      <c r="E89" s="26">
        <v>13861</v>
      </c>
      <c r="F89" s="5">
        <v>362.4</v>
      </c>
      <c r="G89" s="5">
        <v>2.8</v>
      </c>
      <c r="H89" s="5">
        <v>0</v>
      </c>
      <c r="I89" s="5">
        <v>0</v>
      </c>
      <c r="J89" s="5">
        <v>1</v>
      </c>
      <c r="K89" s="5">
        <v>0</v>
      </c>
      <c r="L89" s="5">
        <v>0</v>
      </c>
      <c r="M89" s="5">
        <v>0</v>
      </c>
      <c r="N89" s="5">
        <v>0</v>
      </c>
      <c r="O89" s="5">
        <v>0</v>
      </c>
      <c r="P89" s="5">
        <v>0</v>
      </c>
      <c r="Q89" s="5">
        <v>0</v>
      </c>
      <c r="R89" s="5">
        <v>0</v>
      </c>
      <c r="S89" s="5">
        <v>0</v>
      </c>
      <c r="T89" s="27">
        <v>0</v>
      </c>
    </row>
    <row r="90" spans="2:23">
      <c r="B90" s="25">
        <v>2012</v>
      </c>
      <c r="C90" s="5">
        <v>4</v>
      </c>
      <c r="D90" s="26">
        <v>23209006</v>
      </c>
      <c r="E90" s="26">
        <v>13871</v>
      </c>
      <c r="F90" s="5">
        <v>377.9</v>
      </c>
      <c r="G90" s="5">
        <v>0</v>
      </c>
      <c r="H90" s="5">
        <v>0</v>
      </c>
      <c r="I90" s="5">
        <v>0</v>
      </c>
      <c r="J90" s="5">
        <v>0</v>
      </c>
      <c r="K90" s="5">
        <v>1</v>
      </c>
      <c r="L90" s="5">
        <v>0</v>
      </c>
      <c r="M90" s="5">
        <v>0</v>
      </c>
      <c r="N90" s="5">
        <v>0</v>
      </c>
      <c r="O90" s="5">
        <v>0</v>
      </c>
      <c r="P90" s="5">
        <v>0</v>
      </c>
      <c r="Q90" s="5">
        <v>0</v>
      </c>
      <c r="R90" s="5">
        <v>0</v>
      </c>
      <c r="S90" s="5">
        <v>0</v>
      </c>
      <c r="T90" s="27">
        <v>1</v>
      </c>
    </row>
    <row r="91" spans="2:23">
      <c r="B91" s="25">
        <v>2012</v>
      </c>
      <c r="C91" s="5">
        <v>5</v>
      </c>
      <c r="D91" s="26">
        <v>22665037</v>
      </c>
      <c r="E91" s="26">
        <v>13939</v>
      </c>
      <c r="F91" s="5">
        <v>133.5</v>
      </c>
      <c r="G91" s="5">
        <v>24.4</v>
      </c>
      <c r="H91" s="5">
        <v>0</v>
      </c>
      <c r="I91" s="5">
        <v>0</v>
      </c>
      <c r="J91" s="5">
        <v>0</v>
      </c>
      <c r="K91" s="5">
        <v>0</v>
      </c>
      <c r="L91" s="5">
        <v>1</v>
      </c>
      <c r="M91" s="5">
        <v>0</v>
      </c>
      <c r="N91" s="5">
        <v>0</v>
      </c>
      <c r="O91" s="5">
        <v>0</v>
      </c>
      <c r="P91" s="5">
        <v>0</v>
      </c>
      <c r="Q91" s="5">
        <v>0</v>
      </c>
      <c r="R91" s="5">
        <v>0</v>
      </c>
      <c r="S91" s="5">
        <v>0</v>
      </c>
      <c r="T91" s="27">
        <v>0</v>
      </c>
    </row>
    <row r="92" spans="2:23">
      <c r="B92" s="25">
        <v>2012</v>
      </c>
      <c r="C92" s="5">
        <v>6</v>
      </c>
      <c r="D92" s="26">
        <v>24238209</v>
      </c>
      <c r="E92" s="26">
        <v>13925</v>
      </c>
      <c r="F92" s="5">
        <v>40.799999999999997</v>
      </c>
      <c r="G92" s="5">
        <v>77.8</v>
      </c>
      <c r="H92" s="5">
        <v>0</v>
      </c>
      <c r="I92" s="5">
        <v>0</v>
      </c>
      <c r="J92" s="5">
        <v>0</v>
      </c>
      <c r="K92" s="5">
        <v>0</v>
      </c>
      <c r="L92" s="5">
        <v>0</v>
      </c>
      <c r="M92" s="5">
        <v>1</v>
      </c>
      <c r="N92" s="5">
        <v>0</v>
      </c>
      <c r="O92" s="5">
        <v>0</v>
      </c>
      <c r="P92" s="5">
        <v>0</v>
      </c>
      <c r="Q92" s="5">
        <v>0</v>
      </c>
      <c r="R92" s="5">
        <v>0</v>
      </c>
      <c r="S92" s="5">
        <v>0</v>
      </c>
      <c r="T92" s="27">
        <v>0</v>
      </c>
    </row>
    <row r="93" spans="2:23">
      <c r="B93" s="25">
        <v>2012</v>
      </c>
      <c r="C93" s="5">
        <v>7</v>
      </c>
      <c r="D93" s="26">
        <v>26607943</v>
      </c>
      <c r="E93" s="26">
        <v>13963</v>
      </c>
      <c r="F93" s="5">
        <v>0.2</v>
      </c>
      <c r="G93" s="5">
        <v>125.7</v>
      </c>
      <c r="H93" s="5">
        <v>0</v>
      </c>
      <c r="I93" s="5">
        <v>0</v>
      </c>
      <c r="J93" s="5">
        <v>0</v>
      </c>
      <c r="K93" s="5">
        <v>0</v>
      </c>
      <c r="L93" s="5">
        <v>0</v>
      </c>
      <c r="M93" s="5">
        <v>0</v>
      </c>
      <c r="N93" s="5">
        <v>1</v>
      </c>
      <c r="O93" s="5">
        <v>0</v>
      </c>
      <c r="P93" s="5">
        <v>0</v>
      </c>
      <c r="Q93" s="5">
        <v>0</v>
      </c>
      <c r="R93" s="5">
        <v>0</v>
      </c>
      <c r="S93" s="5">
        <v>0</v>
      </c>
      <c r="T93" s="27">
        <v>1</v>
      </c>
    </row>
    <row r="94" spans="2:23">
      <c r="B94" s="25">
        <v>2012</v>
      </c>
      <c r="C94" s="5">
        <v>8</v>
      </c>
      <c r="D94" s="26">
        <v>25236111</v>
      </c>
      <c r="E94" s="26">
        <v>13946</v>
      </c>
      <c r="F94" s="5">
        <v>4.5</v>
      </c>
      <c r="G94" s="5">
        <v>84</v>
      </c>
      <c r="H94" s="5">
        <v>0</v>
      </c>
      <c r="I94" s="5">
        <v>0</v>
      </c>
      <c r="J94" s="5">
        <v>0</v>
      </c>
      <c r="K94" s="5">
        <v>0</v>
      </c>
      <c r="L94" s="5">
        <v>0</v>
      </c>
      <c r="M94" s="5">
        <v>0</v>
      </c>
      <c r="N94" s="5">
        <v>0</v>
      </c>
      <c r="O94" s="5">
        <v>1</v>
      </c>
      <c r="P94" s="5">
        <v>0</v>
      </c>
      <c r="Q94" s="5">
        <v>0</v>
      </c>
      <c r="R94" s="5">
        <v>0</v>
      </c>
      <c r="S94" s="5">
        <v>0</v>
      </c>
      <c r="T94" s="27">
        <v>0</v>
      </c>
    </row>
    <row r="95" spans="2:23">
      <c r="B95" s="32">
        <v>2012</v>
      </c>
      <c r="C95" s="7">
        <v>9</v>
      </c>
      <c r="D95" s="8">
        <v>22395631</v>
      </c>
      <c r="E95" s="8">
        <v>14043</v>
      </c>
      <c r="F95" s="7">
        <v>90.2</v>
      </c>
      <c r="G95" s="7">
        <v>24.4</v>
      </c>
      <c r="H95" s="7">
        <v>0</v>
      </c>
      <c r="I95" s="7">
        <v>0</v>
      </c>
      <c r="J95" s="7">
        <v>0</v>
      </c>
      <c r="K95" s="7">
        <v>0</v>
      </c>
      <c r="L95" s="7">
        <v>0</v>
      </c>
      <c r="M95" s="7">
        <v>0</v>
      </c>
      <c r="N95" s="7">
        <v>0</v>
      </c>
      <c r="O95" s="7">
        <v>0</v>
      </c>
      <c r="P95" s="7">
        <v>1</v>
      </c>
      <c r="Q95" s="7">
        <v>0</v>
      </c>
      <c r="R95" s="7">
        <v>0</v>
      </c>
      <c r="S95" s="7">
        <v>0</v>
      </c>
      <c r="T95" s="33">
        <v>0</v>
      </c>
      <c r="U95" s="6"/>
      <c r="V95" s="6"/>
      <c r="W95" s="6"/>
    </row>
    <row r="96" spans="2:23">
      <c r="B96" s="25">
        <v>2012</v>
      </c>
      <c r="C96" s="5">
        <v>10</v>
      </c>
      <c r="D96" s="5"/>
      <c r="E96" s="26">
        <v>14002</v>
      </c>
      <c r="F96" s="5">
        <v>247.4</v>
      </c>
      <c r="G96" s="5">
        <v>6</v>
      </c>
      <c r="H96" s="5">
        <v>0</v>
      </c>
      <c r="I96" s="5">
        <v>0</v>
      </c>
      <c r="J96" s="5">
        <v>0</v>
      </c>
      <c r="K96" s="5">
        <v>0</v>
      </c>
      <c r="L96" s="5">
        <v>0</v>
      </c>
      <c r="M96" s="5">
        <v>0</v>
      </c>
      <c r="N96" s="5">
        <v>0</v>
      </c>
      <c r="O96" s="5">
        <v>0</v>
      </c>
      <c r="P96" s="5">
        <v>0</v>
      </c>
      <c r="Q96" s="5">
        <v>1</v>
      </c>
      <c r="R96" s="5">
        <v>0</v>
      </c>
      <c r="S96" s="5">
        <v>0</v>
      </c>
      <c r="T96" s="27">
        <v>0</v>
      </c>
      <c r="U96" s="34"/>
      <c r="V96" s="6"/>
      <c r="W96" s="6"/>
    </row>
    <row r="97" spans="2:20">
      <c r="B97" s="25">
        <v>2012</v>
      </c>
      <c r="C97" s="5">
        <v>11</v>
      </c>
      <c r="D97" s="5"/>
      <c r="E97" s="26">
        <v>14028</v>
      </c>
      <c r="F97" s="5">
        <v>392.5</v>
      </c>
      <c r="G97" s="5">
        <v>0</v>
      </c>
      <c r="H97" s="5">
        <v>0</v>
      </c>
      <c r="I97" s="5">
        <v>0</v>
      </c>
      <c r="J97" s="5">
        <v>0</v>
      </c>
      <c r="K97" s="5">
        <v>0</v>
      </c>
      <c r="L97" s="5">
        <v>0</v>
      </c>
      <c r="M97" s="5">
        <v>0</v>
      </c>
      <c r="N97" s="5">
        <v>0</v>
      </c>
      <c r="O97" s="5">
        <v>0</v>
      </c>
      <c r="P97" s="5">
        <v>0</v>
      </c>
      <c r="Q97" s="5">
        <v>0</v>
      </c>
      <c r="R97" s="5">
        <v>1</v>
      </c>
      <c r="S97" s="5">
        <v>0</v>
      </c>
      <c r="T97" s="27">
        <v>0</v>
      </c>
    </row>
    <row r="98" spans="2:20">
      <c r="B98" s="25">
        <v>2012</v>
      </c>
      <c r="C98" s="5">
        <v>12</v>
      </c>
      <c r="D98" s="5"/>
      <c r="E98" s="26">
        <v>14055</v>
      </c>
      <c r="F98" s="5">
        <v>618.70000000000005</v>
      </c>
      <c r="G98" s="5">
        <v>0</v>
      </c>
      <c r="H98" s="5">
        <v>0</v>
      </c>
      <c r="I98" s="5">
        <v>0</v>
      </c>
      <c r="J98" s="5">
        <v>0</v>
      </c>
      <c r="K98" s="5">
        <v>0</v>
      </c>
      <c r="L98" s="5">
        <v>0</v>
      </c>
      <c r="M98" s="5">
        <v>0</v>
      </c>
      <c r="N98" s="5">
        <v>0</v>
      </c>
      <c r="O98" s="5">
        <v>0</v>
      </c>
      <c r="P98" s="5">
        <v>0</v>
      </c>
      <c r="Q98" s="5">
        <v>0</v>
      </c>
      <c r="R98" s="5">
        <v>0</v>
      </c>
      <c r="S98" s="5">
        <v>1</v>
      </c>
      <c r="T98" s="27">
        <v>0</v>
      </c>
    </row>
    <row r="99" spans="2:20">
      <c r="B99" s="25">
        <v>2013</v>
      </c>
      <c r="C99" s="5">
        <v>1</v>
      </c>
      <c r="D99" s="5"/>
      <c r="E99" s="26">
        <v>14082</v>
      </c>
      <c r="F99" s="5">
        <v>720.6</v>
      </c>
      <c r="G99" s="5">
        <v>0</v>
      </c>
      <c r="H99" s="5">
        <v>1</v>
      </c>
      <c r="I99" s="5">
        <v>0</v>
      </c>
      <c r="J99" s="5">
        <v>0</v>
      </c>
      <c r="K99" s="5">
        <v>0</v>
      </c>
      <c r="L99" s="5">
        <v>0</v>
      </c>
      <c r="M99" s="5">
        <v>0</v>
      </c>
      <c r="N99" s="5">
        <v>0</v>
      </c>
      <c r="O99" s="5">
        <v>0</v>
      </c>
      <c r="P99" s="5">
        <v>0</v>
      </c>
      <c r="Q99" s="5">
        <v>0</v>
      </c>
      <c r="R99" s="5">
        <v>0</v>
      </c>
      <c r="S99" s="5">
        <v>0</v>
      </c>
      <c r="T99" s="27">
        <v>0</v>
      </c>
    </row>
    <row r="100" spans="2:20">
      <c r="B100" s="25">
        <v>2013</v>
      </c>
      <c r="C100" s="5">
        <v>2</v>
      </c>
      <c r="D100" s="5"/>
      <c r="E100" s="26">
        <v>14110</v>
      </c>
      <c r="F100" s="5">
        <v>650.6</v>
      </c>
      <c r="G100" s="5">
        <v>0</v>
      </c>
      <c r="H100" s="5">
        <v>0</v>
      </c>
      <c r="I100" s="5">
        <v>1</v>
      </c>
      <c r="J100" s="5">
        <v>0</v>
      </c>
      <c r="K100" s="5">
        <v>0</v>
      </c>
      <c r="L100" s="5">
        <v>0</v>
      </c>
      <c r="M100" s="5">
        <v>0</v>
      </c>
      <c r="N100" s="5">
        <v>0</v>
      </c>
      <c r="O100" s="5">
        <v>0</v>
      </c>
      <c r="P100" s="5">
        <v>0</v>
      </c>
      <c r="Q100" s="5">
        <v>0</v>
      </c>
      <c r="R100" s="5">
        <v>0</v>
      </c>
      <c r="S100" s="5">
        <v>0</v>
      </c>
      <c r="T100" s="27">
        <v>0</v>
      </c>
    </row>
    <row r="101" spans="2:20">
      <c r="B101" s="25">
        <v>2013</v>
      </c>
      <c r="C101" s="5">
        <v>3</v>
      </c>
      <c r="D101" s="5"/>
      <c r="E101" s="26">
        <v>14137</v>
      </c>
      <c r="F101" s="5">
        <v>575.20000000000005</v>
      </c>
      <c r="G101" s="5">
        <v>0</v>
      </c>
      <c r="H101" s="5">
        <v>0</v>
      </c>
      <c r="I101" s="5">
        <v>0</v>
      </c>
      <c r="J101" s="5">
        <v>1</v>
      </c>
      <c r="K101" s="5">
        <v>0</v>
      </c>
      <c r="L101" s="5">
        <v>0</v>
      </c>
      <c r="M101" s="5">
        <v>0</v>
      </c>
      <c r="N101" s="5">
        <v>0</v>
      </c>
      <c r="O101" s="5">
        <v>0</v>
      </c>
      <c r="P101" s="5">
        <v>0</v>
      </c>
      <c r="Q101" s="5">
        <v>0</v>
      </c>
      <c r="R101" s="5">
        <v>0</v>
      </c>
      <c r="S101" s="5">
        <v>0</v>
      </c>
      <c r="T101" s="27">
        <v>0</v>
      </c>
    </row>
    <row r="102" spans="2:20">
      <c r="B102" s="25">
        <v>2013</v>
      </c>
      <c r="C102" s="5">
        <v>4</v>
      </c>
      <c r="D102" s="5"/>
      <c r="E102" s="26">
        <v>14164</v>
      </c>
      <c r="F102" s="5">
        <v>345.7</v>
      </c>
      <c r="G102" s="5">
        <v>2.1</v>
      </c>
      <c r="H102" s="5">
        <v>0</v>
      </c>
      <c r="I102" s="5">
        <v>0</v>
      </c>
      <c r="J102" s="5">
        <v>0</v>
      </c>
      <c r="K102" s="5">
        <v>1</v>
      </c>
      <c r="L102" s="5">
        <v>0</v>
      </c>
      <c r="M102" s="5">
        <v>0</v>
      </c>
      <c r="N102" s="5">
        <v>0</v>
      </c>
      <c r="O102" s="5">
        <v>0</v>
      </c>
      <c r="P102" s="5">
        <v>0</v>
      </c>
      <c r="Q102" s="5">
        <v>0</v>
      </c>
      <c r="R102" s="5">
        <v>0</v>
      </c>
      <c r="S102" s="5">
        <v>0</v>
      </c>
      <c r="T102" s="27">
        <v>0</v>
      </c>
    </row>
    <row r="103" spans="2:20">
      <c r="B103" s="25">
        <v>2013</v>
      </c>
      <c r="C103" s="5">
        <v>5</v>
      </c>
      <c r="D103" s="5"/>
      <c r="E103" s="26">
        <v>14192</v>
      </c>
      <c r="F103" s="5">
        <v>195</v>
      </c>
      <c r="G103" s="5">
        <v>7.9</v>
      </c>
      <c r="H103" s="5">
        <v>0</v>
      </c>
      <c r="I103" s="5">
        <v>0</v>
      </c>
      <c r="J103" s="5">
        <v>0</v>
      </c>
      <c r="K103" s="5">
        <v>0</v>
      </c>
      <c r="L103" s="5">
        <v>1</v>
      </c>
      <c r="M103" s="5">
        <v>0</v>
      </c>
      <c r="N103" s="5">
        <v>0</v>
      </c>
      <c r="O103" s="5">
        <v>0</v>
      </c>
      <c r="P103" s="5">
        <v>0</v>
      </c>
      <c r="Q103" s="5">
        <v>0</v>
      </c>
      <c r="R103" s="5">
        <v>0</v>
      </c>
      <c r="S103" s="5">
        <v>0</v>
      </c>
      <c r="T103" s="27">
        <v>0</v>
      </c>
    </row>
    <row r="104" spans="2:20">
      <c r="B104" s="25">
        <v>2013</v>
      </c>
      <c r="C104" s="5">
        <v>6</v>
      </c>
      <c r="D104" s="5"/>
      <c r="E104" s="26">
        <v>14219</v>
      </c>
      <c r="F104" s="5">
        <v>54.9</v>
      </c>
      <c r="G104" s="5">
        <v>43.5</v>
      </c>
      <c r="H104" s="5">
        <v>0</v>
      </c>
      <c r="I104" s="5">
        <v>0</v>
      </c>
      <c r="J104" s="5">
        <v>0</v>
      </c>
      <c r="K104" s="5">
        <v>0</v>
      </c>
      <c r="L104" s="5">
        <v>0</v>
      </c>
      <c r="M104" s="5">
        <v>1</v>
      </c>
      <c r="N104" s="5">
        <v>0</v>
      </c>
      <c r="O104" s="5">
        <v>0</v>
      </c>
      <c r="P104" s="5">
        <v>0</v>
      </c>
      <c r="Q104" s="5">
        <v>0</v>
      </c>
      <c r="R104" s="5">
        <v>0</v>
      </c>
      <c r="S104" s="5">
        <v>0</v>
      </c>
      <c r="T104" s="27">
        <v>0</v>
      </c>
    </row>
    <row r="105" spans="2:20">
      <c r="B105" s="25">
        <v>2013</v>
      </c>
      <c r="C105" s="5">
        <v>7</v>
      </c>
      <c r="D105" s="5"/>
      <c r="E105" s="26">
        <v>14246</v>
      </c>
      <c r="F105" s="5">
        <v>7.9</v>
      </c>
      <c r="G105" s="5">
        <v>102.8</v>
      </c>
      <c r="H105" s="5">
        <v>0</v>
      </c>
      <c r="I105" s="5">
        <v>0</v>
      </c>
      <c r="J105" s="5">
        <v>0</v>
      </c>
      <c r="K105" s="5">
        <v>0</v>
      </c>
      <c r="L105" s="5">
        <v>0</v>
      </c>
      <c r="M105" s="5">
        <v>0</v>
      </c>
      <c r="N105" s="5">
        <v>1</v>
      </c>
      <c r="O105" s="5">
        <v>0</v>
      </c>
      <c r="P105" s="5">
        <v>0</v>
      </c>
      <c r="Q105" s="5">
        <v>0</v>
      </c>
      <c r="R105" s="5">
        <v>0</v>
      </c>
      <c r="S105" s="5">
        <v>0</v>
      </c>
      <c r="T105" s="27">
        <v>0</v>
      </c>
    </row>
    <row r="106" spans="2:20">
      <c r="B106" s="25">
        <v>2013</v>
      </c>
      <c r="C106" s="5">
        <v>8</v>
      </c>
      <c r="D106" s="5"/>
      <c r="E106" s="26">
        <v>14273</v>
      </c>
      <c r="F106" s="5">
        <v>11.3</v>
      </c>
      <c r="G106" s="5">
        <v>85.4</v>
      </c>
      <c r="H106" s="5">
        <v>0</v>
      </c>
      <c r="I106" s="5">
        <v>0</v>
      </c>
      <c r="J106" s="5">
        <v>0</v>
      </c>
      <c r="K106" s="5">
        <v>0</v>
      </c>
      <c r="L106" s="5">
        <v>0</v>
      </c>
      <c r="M106" s="5">
        <v>0</v>
      </c>
      <c r="N106" s="5">
        <v>0</v>
      </c>
      <c r="O106" s="5">
        <v>1</v>
      </c>
      <c r="P106" s="5">
        <v>0</v>
      </c>
      <c r="Q106" s="5">
        <v>0</v>
      </c>
      <c r="R106" s="5">
        <v>0</v>
      </c>
      <c r="S106" s="5">
        <v>0</v>
      </c>
      <c r="T106" s="27">
        <v>0</v>
      </c>
    </row>
    <row r="107" spans="2:20">
      <c r="B107" s="25">
        <v>2013</v>
      </c>
      <c r="C107" s="5">
        <v>9</v>
      </c>
      <c r="D107" s="5"/>
      <c r="E107" s="26">
        <v>14301</v>
      </c>
      <c r="F107" s="5">
        <v>62.9</v>
      </c>
      <c r="G107" s="5">
        <v>33.799999999999997</v>
      </c>
      <c r="H107" s="5">
        <v>0</v>
      </c>
      <c r="I107" s="5">
        <v>0</v>
      </c>
      <c r="J107" s="5">
        <v>0</v>
      </c>
      <c r="K107" s="5">
        <v>0</v>
      </c>
      <c r="L107" s="5">
        <v>0</v>
      </c>
      <c r="M107" s="5">
        <v>0</v>
      </c>
      <c r="N107" s="5">
        <v>0</v>
      </c>
      <c r="O107" s="5">
        <v>0</v>
      </c>
      <c r="P107" s="5">
        <v>1</v>
      </c>
      <c r="Q107" s="5">
        <v>0</v>
      </c>
      <c r="R107" s="5">
        <v>0</v>
      </c>
      <c r="S107" s="5">
        <v>0</v>
      </c>
      <c r="T107" s="27">
        <v>0</v>
      </c>
    </row>
    <row r="108" spans="2:20">
      <c r="B108" s="25">
        <v>2013</v>
      </c>
      <c r="C108" s="5">
        <v>10</v>
      </c>
      <c r="D108" s="5"/>
      <c r="E108" s="26">
        <v>14328</v>
      </c>
      <c r="F108" s="5">
        <v>247.4</v>
      </c>
      <c r="G108" s="5">
        <v>6</v>
      </c>
      <c r="H108" s="5">
        <v>0</v>
      </c>
      <c r="I108" s="5">
        <v>0</v>
      </c>
      <c r="J108" s="5">
        <v>0</v>
      </c>
      <c r="K108" s="5">
        <v>0</v>
      </c>
      <c r="L108" s="5">
        <v>0</v>
      </c>
      <c r="M108" s="5">
        <v>0</v>
      </c>
      <c r="N108" s="5">
        <v>0</v>
      </c>
      <c r="O108" s="5">
        <v>0</v>
      </c>
      <c r="P108" s="5">
        <v>0</v>
      </c>
      <c r="Q108" s="5">
        <v>1</v>
      </c>
      <c r="R108" s="5">
        <v>0</v>
      </c>
      <c r="S108" s="5">
        <v>0</v>
      </c>
      <c r="T108" s="27">
        <v>0</v>
      </c>
    </row>
    <row r="109" spans="2:20">
      <c r="B109" s="25">
        <v>2013</v>
      </c>
      <c r="C109" s="5">
        <v>11</v>
      </c>
      <c r="D109" s="5"/>
      <c r="E109" s="26">
        <v>14355</v>
      </c>
      <c r="F109" s="5">
        <v>392.5</v>
      </c>
      <c r="G109" s="5">
        <v>0</v>
      </c>
      <c r="H109" s="5">
        <v>0</v>
      </c>
      <c r="I109" s="5">
        <v>0</v>
      </c>
      <c r="J109" s="5">
        <v>0</v>
      </c>
      <c r="K109" s="5">
        <v>0</v>
      </c>
      <c r="L109" s="5">
        <v>0</v>
      </c>
      <c r="M109" s="5">
        <v>0</v>
      </c>
      <c r="N109" s="5">
        <v>0</v>
      </c>
      <c r="O109" s="5">
        <v>0</v>
      </c>
      <c r="P109" s="5">
        <v>0</v>
      </c>
      <c r="Q109" s="5">
        <v>0</v>
      </c>
      <c r="R109" s="5">
        <v>1</v>
      </c>
      <c r="S109" s="5">
        <v>0</v>
      </c>
      <c r="T109" s="27">
        <v>0</v>
      </c>
    </row>
    <row r="110" spans="2:20">
      <c r="B110" s="25">
        <v>2013</v>
      </c>
      <c r="C110" s="5">
        <v>12</v>
      </c>
      <c r="D110" s="5"/>
      <c r="E110" s="26">
        <v>14383</v>
      </c>
      <c r="F110" s="5">
        <v>618.70000000000005</v>
      </c>
      <c r="G110" s="5">
        <v>0</v>
      </c>
      <c r="H110" s="5">
        <v>0</v>
      </c>
      <c r="I110" s="5">
        <v>0</v>
      </c>
      <c r="J110" s="5">
        <v>0</v>
      </c>
      <c r="K110" s="5">
        <v>0</v>
      </c>
      <c r="L110" s="5">
        <v>0</v>
      </c>
      <c r="M110" s="5">
        <v>0</v>
      </c>
      <c r="N110" s="5">
        <v>0</v>
      </c>
      <c r="O110" s="5">
        <v>0</v>
      </c>
      <c r="P110" s="5">
        <v>0</v>
      </c>
      <c r="Q110" s="5">
        <v>0</v>
      </c>
      <c r="R110" s="5">
        <v>0</v>
      </c>
      <c r="S110" s="5">
        <v>1</v>
      </c>
      <c r="T110" s="27">
        <v>0</v>
      </c>
    </row>
    <row r="111" spans="2:20">
      <c r="B111" s="25">
        <v>2014</v>
      </c>
      <c r="C111" s="5">
        <v>1</v>
      </c>
      <c r="D111" s="5"/>
      <c r="E111" s="26">
        <v>14410</v>
      </c>
      <c r="F111" s="5">
        <v>720.6</v>
      </c>
      <c r="G111" s="5">
        <v>0</v>
      </c>
      <c r="H111" s="5">
        <v>1</v>
      </c>
      <c r="I111" s="5">
        <v>0</v>
      </c>
      <c r="J111" s="5">
        <v>0</v>
      </c>
      <c r="K111" s="5">
        <v>0</v>
      </c>
      <c r="L111" s="5">
        <v>0</v>
      </c>
      <c r="M111" s="5">
        <v>0</v>
      </c>
      <c r="N111" s="5">
        <v>0</v>
      </c>
      <c r="O111" s="5">
        <v>0</v>
      </c>
      <c r="P111" s="5">
        <v>0</v>
      </c>
      <c r="Q111" s="5">
        <v>0</v>
      </c>
      <c r="R111" s="5">
        <v>0</v>
      </c>
      <c r="S111" s="5">
        <v>0</v>
      </c>
      <c r="T111" s="27">
        <v>0</v>
      </c>
    </row>
    <row r="112" spans="2:20">
      <c r="B112" s="25">
        <v>2014</v>
      </c>
      <c r="C112" s="5">
        <v>2</v>
      </c>
      <c r="D112" s="5"/>
      <c r="E112" s="26">
        <v>14438</v>
      </c>
      <c r="F112" s="5">
        <v>650.6</v>
      </c>
      <c r="G112" s="5">
        <v>0</v>
      </c>
      <c r="H112" s="5">
        <v>0</v>
      </c>
      <c r="I112" s="5">
        <v>1</v>
      </c>
      <c r="J112" s="5">
        <v>0</v>
      </c>
      <c r="K112" s="5">
        <v>0</v>
      </c>
      <c r="L112" s="5">
        <v>0</v>
      </c>
      <c r="M112" s="5">
        <v>0</v>
      </c>
      <c r="N112" s="5">
        <v>0</v>
      </c>
      <c r="O112" s="5">
        <v>0</v>
      </c>
      <c r="P112" s="5">
        <v>0</v>
      </c>
      <c r="Q112" s="5">
        <v>0</v>
      </c>
      <c r="R112" s="5">
        <v>0</v>
      </c>
      <c r="S112" s="5">
        <v>0</v>
      </c>
      <c r="T112" s="27">
        <v>0</v>
      </c>
    </row>
    <row r="113" spans="2:20">
      <c r="B113" s="25">
        <v>2014</v>
      </c>
      <c r="C113" s="5">
        <v>3</v>
      </c>
      <c r="D113" s="5"/>
      <c r="E113" s="26">
        <v>14466</v>
      </c>
      <c r="F113" s="5">
        <v>575.20000000000005</v>
      </c>
      <c r="G113" s="5">
        <v>0</v>
      </c>
      <c r="H113" s="5">
        <v>0</v>
      </c>
      <c r="I113" s="5">
        <v>0</v>
      </c>
      <c r="J113" s="5">
        <v>1</v>
      </c>
      <c r="K113" s="5">
        <v>0</v>
      </c>
      <c r="L113" s="5">
        <v>0</v>
      </c>
      <c r="M113" s="5">
        <v>0</v>
      </c>
      <c r="N113" s="5">
        <v>0</v>
      </c>
      <c r="O113" s="5">
        <v>0</v>
      </c>
      <c r="P113" s="5">
        <v>0</v>
      </c>
      <c r="Q113" s="5">
        <v>0</v>
      </c>
      <c r="R113" s="5">
        <v>0</v>
      </c>
      <c r="S113" s="5">
        <v>0</v>
      </c>
      <c r="T113" s="27">
        <v>0</v>
      </c>
    </row>
    <row r="114" spans="2:20">
      <c r="B114" s="25">
        <v>2014</v>
      </c>
      <c r="C114" s="5">
        <v>4</v>
      </c>
      <c r="D114" s="5"/>
      <c r="E114" s="26">
        <v>14494</v>
      </c>
      <c r="F114" s="5">
        <v>345.7</v>
      </c>
      <c r="G114" s="5">
        <v>2.1</v>
      </c>
      <c r="H114" s="5">
        <v>0</v>
      </c>
      <c r="I114" s="5">
        <v>0</v>
      </c>
      <c r="J114" s="5">
        <v>0</v>
      </c>
      <c r="K114" s="5">
        <v>1</v>
      </c>
      <c r="L114" s="5">
        <v>0</v>
      </c>
      <c r="M114" s="5">
        <v>0</v>
      </c>
      <c r="N114" s="5">
        <v>0</v>
      </c>
      <c r="O114" s="5">
        <v>0</v>
      </c>
      <c r="P114" s="5">
        <v>0</v>
      </c>
      <c r="Q114" s="5">
        <v>0</v>
      </c>
      <c r="R114" s="5">
        <v>0</v>
      </c>
      <c r="S114" s="5">
        <v>0</v>
      </c>
      <c r="T114" s="27">
        <v>0</v>
      </c>
    </row>
    <row r="115" spans="2:20">
      <c r="B115" s="25">
        <v>2014</v>
      </c>
      <c r="C115" s="5">
        <v>5</v>
      </c>
      <c r="D115" s="5"/>
      <c r="E115" s="26">
        <v>14522</v>
      </c>
      <c r="F115" s="5">
        <v>195</v>
      </c>
      <c r="G115" s="5">
        <v>7.9</v>
      </c>
      <c r="H115" s="5">
        <v>0</v>
      </c>
      <c r="I115" s="5">
        <v>0</v>
      </c>
      <c r="J115" s="5">
        <v>0</v>
      </c>
      <c r="K115" s="5">
        <v>0</v>
      </c>
      <c r="L115" s="5">
        <v>1</v>
      </c>
      <c r="M115" s="5">
        <v>0</v>
      </c>
      <c r="N115" s="5">
        <v>0</v>
      </c>
      <c r="O115" s="5">
        <v>0</v>
      </c>
      <c r="P115" s="5">
        <v>0</v>
      </c>
      <c r="Q115" s="5">
        <v>0</v>
      </c>
      <c r="R115" s="5">
        <v>0</v>
      </c>
      <c r="S115" s="5">
        <v>0</v>
      </c>
      <c r="T115" s="27">
        <v>0</v>
      </c>
    </row>
    <row r="116" spans="2:20">
      <c r="B116" s="25">
        <v>2014</v>
      </c>
      <c r="C116" s="5">
        <v>6</v>
      </c>
      <c r="D116" s="5"/>
      <c r="E116" s="26">
        <v>14550</v>
      </c>
      <c r="F116" s="5">
        <v>54.9</v>
      </c>
      <c r="G116" s="5">
        <v>43.5</v>
      </c>
      <c r="H116" s="5">
        <v>0</v>
      </c>
      <c r="I116" s="5">
        <v>0</v>
      </c>
      <c r="J116" s="5">
        <v>0</v>
      </c>
      <c r="K116" s="5">
        <v>0</v>
      </c>
      <c r="L116" s="5">
        <v>0</v>
      </c>
      <c r="M116" s="5">
        <v>1</v>
      </c>
      <c r="N116" s="5">
        <v>0</v>
      </c>
      <c r="O116" s="5">
        <v>0</v>
      </c>
      <c r="P116" s="5">
        <v>0</v>
      </c>
      <c r="Q116" s="5">
        <v>0</v>
      </c>
      <c r="R116" s="5">
        <v>0</v>
      </c>
      <c r="S116" s="5">
        <v>0</v>
      </c>
      <c r="T116" s="27">
        <v>0</v>
      </c>
    </row>
    <row r="117" spans="2:20">
      <c r="B117" s="25">
        <v>2014</v>
      </c>
      <c r="C117" s="5">
        <v>7</v>
      </c>
      <c r="D117" s="5"/>
      <c r="E117" s="26">
        <v>14578</v>
      </c>
      <c r="F117" s="5">
        <v>7.9</v>
      </c>
      <c r="G117" s="5">
        <v>102.8</v>
      </c>
      <c r="H117" s="5">
        <v>0</v>
      </c>
      <c r="I117" s="5">
        <v>0</v>
      </c>
      <c r="J117" s="5">
        <v>0</v>
      </c>
      <c r="K117" s="5">
        <v>0</v>
      </c>
      <c r="L117" s="5">
        <v>0</v>
      </c>
      <c r="M117" s="5">
        <v>0</v>
      </c>
      <c r="N117" s="5">
        <v>1</v>
      </c>
      <c r="O117" s="5">
        <v>0</v>
      </c>
      <c r="P117" s="5">
        <v>0</v>
      </c>
      <c r="Q117" s="5">
        <v>0</v>
      </c>
      <c r="R117" s="5">
        <v>0</v>
      </c>
      <c r="S117" s="5">
        <v>0</v>
      </c>
      <c r="T117" s="27">
        <v>0</v>
      </c>
    </row>
    <row r="118" spans="2:20">
      <c r="B118" s="25">
        <v>2014</v>
      </c>
      <c r="C118" s="5">
        <v>8</v>
      </c>
      <c r="D118" s="5"/>
      <c r="E118" s="26">
        <v>14606</v>
      </c>
      <c r="F118" s="5">
        <v>11.3</v>
      </c>
      <c r="G118" s="5">
        <v>85.4</v>
      </c>
      <c r="H118" s="5">
        <v>0</v>
      </c>
      <c r="I118" s="5">
        <v>0</v>
      </c>
      <c r="J118" s="5">
        <v>0</v>
      </c>
      <c r="K118" s="5">
        <v>0</v>
      </c>
      <c r="L118" s="5">
        <v>0</v>
      </c>
      <c r="M118" s="5">
        <v>0</v>
      </c>
      <c r="N118" s="5">
        <v>0</v>
      </c>
      <c r="O118" s="5">
        <v>1</v>
      </c>
      <c r="P118" s="5">
        <v>0</v>
      </c>
      <c r="Q118" s="5">
        <v>0</v>
      </c>
      <c r="R118" s="5">
        <v>0</v>
      </c>
      <c r="S118" s="5">
        <v>0</v>
      </c>
      <c r="T118" s="27">
        <v>0</v>
      </c>
    </row>
    <row r="119" spans="2:20">
      <c r="B119" s="25">
        <v>2014</v>
      </c>
      <c r="C119" s="5">
        <v>9</v>
      </c>
      <c r="D119" s="5"/>
      <c r="E119" s="26">
        <v>14634</v>
      </c>
      <c r="F119" s="5">
        <v>62.9</v>
      </c>
      <c r="G119" s="5">
        <v>33.799999999999997</v>
      </c>
      <c r="H119" s="5">
        <v>0</v>
      </c>
      <c r="I119" s="5">
        <v>0</v>
      </c>
      <c r="J119" s="5">
        <v>0</v>
      </c>
      <c r="K119" s="5">
        <v>0</v>
      </c>
      <c r="L119" s="5">
        <v>0</v>
      </c>
      <c r="M119" s="5">
        <v>0</v>
      </c>
      <c r="N119" s="5">
        <v>0</v>
      </c>
      <c r="O119" s="5">
        <v>0</v>
      </c>
      <c r="P119" s="5">
        <v>1</v>
      </c>
      <c r="Q119" s="5">
        <v>0</v>
      </c>
      <c r="R119" s="5">
        <v>0</v>
      </c>
      <c r="S119" s="5">
        <v>0</v>
      </c>
      <c r="T119" s="27">
        <v>0</v>
      </c>
    </row>
    <row r="120" spans="2:20">
      <c r="B120" s="25">
        <v>2014</v>
      </c>
      <c r="C120" s="5">
        <v>10</v>
      </c>
      <c r="D120" s="5"/>
      <c r="E120" s="26">
        <v>14662</v>
      </c>
      <c r="F120" s="5">
        <v>247.4</v>
      </c>
      <c r="G120" s="5">
        <v>6</v>
      </c>
      <c r="H120" s="5">
        <v>0</v>
      </c>
      <c r="I120" s="5">
        <v>0</v>
      </c>
      <c r="J120" s="5">
        <v>0</v>
      </c>
      <c r="K120" s="5">
        <v>0</v>
      </c>
      <c r="L120" s="5">
        <v>0</v>
      </c>
      <c r="M120" s="5">
        <v>0</v>
      </c>
      <c r="N120" s="5">
        <v>0</v>
      </c>
      <c r="O120" s="5">
        <v>0</v>
      </c>
      <c r="P120" s="5">
        <v>0</v>
      </c>
      <c r="Q120" s="5">
        <v>1</v>
      </c>
      <c r="R120" s="5">
        <v>0</v>
      </c>
      <c r="S120" s="5">
        <v>0</v>
      </c>
      <c r="T120" s="27">
        <v>0</v>
      </c>
    </row>
    <row r="121" spans="2:20">
      <c r="B121" s="25">
        <v>2014</v>
      </c>
      <c r="C121" s="5">
        <v>11</v>
      </c>
      <c r="D121" s="5"/>
      <c r="E121" s="26">
        <v>14690</v>
      </c>
      <c r="F121" s="5">
        <v>392.5</v>
      </c>
      <c r="G121" s="5">
        <v>0</v>
      </c>
      <c r="H121" s="5">
        <v>0</v>
      </c>
      <c r="I121" s="5">
        <v>0</v>
      </c>
      <c r="J121" s="5">
        <v>0</v>
      </c>
      <c r="K121" s="5">
        <v>0</v>
      </c>
      <c r="L121" s="5">
        <v>0</v>
      </c>
      <c r="M121" s="5">
        <v>0</v>
      </c>
      <c r="N121" s="5">
        <v>0</v>
      </c>
      <c r="O121" s="5">
        <v>0</v>
      </c>
      <c r="P121" s="5">
        <v>0</v>
      </c>
      <c r="Q121" s="5">
        <v>0</v>
      </c>
      <c r="R121" s="5">
        <v>1</v>
      </c>
      <c r="S121" s="5">
        <v>0</v>
      </c>
      <c r="T121" s="27">
        <v>0</v>
      </c>
    </row>
    <row r="122" spans="2:20" ht="13.5" thickBot="1">
      <c r="B122" s="28">
        <v>2014</v>
      </c>
      <c r="C122" s="29">
        <v>12</v>
      </c>
      <c r="D122" s="29"/>
      <c r="E122" s="30">
        <v>14718</v>
      </c>
      <c r="F122" s="29">
        <v>618.70000000000005</v>
      </c>
      <c r="G122" s="29">
        <v>0</v>
      </c>
      <c r="H122" s="29">
        <v>0</v>
      </c>
      <c r="I122" s="29">
        <v>0</v>
      </c>
      <c r="J122" s="29">
        <v>0</v>
      </c>
      <c r="K122" s="29">
        <v>0</v>
      </c>
      <c r="L122" s="29">
        <v>0</v>
      </c>
      <c r="M122" s="29">
        <v>0</v>
      </c>
      <c r="N122" s="29">
        <v>0</v>
      </c>
      <c r="O122" s="29">
        <v>0</v>
      </c>
      <c r="P122" s="29">
        <v>0</v>
      </c>
      <c r="Q122" s="29">
        <v>0</v>
      </c>
      <c r="R122" s="29">
        <v>0</v>
      </c>
      <c r="S122" s="29">
        <v>1</v>
      </c>
      <c r="T122" s="31">
        <v>0</v>
      </c>
    </row>
  </sheetData>
  <phoneticPr fontId="5" type="noConversion"/>
  <pageMargins left="0.75" right="0.75" top="1" bottom="1" header="0.5" footer="0.5"/>
  <pageSetup scale="75" fitToHeight="6" orientation="landscape" r:id="rId1"/>
  <headerFooter alignWithMargins="0"/>
</worksheet>
</file>

<file path=xl/worksheets/sheet2.xml><?xml version="1.0" encoding="utf-8"?>
<worksheet xmlns="http://schemas.openxmlformats.org/spreadsheetml/2006/main" xmlns:r="http://schemas.openxmlformats.org/officeDocument/2006/relationships">
  <sheetPr codeName="Sheet1"/>
  <dimension ref="B1:E135"/>
  <sheetViews>
    <sheetView view="pageBreakPreview" zoomScale="60" zoomScaleNormal="85" workbookViewId="0">
      <selection activeCell="A2" sqref="A2:XFD2"/>
    </sheetView>
  </sheetViews>
  <sheetFormatPr defaultColWidth="13" defaultRowHeight="12.75"/>
  <cols>
    <col min="1" max="1" width="2.7109375" style="11" customWidth="1"/>
    <col min="2" max="3" width="9.140625" style="11" customWidth="1"/>
    <col min="4" max="4" width="10.5703125" style="9" bestFit="1" customWidth="1"/>
    <col min="5" max="5" width="19.140625" style="9" bestFit="1" customWidth="1"/>
    <col min="6" max="16384" width="13" style="11"/>
  </cols>
  <sheetData>
    <row r="1" spans="2:5" ht="13.5" thickBot="1"/>
    <row r="2" spans="2:5" s="10" customFormat="1">
      <c r="B2" s="35" t="s">
        <v>0</v>
      </c>
      <c r="C2" s="36" t="s">
        <v>1</v>
      </c>
      <c r="D2" s="37" t="s">
        <v>18</v>
      </c>
      <c r="E2" s="38" t="s">
        <v>38</v>
      </c>
    </row>
    <row r="3" spans="2:5">
      <c r="B3" s="39">
        <v>2002</v>
      </c>
      <c r="C3" s="40">
        <v>1</v>
      </c>
      <c r="D3" s="41">
        <v>2783554</v>
      </c>
      <c r="E3" s="42">
        <v>0</v>
      </c>
    </row>
    <row r="4" spans="2:5">
      <c r="B4" s="39">
        <v>2002</v>
      </c>
      <c r="C4" s="40">
        <v>2</v>
      </c>
      <c r="D4" s="41">
        <v>2172490</v>
      </c>
      <c r="E4" s="42">
        <v>0</v>
      </c>
    </row>
    <row r="5" spans="2:5">
      <c r="B5" s="39">
        <v>2002</v>
      </c>
      <c r="C5" s="40">
        <v>3</v>
      </c>
      <c r="D5" s="41">
        <v>2611872</v>
      </c>
      <c r="E5" s="42">
        <v>0</v>
      </c>
    </row>
    <row r="6" spans="2:5">
      <c r="B6" s="39">
        <v>2002</v>
      </c>
      <c r="C6" s="40">
        <v>4</v>
      </c>
      <c r="D6" s="41">
        <v>2553004</v>
      </c>
      <c r="E6" s="42">
        <v>0</v>
      </c>
    </row>
    <row r="7" spans="2:5">
      <c r="B7" s="39">
        <v>2002</v>
      </c>
      <c r="C7" s="40">
        <v>5</v>
      </c>
      <c r="D7" s="41">
        <v>1719757.93</v>
      </c>
      <c r="E7" s="42">
        <v>0</v>
      </c>
    </row>
    <row r="8" spans="2:5">
      <c r="B8" s="39">
        <v>2002</v>
      </c>
      <c r="C8" s="40">
        <v>6</v>
      </c>
      <c r="D8" s="41">
        <v>2698244.35</v>
      </c>
      <c r="E8" s="42">
        <v>0</v>
      </c>
    </row>
    <row r="9" spans="2:5">
      <c r="B9" s="39">
        <v>2002</v>
      </c>
      <c r="C9" s="40">
        <v>7</v>
      </c>
      <c r="D9" s="41">
        <v>2687610.24</v>
      </c>
      <c r="E9" s="42">
        <v>0</v>
      </c>
    </row>
    <row r="10" spans="2:5">
      <c r="B10" s="39">
        <v>2002</v>
      </c>
      <c r="C10" s="40">
        <v>8</v>
      </c>
      <c r="D10" s="41">
        <v>2310915.09</v>
      </c>
      <c r="E10" s="42">
        <v>0</v>
      </c>
    </row>
    <row r="11" spans="2:5">
      <c r="B11" s="39">
        <v>2002</v>
      </c>
      <c r="C11" s="40">
        <v>9</v>
      </c>
      <c r="D11" s="41">
        <v>2794125.84</v>
      </c>
      <c r="E11" s="42">
        <v>0</v>
      </c>
    </row>
    <row r="12" spans="2:5">
      <c r="B12" s="39">
        <v>2002</v>
      </c>
      <c r="C12" s="40">
        <v>10</v>
      </c>
      <c r="D12" s="41">
        <v>2830990.74</v>
      </c>
      <c r="E12" s="42">
        <v>0</v>
      </c>
    </row>
    <row r="13" spans="2:5">
      <c r="B13" s="39">
        <v>2002</v>
      </c>
      <c r="C13" s="40">
        <v>11</v>
      </c>
      <c r="D13" s="41">
        <v>2818628.46</v>
      </c>
      <c r="E13" s="42">
        <v>0</v>
      </c>
    </row>
    <row r="14" spans="2:5">
      <c r="B14" s="39">
        <v>2002</v>
      </c>
      <c r="C14" s="40">
        <v>12</v>
      </c>
      <c r="D14" s="41">
        <v>2680678.14</v>
      </c>
      <c r="E14" s="42">
        <v>0</v>
      </c>
    </row>
    <row r="15" spans="2:5">
      <c r="B15" s="39">
        <v>2003</v>
      </c>
      <c r="C15" s="40">
        <v>1</v>
      </c>
      <c r="D15" s="41">
        <v>2914296.62</v>
      </c>
      <c r="E15" s="42">
        <v>0</v>
      </c>
    </row>
    <row r="16" spans="2:5">
      <c r="B16" s="39">
        <v>2003</v>
      </c>
      <c r="C16" s="40">
        <v>2</v>
      </c>
      <c r="D16" s="41">
        <v>2616819.64</v>
      </c>
      <c r="E16" s="42">
        <v>0</v>
      </c>
    </row>
    <row r="17" spans="2:5">
      <c r="B17" s="39">
        <v>2003</v>
      </c>
      <c r="C17" s="40">
        <v>3</v>
      </c>
      <c r="D17" s="41">
        <v>2927932.41</v>
      </c>
      <c r="E17" s="42">
        <v>0</v>
      </c>
    </row>
    <row r="18" spans="2:5">
      <c r="B18" s="39">
        <v>2003</v>
      </c>
      <c r="C18" s="40">
        <v>4</v>
      </c>
      <c r="D18" s="41">
        <v>2741459.54</v>
      </c>
      <c r="E18" s="42">
        <v>0</v>
      </c>
    </row>
    <row r="19" spans="2:5">
      <c r="B19" s="39">
        <v>2003</v>
      </c>
      <c r="C19" s="40">
        <v>5</v>
      </c>
      <c r="D19" s="41">
        <v>2799474.14</v>
      </c>
      <c r="E19" s="42">
        <v>0</v>
      </c>
    </row>
    <row r="20" spans="2:5">
      <c r="B20" s="39">
        <v>2003</v>
      </c>
      <c r="C20" s="40">
        <v>6</v>
      </c>
      <c r="D20" s="41">
        <v>2910316.65</v>
      </c>
      <c r="E20" s="42">
        <v>0</v>
      </c>
    </row>
    <row r="21" spans="2:5">
      <c r="B21" s="39">
        <v>2003</v>
      </c>
      <c r="C21" s="40">
        <v>7</v>
      </c>
      <c r="D21" s="41">
        <v>2881420.32</v>
      </c>
      <c r="E21" s="42">
        <v>0</v>
      </c>
    </row>
    <row r="22" spans="2:5">
      <c r="B22" s="39">
        <v>2003</v>
      </c>
      <c r="C22" s="40">
        <v>8</v>
      </c>
      <c r="D22" s="41">
        <v>2243899.75</v>
      </c>
      <c r="E22" s="42">
        <v>0</v>
      </c>
    </row>
    <row r="23" spans="2:5">
      <c r="B23" s="39">
        <v>2003</v>
      </c>
      <c r="C23" s="40">
        <v>9</v>
      </c>
      <c r="D23" s="41">
        <v>2839752.3</v>
      </c>
      <c r="E23" s="42">
        <v>0</v>
      </c>
    </row>
    <row r="24" spans="2:5">
      <c r="B24" s="39">
        <v>2003</v>
      </c>
      <c r="C24" s="40">
        <v>10</v>
      </c>
      <c r="D24" s="41">
        <v>2843223.73</v>
      </c>
      <c r="E24" s="42">
        <v>0</v>
      </c>
    </row>
    <row r="25" spans="2:5">
      <c r="B25" s="39">
        <v>2003</v>
      </c>
      <c r="C25" s="40">
        <v>11</v>
      </c>
      <c r="D25" s="41">
        <v>2686293.64</v>
      </c>
      <c r="E25" s="42">
        <v>0</v>
      </c>
    </row>
    <row r="26" spans="2:5">
      <c r="B26" s="39">
        <v>2003</v>
      </c>
      <c r="C26" s="40">
        <v>12</v>
      </c>
      <c r="D26" s="41">
        <v>2713397.14</v>
      </c>
      <c r="E26" s="42">
        <v>0</v>
      </c>
    </row>
    <row r="27" spans="2:5">
      <c r="B27" s="39">
        <v>2004</v>
      </c>
      <c r="C27" s="40">
        <v>1</v>
      </c>
      <c r="D27" s="41">
        <v>2773109.75</v>
      </c>
      <c r="E27" s="42">
        <v>0</v>
      </c>
    </row>
    <row r="28" spans="2:5">
      <c r="B28" s="39">
        <v>2004</v>
      </c>
      <c r="C28" s="40">
        <v>2</v>
      </c>
      <c r="D28" s="41">
        <v>2766871.5</v>
      </c>
      <c r="E28" s="42">
        <v>0</v>
      </c>
    </row>
    <row r="29" spans="2:5">
      <c r="B29" s="39">
        <v>2004</v>
      </c>
      <c r="C29" s="40">
        <v>3</v>
      </c>
      <c r="D29" s="41">
        <v>2939967.16</v>
      </c>
      <c r="E29" s="42">
        <v>0</v>
      </c>
    </row>
    <row r="30" spans="2:5">
      <c r="B30" s="39">
        <v>2004</v>
      </c>
      <c r="C30" s="40">
        <v>4</v>
      </c>
      <c r="D30" s="41">
        <v>2764356.81</v>
      </c>
      <c r="E30" s="42">
        <v>0</v>
      </c>
    </row>
    <row r="31" spans="2:5">
      <c r="B31" s="39">
        <v>2004</v>
      </c>
      <c r="C31" s="40">
        <v>5</v>
      </c>
      <c r="D31" s="41">
        <v>3026354.46</v>
      </c>
      <c r="E31" s="42">
        <v>0</v>
      </c>
    </row>
    <row r="32" spans="2:5">
      <c r="B32" s="39">
        <v>2004</v>
      </c>
      <c r="C32" s="40">
        <v>6</v>
      </c>
      <c r="D32" s="41">
        <v>2972117.28</v>
      </c>
      <c r="E32" s="42">
        <v>0</v>
      </c>
    </row>
    <row r="33" spans="2:5">
      <c r="B33" s="39">
        <v>2004</v>
      </c>
      <c r="C33" s="40">
        <v>7</v>
      </c>
      <c r="D33" s="41">
        <v>2733870.22</v>
      </c>
      <c r="E33" s="42">
        <v>0</v>
      </c>
    </row>
    <row r="34" spans="2:5">
      <c r="B34" s="39">
        <v>2004</v>
      </c>
      <c r="C34" s="40">
        <v>8</v>
      </c>
      <c r="D34" s="41">
        <v>2839487.25</v>
      </c>
      <c r="E34" s="42">
        <v>0</v>
      </c>
    </row>
    <row r="35" spans="2:5">
      <c r="B35" s="39">
        <v>2004</v>
      </c>
      <c r="C35" s="40">
        <v>9</v>
      </c>
      <c r="D35" s="41">
        <v>2814965.24</v>
      </c>
      <c r="E35" s="42">
        <v>0</v>
      </c>
    </row>
    <row r="36" spans="2:5">
      <c r="B36" s="39">
        <v>2004</v>
      </c>
      <c r="C36" s="40">
        <v>10</v>
      </c>
      <c r="D36" s="41">
        <v>2213053.31</v>
      </c>
      <c r="E36" s="42">
        <v>0</v>
      </c>
    </row>
    <row r="37" spans="2:5">
      <c r="B37" s="39">
        <v>2004</v>
      </c>
      <c r="C37" s="40">
        <v>11</v>
      </c>
      <c r="D37" s="41">
        <v>395696.48</v>
      </c>
      <c r="E37" s="42">
        <v>0</v>
      </c>
    </row>
    <row r="38" spans="2:5">
      <c r="B38" s="39">
        <v>2004</v>
      </c>
      <c r="C38" s="40">
        <v>12</v>
      </c>
      <c r="D38" s="41">
        <v>210775.09</v>
      </c>
      <c r="E38" s="42">
        <v>0</v>
      </c>
    </row>
    <row r="39" spans="2:5">
      <c r="B39" s="39">
        <v>2005</v>
      </c>
      <c r="C39" s="40">
        <v>1</v>
      </c>
      <c r="D39" s="41">
        <v>128697.46</v>
      </c>
      <c r="E39" s="42">
        <v>0</v>
      </c>
    </row>
    <row r="40" spans="2:5">
      <c r="B40" s="39">
        <v>2005</v>
      </c>
      <c r="C40" s="40">
        <v>2</v>
      </c>
      <c r="D40" s="41">
        <v>128813.82</v>
      </c>
      <c r="E40" s="42">
        <v>0</v>
      </c>
    </row>
    <row r="41" spans="2:5">
      <c r="B41" s="39">
        <v>2005</v>
      </c>
      <c r="C41" s="40">
        <v>3</v>
      </c>
      <c r="D41" s="41">
        <v>128583.25</v>
      </c>
      <c r="E41" s="42">
        <v>0</v>
      </c>
    </row>
    <row r="42" spans="2:5">
      <c r="B42" s="39">
        <v>2005</v>
      </c>
      <c r="C42" s="40">
        <v>4</v>
      </c>
      <c r="D42" s="41">
        <v>72762.28</v>
      </c>
      <c r="E42" s="42">
        <v>0</v>
      </c>
    </row>
    <row r="43" spans="2:5">
      <c r="B43" s="39">
        <v>2005</v>
      </c>
      <c r="C43" s="40">
        <v>5</v>
      </c>
      <c r="D43" s="41">
        <v>48156.23</v>
      </c>
      <c r="E43" s="42">
        <v>0</v>
      </c>
    </row>
    <row r="44" spans="2:5">
      <c r="B44" s="39">
        <v>2005</v>
      </c>
      <c r="C44" s="40">
        <v>6</v>
      </c>
      <c r="D44" s="41">
        <v>43579.360000000001</v>
      </c>
      <c r="E44" s="42">
        <v>0</v>
      </c>
    </row>
    <row r="45" spans="2:5">
      <c r="B45" s="39">
        <v>2005</v>
      </c>
      <c r="C45" s="40">
        <v>7</v>
      </c>
      <c r="D45" s="41">
        <v>43887.5</v>
      </c>
      <c r="E45" s="42">
        <v>0</v>
      </c>
    </row>
    <row r="46" spans="2:5">
      <c r="B46" s="39">
        <v>2005</v>
      </c>
      <c r="C46" s="40">
        <v>8</v>
      </c>
      <c r="D46" s="41">
        <v>43342.33</v>
      </c>
      <c r="E46" s="42">
        <v>0</v>
      </c>
    </row>
    <row r="47" spans="2:5">
      <c r="B47" s="39">
        <v>2005</v>
      </c>
      <c r="C47" s="40">
        <v>9</v>
      </c>
      <c r="D47" s="41">
        <v>42956.62</v>
      </c>
      <c r="E47" s="42">
        <v>0</v>
      </c>
    </row>
    <row r="48" spans="2:5">
      <c r="B48" s="39">
        <v>2005</v>
      </c>
      <c r="C48" s="40">
        <v>10</v>
      </c>
      <c r="D48" s="41">
        <v>46238.43</v>
      </c>
      <c r="E48" s="42">
        <v>0</v>
      </c>
    </row>
    <row r="49" spans="2:5">
      <c r="B49" s="39">
        <v>2005</v>
      </c>
      <c r="C49" s="40">
        <v>11</v>
      </c>
      <c r="D49" s="41">
        <v>57820.66</v>
      </c>
      <c r="E49" s="42">
        <v>0</v>
      </c>
    </row>
    <row r="50" spans="2:5">
      <c r="B50" s="39">
        <v>2005</v>
      </c>
      <c r="C50" s="40">
        <v>12</v>
      </c>
      <c r="D50" s="41">
        <v>107101.71</v>
      </c>
      <c r="E50" s="42">
        <v>0</v>
      </c>
    </row>
    <row r="51" spans="2:5">
      <c r="B51" s="39">
        <v>2006</v>
      </c>
      <c r="C51" s="40">
        <v>1</v>
      </c>
      <c r="D51" s="41">
        <v>106134.19</v>
      </c>
      <c r="E51" s="42">
        <v>0</v>
      </c>
    </row>
    <row r="52" spans="2:5">
      <c r="B52" s="39">
        <v>2006</v>
      </c>
      <c r="C52" s="40">
        <v>2</v>
      </c>
      <c r="D52" s="41">
        <v>101690.93</v>
      </c>
      <c r="E52" s="42">
        <v>0</v>
      </c>
    </row>
    <row r="53" spans="2:5">
      <c r="B53" s="39">
        <v>2006</v>
      </c>
      <c r="C53" s="40">
        <v>3</v>
      </c>
      <c r="D53" s="41">
        <v>101811.6</v>
      </c>
      <c r="E53" s="42">
        <v>0</v>
      </c>
    </row>
    <row r="54" spans="2:5">
      <c r="B54" s="39">
        <v>2006</v>
      </c>
      <c r="C54" s="40">
        <v>4</v>
      </c>
      <c r="D54" s="41">
        <v>42835.95</v>
      </c>
      <c r="E54" s="42">
        <v>0</v>
      </c>
    </row>
    <row r="55" spans="2:5">
      <c r="B55" s="39">
        <v>2006</v>
      </c>
      <c r="C55" s="40">
        <v>5</v>
      </c>
      <c r="D55" s="41">
        <v>36691.01</v>
      </c>
      <c r="E55" s="42">
        <v>0</v>
      </c>
    </row>
    <row r="56" spans="2:5">
      <c r="B56" s="39">
        <v>2006</v>
      </c>
      <c r="C56" s="40">
        <v>6</v>
      </c>
      <c r="D56" s="41">
        <v>35939.94</v>
      </c>
      <c r="E56" s="42">
        <v>0</v>
      </c>
    </row>
    <row r="57" spans="2:5">
      <c r="B57" s="39">
        <v>2006</v>
      </c>
      <c r="C57" s="40">
        <v>7</v>
      </c>
      <c r="D57" s="41">
        <v>37826.199999999997</v>
      </c>
      <c r="E57" s="42">
        <v>0</v>
      </c>
    </row>
    <row r="58" spans="2:5">
      <c r="B58" s="39">
        <v>2006</v>
      </c>
      <c r="C58" s="40">
        <v>8</v>
      </c>
      <c r="D58" s="41">
        <v>37712.47</v>
      </c>
      <c r="E58" s="42">
        <v>0</v>
      </c>
    </row>
    <row r="59" spans="2:5">
      <c r="B59" s="39">
        <v>2006</v>
      </c>
      <c r="C59" s="40">
        <v>9</v>
      </c>
      <c r="D59" s="41">
        <v>50811.19</v>
      </c>
      <c r="E59" s="42">
        <v>0</v>
      </c>
    </row>
    <row r="60" spans="2:5">
      <c r="B60" s="39">
        <v>2006</v>
      </c>
      <c r="C60" s="40">
        <v>10</v>
      </c>
      <c r="D60" s="41">
        <v>77257.56</v>
      </c>
      <c r="E60" s="42">
        <v>0</v>
      </c>
    </row>
    <row r="61" spans="2:5">
      <c r="B61" s="39">
        <v>2006</v>
      </c>
      <c r="C61" s="40">
        <v>11</v>
      </c>
      <c r="D61" s="41">
        <v>99409.93</v>
      </c>
      <c r="E61" s="42">
        <v>0</v>
      </c>
    </row>
    <row r="62" spans="2:5">
      <c r="B62" s="39">
        <v>2006</v>
      </c>
      <c r="C62" s="40">
        <v>12</v>
      </c>
      <c r="D62" s="41">
        <v>168154.6</v>
      </c>
      <c r="E62" s="42">
        <v>0</v>
      </c>
    </row>
    <row r="63" spans="2:5">
      <c r="B63" s="39">
        <v>2007</v>
      </c>
      <c r="C63" s="40">
        <v>1</v>
      </c>
      <c r="D63" s="41">
        <v>202010.85</v>
      </c>
      <c r="E63" s="42">
        <v>0</v>
      </c>
    </row>
    <row r="64" spans="2:5">
      <c r="B64" s="39">
        <v>2007</v>
      </c>
      <c r="C64" s="40">
        <v>2</v>
      </c>
      <c r="D64" s="41">
        <v>183884.23</v>
      </c>
      <c r="E64" s="42">
        <v>0</v>
      </c>
    </row>
    <row r="65" spans="2:5">
      <c r="B65" s="39">
        <v>2007</v>
      </c>
      <c r="C65" s="40">
        <v>3</v>
      </c>
      <c r="D65" s="41">
        <v>238856.36</v>
      </c>
      <c r="E65" s="42">
        <v>0</v>
      </c>
    </row>
    <row r="66" spans="2:5">
      <c r="B66" s="39">
        <v>2007</v>
      </c>
      <c r="C66" s="40">
        <v>4</v>
      </c>
      <c r="D66" s="41">
        <v>205019.43</v>
      </c>
      <c r="E66" s="42">
        <v>0</v>
      </c>
    </row>
    <row r="67" spans="2:5" ht="13.5" thickBot="1">
      <c r="B67" s="39">
        <v>2007</v>
      </c>
      <c r="C67" s="40">
        <v>5</v>
      </c>
      <c r="D67" s="41">
        <v>197285.52</v>
      </c>
      <c r="E67" s="42">
        <v>0</v>
      </c>
    </row>
    <row r="68" spans="2:5">
      <c r="B68" s="39">
        <v>2007</v>
      </c>
      <c r="C68" s="40">
        <v>6</v>
      </c>
      <c r="D68" s="12">
        <v>0</v>
      </c>
      <c r="E68" s="43">
        <v>1177783.95</v>
      </c>
    </row>
    <row r="69" spans="2:5">
      <c r="B69" s="39">
        <v>2007</v>
      </c>
      <c r="C69" s="40">
        <v>7</v>
      </c>
      <c r="D69" s="41">
        <v>0</v>
      </c>
      <c r="E69" s="42">
        <v>1241221.75</v>
      </c>
    </row>
    <row r="70" spans="2:5">
      <c r="B70" s="39">
        <v>2007</v>
      </c>
      <c r="C70" s="40">
        <v>8</v>
      </c>
      <c r="D70" s="41">
        <v>0</v>
      </c>
      <c r="E70" s="42">
        <v>1657275.65</v>
      </c>
    </row>
    <row r="71" spans="2:5">
      <c r="B71" s="39">
        <v>2007</v>
      </c>
      <c r="C71" s="40">
        <v>9</v>
      </c>
      <c r="D71" s="41">
        <v>0</v>
      </c>
      <c r="E71" s="42">
        <v>1709801.43</v>
      </c>
    </row>
    <row r="72" spans="2:5">
      <c r="B72" s="39">
        <v>2007</v>
      </c>
      <c r="C72" s="40">
        <v>10</v>
      </c>
      <c r="D72" s="41">
        <v>0</v>
      </c>
      <c r="E72" s="42">
        <v>2590237.56</v>
      </c>
    </row>
    <row r="73" spans="2:5">
      <c r="B73" s="39">
        <v>2007</v>
      </c>
      <c r="C73" s="40">
        <v>11</v>
      </c>
      <c r="D73" s="41">
        <v>0</v>
      </c>
      <c r="E73" s="42">
        <v>2806748.03</v>
      </c>
    </row>
    <row r="74" spans="2:5">
      <c r="B74" s="39">
        <v>2007</v>
      </c>
      <c r="C74" s="40">
        <v>12</v>
      </c>
      <c r="D74" s="41">
        <v>0</v>
      </c>
      <c r="E74" s="42">
        <v>2860123.99</v>
      </c>
    </row>
    <row r="75" spans="2:5">
      <c r="B75" s="39">
        <v>2008</v>
      </c>
      <c r="C75" s="40">
        <v>1</v>
      </c>
      <c r="D75" s="41">
        <v>0</v>
      </c>
      <c r="E75" s="42">
        <v>2935759.23</v>
      </c>
    </row>
    <row r="76" spans="2:5">
      <c r="B76" s="39">
        <v>2008</v>
      </c>
      <c r="C76" s="40">
        <v>2</v>
      </c>
      <c r="D76" s="41">
        <v>0</v>
      </c>
      <c r="E76" s="42">
        <v>2517917.7799999998</v>
      </c>
    </row>
    <row r="77" spans="2:5">
      <c r="B77" s="39">
        <v>2008</v>
      </c>
      <c r="C77" s="40">
        <v>3</v>
      </c>
      <c r="D77" s="41">
        <v>0</v>
      </c>
      <c r="E77" s="42">
        <v>2414643.04</v>
      </c>
    </row>
    <row r="78" spans="2:5">
      <c r="B78" s="39">
        <v>2008</v>
      </c>
      <c r="C78" s="40">
        <v>4</v>
      </c>
      <c r="D78" s="41">
        <v>0</v>
      </c>
      <c r="E78" s="42">
        <v>2820005.94</v>
      </c>
    </row>
    <row r="79" spans="2:5">
      <c r="B79" s="39">
        <v>2008</v>
      </c>
      <c r="C79" s="40">
        <v>5</v>
      </c>
      <c r="D79" s="41">
        <v>0</v>
      </c>
      <c r="E79" s="42">
        <v>2870602.53</v>
      </c>
    </row>
    <row r="80" spans="2:5">
      <c r="B80" s="39">
        <v>2008</v>
      </c>
      <c r="C80" s="40">
        <v>6</v>
      </c>
      <c r="D80" s="41">
        <v>0</v>
      </c>
      <c r="E80" s="42">
        <v>2989606.9</v>
      </c>
    </row>
    <row r="81" spans="2:5">
      <c r="B81" s="39">
        <v>2008</v>
      </c>
      <c r="C81" s="40">
        <v>7</v>
      </c>
      <c r="D81" s="41">
        <v>0</v>
      </c>
      <c r="E81" s="42">
        <v>3154937.46</v>
      </c>
    </row>
    <row r="82" spans="2:5">
      <c r="B82" s="39">
        <v>2008</v>
      </c>
      <c r="C82" s="40">
        <v>8</v>
      </c>
      <c r="D82" s="41">
        <v>0</v>
      </c>
      <c r="E82" s="42">
        <v>2990523.21</v>
      </c>
    </row>
    <row r="83" spans="2:5">
      <c r="B83" s="39">
        <v>2008</v>
      </c>
      <c r="C83" s="40">
        <v>9</v>
      </c>
      <c r="D83" s="41">
        <v>0</v>
      </c>
      <c r="E83" s="42">
        <v>2695847.07</v>
      </c>
    </row>
    <row r="84" spans="2:5">
      <c r="B84" s="39">
        <v>2008</v>
      </c>
      <c r="C84" s="40">
        <v>10</v>
      </c>
      <c r="D84" s="41">
        <v>0</v>
      </c>
      <c r="E84" s="42">
        <v>2877250.61</v>
      </c>
    </row>
    <row r="85" spans="2:5">
      <c r="B85" s="39">
        <v>2008</v>
      </c>
      <c r="C85" s="40">
        <v>11</v>
      </c>
      <c r="D85" s="41">
        <v>0</v>
      </c>
      <c r="E85" s="42">
        <v>3108469.63</v>
      </c>
    </row>
    <row r="86" spans="2:5">
      <c r="B86" s="39">
        <v>2008</v>
      </c>
      <c r="C86" s="40">
        <v>12</v>
      </c>
      <c r="D86" s="41">
        <v>0</v>
      </c>
      <c r="E86" s="42">
        <v>2787123.95</v>
      </c>
    </row>
    <row r="87" spans="2:5">
      <c r="B87" s="39">
        <v>2009</v>
      </c>
      <c r="C87" s="40">
        <v>1</v>
      </c>
      <c r="D87" s="41">
        <v>0</v>
      </c>
      <c r="E87" s="42">
        <v>3111759.33</v>
      </c>
    </row>
    <row r="88" spans="2:5">
      <c r="B88" s="39">
        <v>2009</v>
      </c>
      <c r="C88" s="40">
        <v>2</v>
      </c>
      <c r="D88" s="41">
        <v>0</v>
      </c>
      <c r="E88" s="42">
        <v>2340188.06</v>
      </c>
    </row>
    <row r="89" spans="2:5">
      <c r="B89" s="39">
        <v>2009</v>
      </c>
      <c r="C89" s="40">
        <v>3</v>
      </c>
      <c r="D89" s="41">
        <v>0</v>
      </c>
      <c r="E89" s="42">
        <v>3330519.11</v>
      </c>
    </row>
    <row r="90" spans="2:5">
      <c r="B90" s="39">
        <v>2009</v>
      </c>
      <c r="C90" s="40">
        <v>4</v>
      </c>
      <c r="D90" s="41">
        <v>0</v>
      </c>
      <c r="E90" s="42">
        <v>3064201.36</v>
      </c>
    </row>
    <row r="91" spans="2:5">
      <c r="B91" s="39">
        <v>2009</v>
      </c>
      <c r="C91" s="40">
        <v>5</v>
      </c>
      <c r="D91" s="41">
        <v>0</v>
      </c>
      <c r="E91" s="42">
        <v>3147370.38</v>
      </c>
    </row>
    <row r="92" spans="2:5">
      <c r="B92" s="39">
        <v>2009</v>
      </c>
      <c r="C92" s="40">
        <v>6</v>
      </c>
      <c r="D92" s="41">
        <v>0</v>
      </c>
      <c r="E92" s="42">
        <v>2907382</v>
      </c>
    </row>
    <row r="93" spans="2:5">
      <c r="B93" s="39">
        <v>2009</v>
      </c>
      <c r="C93" s="40">
        <v>7</v>
      </c>
      <c r="D93" s="41">
        <v>0</v>
      </c>
      <c r="E93" s="42">
        <v>1443406.09</v>
      </c>
    </row>
    <row r="94" spans="2:5">
      <c r="B94" s="39">
        <v>2009</v>
      </c>
      <c r="C94" s="40">
        <v>8</v>
      </c>
      <c r="D94" s="41">
        <v>0</v>
      </c>
      <c r="E94" s="42">
        <v>3216604.1</v>
      </c>
    </row>
    <row r="95" spans="2:5">
      <c r="B95" s="39">
        <v>2009</v>
      </c>
      <c r="C95" s="40">
        <v>9</v>
      </c>
      <c r="D95" s="41">
        <v>0</v>
      </c>
      <c r="E95" s="42">
        <v>3133971.47</v>
      </c>
    </row>
    <row r="96" spans="2:5">
      <c r="B96" s="39">
        <v>2009</v>
      </c>
      <c r="C96" s="40">
        <v>10</v>
      </c>
      <c r="D96" s="41">
        <v>0</v>
      </c>
      <c r="E96" s="42">
        <v>3129682.54</v>
      </c>
    </row>
    <row r="97" spans="2:5">
      <c r="B97" s="39">
        <v>2009</v>
      </c>
      <c r="C97" s="40">
        <v>11</v>
      </c>
      <c r="D97" s="41">
        <v>0</v>
      </c>
      <c r="E97" s="42">
        <v>3102867.7</v>
      </c>
    </row>
    <row r="98" spans="2:5">
      <c r="B98" s="39">
        <v>2009</v>
      </c>
      <c r="C98" s="40">
        <v>12</v>
      </c>
      <c r="D98" s="41">
        <v>0</v>
      </c>
      <c r="E98" s="42">
        <v>3200255.09</v>
      </c>
    </row>
    <row r="99" spans="2:5">
      <c r="B99" s="39">
        <v>2010</v>
      </c>
      <c r="C99" s="40">
        <v>1</v>
      </c>
      <c r="D99" s="41">
        <v>0</v>
      </c>
      <c r="E99" s="42">
        <v>3235302.97</v>
      </c>
    </row>
    <row r="100" spans="2:5">
      <c r="B100" s="39">
        <v>2010</v>
      </c>
      <c r="C100" s="40">
        <v>2</v>
      </c>
      <c r="D100" s="41">
        <v>0</v>
      </c>
      <c r="E100" s="42">
        <v>3041964.93</v>
      </c>
    </row>
    <row r="101" spans="2:5">
      <c r="B101" s="39">
        <v>2010</v>
      </c>
      <c r="C101" s="40">
        <v>3</v>
      </c>
      <c r="D101" s="41">
        <v>0</v>
      </c>
      <c r="E101" s="42">
        <v>3123203.39</v>
      </c>
    </row>
    <row r="102" spans="2:5">
      <c r="B102" s="39">
        <v>2010</v>
      </c>
      <c r="C102" s="40">
        <v>4</v>
      </c>
      <c r="D102" s="41">
        <v>0</v>
      </c>
      <c r="E102" s="42">
        <v>3011363.49</v>
      </c>
    </row>
    <row r="103" spans="2:5">
      <c r="B103" s="39">
        <v>2010</v>
      </c>
      <c r="C103" s="40">
        <v>5</v>
      </c>
      <c r="D103" s="41">
        <v>0</v>
      </c>
      <c r="E103" s="42">
        <v>3240641.25</v>
      </c>
    </row>
    <row r="104" spans="2:5">
      <c r="B104" s="39">
        <v>2010</v>
      </c>
      <c r="C104" s="40">
        <v>6</v>
      </c>
      <c r="D104" s="41">
        <v>0</v>
      </c>
      <c r="E104" s="42">
        <v>3225511.87</v>
      </c>
    </row>
    <row r="105" spans="2:5">
      <c r="B105" s="39">
        <v>2010</v>
      </c>
      <c r="C105" s="40">
        <v>7</v>
      </c>
      <c r="D105" s="41">
        <v>0</v>
      </c>
      <c r="E105" s="42">
        <v>3294121.94</v>
      </c>
    </row>
    <row r="106" spans="2:5">
      <c r="B106" s="39">
        <v>2010</v>
      </c>
      <c r="C106" s="40">
        <v>8</v>
      </c>
      <c r="D106" s="41">
        <v>0</v>
      </c>
      <c r="E106" s="42">
        <v>3176873.52</v>
      </c>
    </row>
    <row r="107" spans="2:5">
      <c r="B107" s="39">
        <v>2010</v>
      </c>
      <c r="C107" s="40">
        <v>9</v>
      </c>
      <c r="D107" s="41">
        <v>0</v>
      </c>
      <c r="E107" s="42">
        <v>3237120.71</v>
      </c>
    </row>
    <row r="108" spans="2:5">
      <c r="B108" s="39">
        <v>2010</v>
      </c>
      <c r="C108" s="40">
        <v>10</v>
      </c>
      <c r="D108" s="41">
        <v>0</v>
      </c>
      <c r="E108" s="42">
        <v>2882020.93</v>
      </c>
    </row>
    <row r="109" spans="2:5">
      <c r="B109" s="39">
        <v>2010</v>
      </c>
      <c r="C109" s="40">
        <v>11</v>
      </c>
      <c r="D109" s="41">
        <v>0</v>
      </c>
      <c r="E109" s="42">
        <v>3178350.7</v>
      </c>
    </row>
    <row r="110" spans="2:5">
      <c r="B110" s="39">
        <v>2010</v>
      </c>
      <c r="C110" s="40">
        <v>12</v>
      </c>
      <c r="D110" s="41">
        <v>0</v>
      </c>
      <c r="E110" s="42">
        <v>3351272.17</v>
      </c>
    </row>
    <row r="111" spans="2:5">
      <c r="B111" s="39">
        <v>2011</v>
      </c>
      <c r="C111" s="40">
        <v>1</v>
      </c>
      <c r="D111" s="41">
        <v>0</v>
      </c>
      <c r="E111" s="42">
        <v>3299504.92</v>
      </c>
    </row>
    <row r="112" spans="2:5">
      <c r="B112" s="39">
        <v>2011</v>
      </c>
      <c r="C112" s="40">
        <v>2</v>
      </c>
      <c r="D112" s="41">
        <v>0</v>
      </c>
      <c r="E112" s="42">
        <v>2832173.59</v>
      </c>
    </row>
    <row r="113" spans="2:5">
      <c r="B113" s="39">
        <v>2011</v>
      </c>
      <c r="C113" s="40">
        <v>3</v>
      </c>
      <c r="D113" s="41">
        <v>0</v>
      </c>
      <c r="E113" s="42">
        <v>3342462.3</v>
      </c>
    </row>
    <row r="114" spans="2:5">
      <c r="B114" s="39">
        <v>2011</v>
      </c>
      <c r="C114" s="40">
        <v>4</v>
      </c>
      <c r="D114" s="41">
        <v>0</v>
      </c>
      <c r="E114" s="42">
        <v>3120351.2</v>
      </c>
    </row>
    <row r="115" spans="2:5">
      <c r="B115" s="39">
        <v>2011</v>
      </c>
      <c r="C115" s="40">
        <v>5</v>
      </c>
      <c r="D115" s="41">
        <v>0</v>
      </c>
      <c r="E115" s="42">
        <v>2527749.13</v>
      </c>
    </row>
    <row r="116" spans="2:5">
      <c r="B116" s="39">
        <v>2011</v>
      </c>
      <c r="C116" s="40">
        <v>6</v>
      </c>
      <c r="D116" s="41">
        <v>0</v>
      </c>
      <c r="E116" s="42">
        <v>3146553.04</v>
      </c>
    </row>
    <row r="117" spans="2:5">
      <c r="B117" s="39">
        <v>2011</v>
      </c>
      <c r="C117" s="40">
        <v>7</v>
      </c>
      <c r="D117" s="41">
        <v>0</v>
      </c>
      <c r="E117" s="42">
        <v>1531615.39</v>
      </c>
    </row>
    <row r="118" spans="2:5">
      <c r="B118" s="39">
        <v>2011</v>
      </c>
      <c r="C118" s="40">
        <v>8</v>
      </c>
      <c r="D118" s="41">
        <v>0</v>
      </c>
      <c r="E118" s="42">
        <v>498198.84</v>
      </c>
    </row>
    <row r="119" spans="2:5">
      <c r="B119" s="39">
        <v>2011</v>
      </c>
      <c r="C119" s="40">
        <v>9</v>
      </c>
      <c r="D119" s="41">
        <v>0</v>
      </c>
      <c r="E119" s="42">
        <v>2636030.1800000002</v>
      </c>
    </row>
    <row r="120" spans="2:5">
      <c r="B120" s="39">
        <f>B111</f>
        <v>2011</v>
      </c>
      <c r="C120" s="40">
        <v>10</v>
      </c>
      <c r="D120" s="41">
        <v>0</v>
      </c>
      <c r="E120" s="42">
        <v>3205165.54</v>
      </c>
    </row>
    <row r="121" spans="2:5">
      <c r="B121" s="39">
        <f>B112</f>
        <v>2011</v>
      </c>
      <c r="C121" s="40">
        <v>11</v>
      </c>
      <c r="D121" s="41">
        <v>0</v>
      </c>
      <c r="E121" s="42">
        <v>3203956.55</v>
      </c>
    </row>
    <row r="122" spans="2:5">
      <c r="B122" s="39">
        <f>B113</f>
        <v>2011</v>
      </c>
      <c r="C122" s="40">
        <v>12</v>
      </c>
      <c r="D122" s="41">
        <v>0</v>
      </c>
      <c r="E122" s="42">
        <v>3365420.31</v>
      </c>
    </row>
    <row r="123" spans="2:5">
      <c r="B123" s="39">
        <f>B111+1</f>
        <v>2012</v>
      </c>
      <c r="C123" s="40">
        <f>C111</f>
        <v>1</v>
      </c>
      <c r="D123" s="41">
        <v>0</v>
      </c>
      <c r="E123" s="42">
        <v>3278756.3</v>
      </c>
    </row>
    <row r="124" spans="2:5">
      <c r="B124" s="39">
        <f t="shared" ref="B124:B131" si="0">B112+1</f>
        <v>2012</v>
      </c>
      <c r="C124" s="40">
        <f t="shared" ref="C124:C131" si="1">C112</f>
        <v>2</v>
      </c>
      <c r="D124" s="41">
        <v>0</v>
      </c>
      <c r="E124" s="42">
        <v>3160767.16</v>
      </c>
    </row>
    <row r="125" spans="2:5">
      <c r="B125" s="39">
        <f t="shared" si="0"/>
        <v>2012</v>
      </c>
      <c r="C125" s="40">
        <f t="shared" si="1"/>
        <v>3</v>
      </c>
      <c r="D125" s="41">
        <v>0</v>
      </c>
      <c r="E125" s="42">
        <v>3264073.91</v>
      </c>
    </row>
    <row r="126" spans="2:5">
      <c r="B126" s="39">
        <f t="shared" si="0"/>
        <v>2012</v>
      </c>
      <c r="C126" s="40">
        <f t="shared" si="1"/>
        <v>4</v>
      </c>
      <c r="D126" s="41">
        <v>0</v>
      </c>
      <c r="E126" s="42">
        <v>3008466.6</v>
      </c>
    </row>
    <row r="127" spans="2:5">
      <c r="B127" s="39">
        <f t="shared" si="0"/>
        <v>2012</v>
      </c>
      <c r="C127" s="40">
        <f t="shared" si="1"/>
        <v>5</v>
      </c>
      <c r="D127" s="41">
        <v>0</v>
      </c>
      <c r="E127" s="42">
        <v>3201730.14</v>
      </c>
    </row>
    <row r="128" spans="2:5">
      <c r="B128" s="39">
        <f t="shared" si="0"/>
        <v>2012</v>
      </c>
      <c r="C128" s="40">
        <f t="shared" si="1"/>
        <v>6</v>
      </c>
      <c r="D128" s="41">
        <v>0</v>
      </c>
      <c r="E128" s="42">
        <v>3010897.35</v>
      </c>
    </row>
    <row r="129" spans="2:5">
      <c r="B129" s="39">
        <f t="shared" si="0"/>
        <v>2012</v>
      </c>
      <c r="C129" s="40">
        <f t="shared" si="1"/>
        <v>7</v>
      </c>
      <c r="D129" s="41">
        <v>0</v>
      </c>
      <c r="E129" s="42">
        <v>1954284</v>
      </c>
    </row>
    <row r="130" spans="2:5">
      <c r="B130" s="39">
        <f t="shared" si="0"/>
        <v>2012</v>
      </c>
      <c r="C130" s="40">
        <f t="shared" si="1"/>
        <v>8</v>
      </c>
      <c r="D130" s="41">
        <v>0</v>
      </c>
      <c r="E130" s="42">
        <v>590925</v>
      </c>
    </row>
    <row r="131" spans="2:5" ht="13.5" thickBot="1">
      <c r="B131" s="44">
        <f t="shared" si="0"/>
        <v>2012</v>
      </c>
      <c r="C131" s="45">
        <f t="shared" si="1"/>
        <v>9</v>
      </c>
      <c r="D131" s="46">
        <v>0</v>
      </c>
      <c r="E131" s="47">
        <v>488365</v>
      </c>
    </row>
    <row r="135" spans="2:5">
      <c r="E135" s="13"/>
    </row>
  </sheetData>
  <phoneticPr fontId="5" type="noConversion"/>
  <pageMargins left="0.75" right="0.75" top="1" bottom="1" header="0.5" footer="0.5"/>
  <pageSetup scale="70" orientation="portrait"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dimension ref="A1:F158"/>
  <sheetViews>
    <sheetView view="pageBreakPreview" zoomScale="60" zoomScaleNormal="85" workbookViewId="0"/>
  </sheetViews>
  <sheetFormatPr defaultRowHeight="12.75"/>
  <cols>
    <col min="4" max="4" width="18.5703125" style="1" customWidth="1"/>
    <col min="5" max="5" width="18.5703125" style="15" customWidth="1"/>
    <col min="6" max="6" width="18.5703125" style="1" customWidth="1"/>
  </cols>
  <sheetData>
    <row r="1" spans="1:6" ht="13.5" thickBot="1">
      <c r="D1" s="21"/>
      <c r="F1" s="21"/>
    </row>
    <row r="2" spans="1:6" s="14" customFormat="1">
      <c r="A2" s="20"/>
      <c r="B2" s="48" t="s">
        <v>0</v>
      </c>
      <c r="C2" s="23" t="s">
        <v>1</v>
      </c>
      <c r="D2" s="49" t="s">
        <v>23</v>
      </c>
      <c r="E2" s="50" t="s">
        <v>39</v>
      </c>
      <c r="F2" s="51" t="s">
        <v>20</v>
      </c>
    </row>
    <row r="3" spans="1:6">
      <c r="B3" s="25">
        <v>2002</v>
      </c>
      <c r="C3" s="5">
        <v>1</v>
      </c>
      <c r="D3" s="26">
        <v>0</v>
      </c>
      <c r="E3" s="52">
        <v>0</v>
      </c>
      <c r="F3" s="53">
        <v>0</v>
      </c>
    </row>
    <row r="4" spans="1:6">
      <c r="B4" s="25">
        <v>2002</v>
      </c>
      <c r="C4" s="5">
        <v>2</v>
      </c>
      <c r="D4" s="26">
        <v>0</v>
      </c>
      <c r="E4" s="52">
        <v>0</v>
      </c>
      <c r="F4" s="53">
        <v>0</v>
      </c>
    </row>
    <row r="5" spans="1:6">
      <c r="B5" s="25">
        <v>2002</v>
      </c>
      <c r="C5" s="5">
        <v>3</v>
      </c>
      <c r="D5" s="26">
        <v>0</v>
      </c>
      <c r="E5" s="52">
        <v>0</v>
      </c>
      <c r="F5" s="53">
        <v>0</v>
      </c>
    </row>
    <row r="6" spans="1:6">
      <c r="B6" s="25">
        <v>2002</v>
      </c>
      <c r="C6" s="5">
        <v>4</v>
      </c>
      <c r="D6" s="26">
        <v>0</v>
      </c>
      <c r="E6" s="52">
        <v>0</v>
      </c>
      <c r="F6" s="53">
        <v>0</v>
      </c>
    </row>
    <row r="7" spans="1:6">
      <c r="B7" s="25">
        <v>2002</v>
      </c>
      <c r="C7" s="5">
        <v>5</v>
      </c>
      <c r="D7" s="26">
        <v>0</v>
      </c>
      <c r="E7" s="52">
        <v>0</v>
      </c>
      <c r="F7" s="53">
        <v>0</v>
      </c>
    </row>
    <row r="8" spans="1:6">
      <c r="B8" s="25">
        <v>2002</v>
      </c>
      <c r="C8" s="5">
        <v>6</v>
      </c>
      <c r="D8" s="26">
        <v>0</v>
      </c>
      <c r="E8" s="52">
        <v>0</v>
      </c>
      <c r="F8" s="53">
        <v>0</v>
      </c>
    </row>
    <row r="9" spans="1:6">
      <c r="B9" s="25">
        <v>2002</v>
      </c>
      <c r="C9" s="5">
        <v>7</v>
      </c>
      <c r="D9" s="26">
        <v>0</v>
      </c>
      <c r="E9" s="52">
        <v>0</v>
      </c>
      <c r="F9" s="53">
        <v>0</v>
      </c>
    </row>
    <row r="10" spans="1:6">
      <c r="B10" s="25">
        <v>2002</v>
      </c>
      <c r="C10" s="5">
        <v>8</v>
      </c>
      <c r="D10" s="26">
        <v>0</v>
      </c>
      <c r="E10" s="52">
        <v>0</v>
      </c>
      <c r="F10" s="53">
        <v>0</v>
      </c>
    </row>
    <row r="11" spans="1:6">
      <c r="B11" s="25">
        <v>2002</v>
      </c>
      <c r="C11" s="5">
        <v>9</v>
      </c>
      <c r="D11" s="26">
        <v>0</v>
      </c>
      <c r="E11" s="52">
        <v>0</v>
      </c>
      <c r="F11" s="53">
        <v>0</v>
      </c>
    </row>
    <row r="12" spans="1:6">
      <c r="B12" s="25">
        <v>2002</v>
      </c>
      <c r="C12" s="5">
        <v>10</v>
      </c>
      <c r="D12" s="26">
        <v>0</v>
      </c>
      <c r="E12" s="52">
        <v>0</v>
      </c>
      <c r="F12" s="53">
        <v>0</v>
      </c>
    </row>
    <row r="13" spans="1:6">
      <c r="B13" s="25">
        <v>2002</v>
      </c>
      <c r="C13" s="5">
        <v>11</v>
      </c>
      <c r="D13" s="26">
        <v>0</v>
      </c>
      <c r="E13" s="52">
        <v>0</v>
      </c>
      <c r="F13" s="53">
        <v>0</v>
      </c>
    </row>
    <row r="14" spans="1:6">
      <c r="B14" s="25">
        <v>2002</v>
      </c>
      <c r="C14" s="5">
        <v>12</v>
      </c>
      <c r="D14" s="26">
        <v>0</v>
      </c>
      <c r="E14" s="52">
        <v>0</v>
      </c>
      <c r="F14" s="53">
        <v>0</v>
      </c>
    </row>
    <row r="15" spans="1:6">
      <c r="B15" s="25">
        <v>2003</v>
      </c>
      <c r="C15" s="5">
        <v>1</v>
      </c>
      <c r="D15" s="26">
        <v>0</v>
      </c>
      <c r="E15" s="52">
        <v>0</v>
      </c>
      <c r="F15" s="53">
        <v>0</v>
      </c>
    </row>
    <row r="16" spans="1:6">
      <c r="B16" s="25">
        <v>2003</v>
      </c>
      <c r="C16" s="5">
        <v>2</v>
      </c>
      <c r="D16" s="26">
        <v>0</v>
      </c>
      <c r="E16" s="52">
        <v>0</v>
      </c>
      <c r="F16" s="53">
        <v>0</v>
      </c>
    </row>
    <row r="17" spans="2:6">
      <c r="B17" s="25">
        <v>2003</v>
      </c>
      <c r="C17" s="5">
        <v>3</v>
      </c>
      <c r="D17" s="26">
        <v>0</v>
      </c>
      <c r="E17" s="52">
        <v>0</v>
      </c>
      <c r="F17" s="53">
        <v>0</v>
      </c>
    </row>
    <row r="18" spans="2:6">
      <c r="B18" s="25">
        <v>2003</v>
      </c>
      <c r="C18" s="5">
        <v>4</v>
      </c>
      <c r="D18" s="26">
        <v>0</v>
      </c>
      <c r="E18" s="52">
        <v>0</v>
      </c>
      <c r="F18" s="53">
        <v>0</v>
      </c>
    </row>
    <row r="19" spans="2:6">
      <c r="B19" s="25">
        <v>2003</v>
      </c>
      <c r="C19" s="5">
        <v>5</v>
      </c>
      <c r="D19" s="26">
        <v>0</v>
      </c>
      <c r="E19" s="52">
        <v>0</v>
      </c>
      <c r="F19" s="53">
        <v>0</v>
      </c>
    </row>
    <row r="20" spans="2:6">
      <c r="B20" s="25">
        <v>2003</v>
      </c>
      <c r="C20" s="5">
        <v>6</v>
      </c>
      <c r="D20" s="26">
        <v>0</v>
      </c>
      <c r="E20" s="52">
        <v>0</v>
      </c>
      <c r="F20" s="53">
        <v>0</v>
      </c>
    </row>
    <row r="21" spans="2:6">
      <c r="B21" s="25">
        <v>2003</v>
      </c>
      <c r="C21" s="5">
        <v>7</v>
      </c>
      <c r="D21" s="26">
        <v>0</v>
      </c>
      <c r="E21" s="52">
        <v>0</v>
      </c>
      <c r="F21" s="53">
        <v>0</v>
      </c>
    </row>
    <row r="22" spans="2:6">
      <c r="B22" s="25">
        <v>2003</v>
      </c>
      <c r="C22" s="5">
        <v>8</v>
      </c>
      <c r="D22" s="26">
        <v>0</v>
      </c>
      <c r="E22" s="52">
        <v>0</v>
      </c>
      <c r="F22" s="53">
        <v>0</v>
      </c>
    </row>
    <row r="23" spans="2:6">
      <c r="B23" s="25">
        <v>2003</v>
      </c>
      <c r="C23" s="5">
        <v>9</v>
      </c>
      <c r="D23" s="26">
        <v>0</v>
      </c>
      <c r="E23" s="52">
        <v>0</v>
      </c>
      <c r="F23" s="53">
        <v>0</v>
      </c>
    </row>
    <row r="24" spans="2:6">
      <c r="B24" s="25">
        <v>2003</v>
      </c>
      <c r="C24" s="5">
        <v>10</v>
      </c>
      <c r="D24" s="26">
        <v>0</v>
      </c>
      <c r="E24" s="52">
        <v>0</v>
      </c>
      <c r="F24" s="53">
        <v>0</v>
      </c>
    </row>
    <row r="25" spans="2:6">
      <c r="B25" s="25">
        <v>2003</v>
      </c>
      <c r="C25" s="5">
        <v>11</v>
      </c>
      <c r="D25" s="26">
        <v>0</v>
      </c>
      <c r="E25" s="52">
        <v>0</v>
      </c>
      <c r="F25" s="53">
        <v>0</v>
      </c>
    </row>
    <row r="26" spans="2:6">
      <c r="B26" s="25">
        <v>2003</v>
      </c>
      <c r="C26" s="5">
        <v>12</v>
      </c>
      <c r="D26" s="26">
        <v>0</v>
      </c>
      <c r="E26" s="52">
        <v>0</v>
      </c>
      <c r="F26" s="53">
        <v>0</v>
      </c>
    </row>
    <row r="27" spans="2:6">
      <c r="B27" s="25">
        <v>2004</v>
      </c>
      <c r="C27" s="5">
        <v>1</v>
      </c>
      <c r="D27" s="26">
        <v>0</v>
      </c>
      <c r="E27" s="52">
        <v>0</v>
      </c>
      <c r="F27" s="53">
        <v>0</v>
      </c>
    </row>
    <row r="28" spans="2:6">
      <c r="B28" s="25">
        <v>2004</v>
      </c>
      <c r="C28" s="5">
        <v>2</v>
      </c>
      <c r="D28" s="26">
        <v>0</v>
      </c>
      <c r="E28" s="52">
        <v>0</v>
      </c>
      <c r="F28" s="53">
        <v>0</v>
      </c>
    </row>
    <row r="29" spans="2:6">
      <c r="B29" s="25">
        <v>2004</v>
      </c>
      <c r="C29" s="5">
        <v>3</v>
      </c>
      <c r="D29" s="26">
        <v>0</v>
      </c>
      <c r="E29" s="52">
        <v>0</v>
      </c>
      <c r="F29" s="53">
        <v>0</v>
      </c>
    </row>
    <row r="30" spans="2:6">
      <c r="B30" s="25">
        <v>2004</v>
      </c>
      <c r="C30" s="5">
        <v>4</v>
      </c>
      <c r="D30" s="26">
        <v>0</v>
      </c>
      <c r="E30" s="52">
        <v>0</v>
      </c>
      <c r="F30" s="53">
        <v>0</v>
      </c>
    </row>
    <row r="31" spans="2:6">
      <c r="B31" s="25">
        <v>2004</v>
      </c>
      <c r="C31" s="5">
        <v>5</v>
      </c>
      <c r="D31" s="26">
        <v>0</v>
      </c>
      <c r="E31" s="52">
        <v>0</v>
      </c>
      <c r="F31" s="53">
        <v>0</v>
      </c>
    </row>
    <row r="32" spans="2:6">
      <c r="B32" s="25">
        <v>2004</v>
      </c>
      <c r="C32" s="5">
        <v>6</v>
      </c>
      <c r="D32" s="26">
        <v>0</v>
      </c>
      <c r="E32" s="52">
        <v>0</v>
      </c>
      <c r="F32" s="53">
        <v>0</v>
      </c>
    </row>
    <row r="33" spans="2:6">
      <c r="B33" s="25">
        <v>2004</v>
      </c>
      <c r="C33" s="5">
        <v>7</v>
      </c>
      <c r="D33" s="26">
        <v>0</v>
      </c>
      <c r="E33" s="52">
        <v>0</v>
      </c>
      <c r="F33" s="53">
        <v>0</v>
      </c>
    </row>
    <row r="34" spans="2:6">
      <c r="B34" s="25">
        <v>2004</v>
      </c>
      <c r="C34" s="5">
        <v>8</v>
      </c>
      <c r="D34" s="26">
        <v>0</v>
      </c>
      <c r="E34" s="52">
        <v>0</v>
      </c>
      <c r="F34" s="53">
        <v>0</v>
      </c>
    </row>
    <row r="35" spans="2:6">
      <c r="B35" s="25">
        <v>2004</v>
      </c>
      <c r="C35" s="5">
        <v>9</v>
      </c>
      <c r="D35" s="26">
        <v>0</v>
      </c>
      <c r="E35" s="52">
        <v>0</v>
      </c>
      <c r="F35" s="53">
        <v>0</v>
      </c>
    </row>
    <row r="36" spans="2:6">
      <c r="B36" s="25">
        <v>2004</v>
      </c>
      <c r="C36" s="5">
        <v>10</v>
      </c>
      <c r="D36" s="26">
        <v>0</v>
      </c>
      <c r="E36" s="52">
        <v>0</v>
      </c>
      <c r="F36" s="53">
        <v>0</v>
      </c>
    </row>
    <row r="37" spans="2:6">
      <c r="B37" s="25">
        <v>2004</v>
      </c>
      <c r="C37" s="5">
        <v>11</v>
      </c>
      <c r="D37" s="26">
        <v>0</v>
      </c>
      <c r="E37" s="52">
        <v>0</v>
      </c>
      <c r="F37" s="53">
        <v>0</v>
      </c>
    </row>
    <row r="38" spans="2:6">
      <c r="B38" s="25">
        <v>2004</v>
      </c>
      <c r="C38" s="5">
        <v>12</v>
      </c>
      <c r="D38" s="26">
        <v>0</v>
      </c>
      <c r="E38" s="52">
        <v>0</v>
      </c>
      <c r="F38" s="53">
        <v>0</v>
      </c>
    </row>
    <row r="39" spans="2:6">
      <c r="B39" s="25">
        <v>2005</v>
      </c>
      <c r="C39" s="5">
        <v>1</v>
      </c>
      <c r="D39" s="26">
        <v>13247.285000000002</v>
      </c>
      <c r="E39" s="52">
        <v>8.8300000000000003E-2</v>
      </c>
      <c r="F39" s="53">
        <f>D39*(1+E39)</f>
        <v>14417.020265500003</v>
      </c>
    </row>
    <row r="40" spans="2:6">
      <c r="B40" s="25">
        <v>2005</v>
      </c>
      <c r="C40" s="5">
        <v>2</v>
      </c>
      <c r="D40" s="26">
        <v>13247.285000000002</v>
      </c>
      <c r="E40" s="52">
        <v>8.8300000000000003E-2</v>
      </c>
      <c r="F40" s="53">
        <f t="shared" ref="F40:F103" si="0">D40*(1+E40)</f>
        <v>14417.020265500003</v>
      </c>
    </row>
    <row r="41" spans="2:6">
      <c r="B41" s="25">
        <v>2005</v>
      </c>
      <c r="C41" s="5">
        <v>3</v>
      </c>
      <c r="D41" s="26">
        <v>13247.285000000002</v>
      </c>
      <c r="E41" s="52">
        <v>8.8300000000000003E-2</v>
      </c>
      <c r="F41" s="53">
        <f t="shared" si="0"/>
        <v>14417.020265500003</v>
      </c>
    </row>
    <row r="42" spans="2:6">
      <c r="B42" s="25">
        <v>2005</v>
      </c>
      <c r="C42" s="5">
        <v>4</v>
      </c>
      <c r="D42" s="26">
        <v>13247.285000000002</v>
      </c>
      <c r="E42" s="52">
        <v>8.8300000000000003E-2</v>
      </c>
      <c r="F42" s="53">
        <f t="shared" si="0"/>
        <v>14417.020265500003</v>
      </c>
    </row>
    <row r="43" spans="2:6">
      <c r="B43" s="25">
        <v>2005</v>
      </c>
      <c r="C43" s="5">
        <v>5</v>
      </c>
      <c r="D43" s="26">
        <v>13247.285000000002</v>
      </c>
      <c r="E43" s="52">
        <v>8.8300000000000003E-2</v>
      </c>
      <c r="F43" s="53">
        <f t="shared" si="0"/>
        <v>14417.020265500003</v>
      </c>
    </row>
    <row r="44" spans="2:6">
      <c r="B44" s="25">
        <v>2005</v>
      </c>
      <c r="C44" s="5">
        <v>6</v>
      </c>
      <c r="D44" s="26">
        <v>13247.285000000002</v>
      </c>
      <c r="E44" s="52">
        <v>8.8300000000000003E-2</v>
      </c>
      <c r="F44" s="53">
        <f t="shared" si="0"/>
        <v>14417.020265500003</v>
      </c>
    </row>
    <row r="45" spans="2:6">
      <c r="B45" s="25">
        <v>2005</v>
      </c>
      <c r="C45" s="5">
        <v>7</v>
      </c>
      <c r="D45" s="26">
        <v>13247.285000000002</v>
      </c>
      <c r="E45" s="52">
        <v>8.8300000000000003E-2</v>
      </c>
      <c r="F45" s="53">
        <f t="shared" si="0"/>
        <v>14417.020265500003</v>
      </c>
    </row>
    <row r="46" spans="2:6">
      <c r="B46" s="25">
        <v>2005</v>
      </c>
      <c r="C46" s="5">
        <v>8</v>
      </c>
      <c r="D46" s="26">
        <v>13247.285000000002</v>
      </c>
      <c r="E46" s="52">
        <v>8.8300000000000003E-2</v>
      </c>
      <c r="F46" s="53">
        <f t="shared" si="0"/>
        <v>14417.020265500003</v>
      </c>
    </row>
    <row r="47" spans="2:6">
      <c r="B47" s="25">
        <v>2005</v>
      </c>
      <c r="C47" s="5">
        <v>9</v>
      </c>
      <c r="D47" s="26">
        <v>13247.285000000002</v>
      </c>
      <c r="E47" s="52">
        <v>8.8300000000000003E-2</v>
      </c>
      <c r="F47" s="53">
        <f t="shared" si="0"/>
        <v>14417.020265500003</v>
      </c>
    </row>
    <row r="48" spans="2:6">
      <c r="B48" s="25">
        <v>2005</v>
      </c>
      <c r="C48" s="5">
        <v>10</v>
      </c>
      <c r="D48" s="26">
        <v>13247.285000000002</v>
      </c>
      <c r="E48" s="52">
        <v>8.8300000000000003E-2</v>
      </c>
      <c r="F48" s="53">
        <f t="shared" si="0"/>
        <v>14417.020265500003</v>
      </c>
    </row>
    <row r="49" spans="2:6">
      <c r="B49" s="25">
        <v>2005</v>
      </c>
      <c r="C49" s="5">
        <v>11</v>
      </c>
      <c r="D49" s="26">
        <v>13247.285000000002</v>
      </c>
      <c r="E49" s="52">
        <v>8.8300000000000003E-2</v>
      </c>
      <c r="F49" s="53">
        <f t="shared" si="0"/>
        <v>14417.020265500003</v>
      </c>
    </row>
    <row r="50" spans="2:6">
      <c r="B50" s="25">
        <v>2005</v>
      </c>
      <c r="C50" s="5">
        <v>12</v>
      </c>
      <c r="D50" s="26">
        <v>13247.285000000002</v>
      </c>
      <c r="E50" s="52">
        <v>8.8300000000000003E-2</v>
      </c>
      <c r="F50" s="53">
        <f t="shared" si="0"/>
        <v>14417.020265500003</v>
      </c>
    </row>
    <row r="51" spans="2:6">
      <c r="B51" s="25">
        <v>2006</v>
      </c>
      <c r="C51" s="5">
        <v>1</v>
      </c>
      <c r="D51" s="26">
        <v>189051.83333333334</v>
      </c>
      <c r="E51" s="52">
        <v>8.3799999999999999E-2</v>
      </c>
      <c r="F51" s="53">
        <f t="shared" si="0"/>
        <v>204894.37696666669</v>
      </c>
    </row>
    <row r="52" spans="2:6">
      <c r="B52" s="25">
        <v>2006</v>
      </c>
      <c r="C52" s="5">
        <v>2</v>
      </c>
      <c r="D52" s="26">
        <v>189051.83333333334</v>
      </c>
      <c r="E52" s="52">
        <v>8.3799999999999999E-2</v>
      </c>
      <c r="F52" s="53">
        <f t="shared" si="0"/>
        <v>204894.37696666669</v>
      </c>
    </row>
    <row r="53" spans="2:6">
      <c r="B53" s="25">
        <v>2006</v>
      </c>
      <c r="C53" s="5">
        <v>3</v>
      </c>
      <c r="D53" s="26">
        <v>189051.83333333334</v>
      </c>
      <c r="E53" s="52">
        <v>8.3799999999999999E-2</v>
      </c>
      <c r="F53" s="53">
        <f t="shared" si="0"/>
        <v>204894.37696666669</v>
      </c>
    </row>
    <row r="54" spans="2:6">
      <c r="B54" s="25">
        <v>2006</v>
      </c>
      <c r="C54" s="5">
        <v>4</v>
      </c>
      <c r="D54" s="26">
        <v>189051.83333333334</v>
      </c>
      <c r="E54" s="52">
        <v>8.3799999999999999E-2</v>
      </c>
      <c r="F54" s="53">
        <f t="shared" si="0"/>
        <v>204894.37696666669</v>
      </c>
    </row>
    <row r="55" spans="2:6">
      <c r="B55" s="25">
        <v>2006</v>
      </c>
      <c r="C55" s="5">
        <v>5</v>
      </c>
      <c r="D55" s="26">
        <v>189051.83333333334</v>
      </c>
      <c r="E55" s="52">
        <v>8.3799999999999999E-2</v>
      </c>
      <c r="F55" s="53">
        <f t="shared" si="0"/>
        <v>204894.37696666669</v>
      </c>
    </row>
    <row r="56" spans="2:6">
      <c r="B56" s="25">
        <v>2006</v>
      </c>
      <c r="C56" s="5">
        <v>6</v>
      </c>
      <c r="D56" s="26">
        <v>189051.83333333334</v>
      </c>
      <c r="E56" s="52">
        <v>8.3799999999999999E-2</v>
      </c>
      <c r="F56" s="53">
        <f t="shared" si="0"/>
        <v>204894.37696666669</v>
      </c>
    </row>
    <row r="57" spans="2:6">
      <c r="B57" s="25">
        <v>2006</v>
      </c>
      <c r="C57" s="5">
        <v>7</v>
      </c>
      <c r="D57" s="26">
        <v>189051.83333333334</v>
      </c>
      <c r="E57" s="52">
        <v>8.3799999999999999E-2</v>
      </c>
      <c r="F57" s="53">
        <f t="shared" si="0"/>
        <v>204894.37696666669</v>
      </c>
    </row>
    <row r="58" spans="2:6">
      <c r="B58" s="25">
        <v>2006</v>
      </c>
      <c r="C58" s="5">
        <v>8</v>
      </c>
      <c r="D58" s="26">
        <v>189051.83333333334</v>
      </c>
      <c r="E58" s="52">
        <v>8.3799999999999999E-2</v>
      </c>
      <c r="F58" s="53">
        <f t="shared" si="0"/>
        <v>204894.37696666669</v>
      </c>
    </row>
    <row r="59" spans="2:6">
      <c r="B59" s="25">
        <v>2006</v>
      </c>
      <c r="C59" s="5">
        <v>9</v>
      </c>
      <c r="D59" s="26">
        <v>189051.83333333334</v>
      </c>
      <c r="E59" s="52">
        <v>8.3799999999999999E-2</v>
      </c>
      <c r="F59" s="53">
        <f t="shared" si="0"/>
        <v>204894.37696666669</v>
      </c>
    </row>
    <row r="60" spans="2:6">
      <c r="B60" s="25">
        <v>2006</v>
      </c>
      <c r="C60" s="5">
        <v>10</v>
      </c>
      <c r="D60" s="26">
        <v>189051.83333333334</v>
      </c>
      <c r="E60" s="52">
        <v>8.3799999999999999E-2</v>
      </c>
      <c r="F60" s="53">
        <f t="shared" si="0"/>
        <v>204894.37696666669</v>
      </c>
    </row>
    <row r="61" spans="2:6">
      <c r="B61" s="25">
        <v>2006</v>
      </c>
      <c r="C61" s="5">
        <v>11</v>
      </c>
      <c r="D61" s="26">
        <v>189051.83333333334</v>
      </c>
      <c r="E61" s="52">
        <v>8.3799999999999999E-2</v>
      </c>
      <c r="F61" s="53">
        <f t="shared" si="0"/>
        <v>204894.37696666669</v>
      </c>
    </row>
    <row r="62" spans="2:6">
      <c r="B62" s="25">
        <v>2006</v>
      </c>
      <c r="C62" s="5">
        <v>12</v>
      </c>
      <c r="D62" s="26">
        <v>189051.83333333334</v>
      </c>
      <c r="E62" s="52">
        <v>8.3799999999999999E-2</v>
      </c>
      <c r="F62" s="53">
        <f t="shared" si="0"/>
        <v>204894.37696666669</v>
      </c>
    </row>
    <row r="63" spans="2:6">
      <c r="B63" s="25">
        <v>2007</v>
      </c>
      <c r="C63" s="5">
        <v>1</v>
      </c>
      <c r="D63" s="26">
        <v>251404.5</v>
      </c>
      <c r="E63" s="52">
        <v>8.3799999999999999E-2</v>
      </c>
      <c r="F63" s="53">
        <f t="shared" si="0"/>
        <v>272472.19710000005</v>
      </c>
    </row>
    <row r="64" spans="2:6">
      <c r="B64" s="25">
        <v>2007</v>
      </c>
      <c r="C64" s="5">
        <v>2</v>
      </c>
      <c r="D64" s="26">
        <v>251404.5</v>
      </c>
      <c r="E64" s="52">
        <v>8.3799999999999999E-2</v>
      </c>
      <c r="F64" s="53">
        <f t="shared" si="0"/>
        <v>272472.19710000005</v>
      </c>
    </row>
    <row r="65" spans="2:6">
      <c r="B65" s="25">
        <v>2007</v>
      </c>
      <c r="C65" s="5">
        <v>3</v>
      </c>
      <c r="D65" s="26">
        <v>251404.5</v>
      </c>
      <c r="E65" s="52">
        <v>8.3799999999999999E-2</v>
      </c>
      <c r="F65" s="53">
        <f t="shared" si="0"/>
        <v>272472.19710000005</v>
      </c>
    </row>
    <row r="66" spans="2:6">
      <c r="B66" s="25">
        <v>2007</v>
      </c>
      <c r="C66" s="5">
        <v>4</v>
      </c>
      <c r="D66" s="26">
        <v>251404.5</v>
      </c>
      <c r="E66" s="52">
        <v>8.3799999999999999E-2</v>
      </c>
      <c r="F66" s="53">
        <f t="shared" si="0"/>
        <v>272472.19710000005</v>
      </c>
    </row>
    <row r="67" spans="2:6">
      <c r="B67" s="25">
        <v>2007</v>
      </c>
      <c r="C67" s="5">
        <v>5</v>
      </c>
      <c r="D67" s="26">
        <v>251404.5</v>
      </c>
      <c r="E67" s="52">
        <v>8.3799999999999999E-2</v>
      </c>
      <c r="F67" s="53">
        <f t="shared" si="0"/>
        <v>272472.19710000005</v>
      </c>
    </row>
    <row r="68" spans="2:6">
      <c r="B68" s="25">
        <v>2007</v>
      </c>
      <c r="C68" s="5">
        <v>6</v>
      </c>
      <c r="D68" s="26">
        <v>251404.5</v>
      </c>
      <c r="E68" s="52">
        <v>8.3799999999999999E-2</v>
      </c>
      <c r="F68" s="53">
        <f t="shared" si="0"/>
        <v>272472.19710000005</v>
      </c>
    </row>
    <row r="69" spans="2:6">
      <c r="B69" s="25">
        <v>2007</v>
      </c>
      <c r="C69" s="5">
        <v>7</v>
      </c>
      <c r="D69" s="26">
        <v>251404.5</v>
      </c>
      <c r="E69" s="52">
        <v>8.3799999999999999E-2</v>
      </c>
      <c r="F69" s="53">
        <f t="shared" si="0"/>
        <v>272472.19710000005</v>
      </c>
    </row>
    <row r="70" spans="2:6">
      <c r="B70" s="25">
        <v>2007</v>
      </c>
      <c r="C70" s="5">
        <v>8</v>
      </c>
      <c r="D70" s="26">
        <v>251404.5</v>
      </c>
      <c r="E70" s="52">
        <v>8.3799999999999999E-2</v>
      </c>
      <c r="F70" s="53">
        <f t="shared" si="0"/>
        <v>272472.19710000005</v>
      </c>
    </row>
    <row r="71" spans="2:6">
      <c r="B71" s="25">
        <v>2007</v>
      </c>
      <c r="C71" s="5">
        <v>9</v>
      </c>
      <c r="D71" s="26">
        <v>251404.5</v>
      </c>
      <c r="E71" s="52">
        <v>8.3799999999999999E-2</v>
      </c>
      <c r="F71" s="53">
        <f t="shared" si="0"/>
        <v>272472.19710000005</v>
      </c>
    </row>
    <row r="72" spans="2:6">
      <c r="B72" s="25">
        <v>2007</v>
      </c>
      <c r="C72" s="5">
        <v>10</v>
      </c>
      <c r="D72" s="26">
        <v>251404.5</v>
      </c>
      <c r="E72" s="52">
        <v>8.3799999999999999E-2</v>
      </c>
      <c r="F72" s="53">
        <f t="shared" si="0"/>
        <v>272472.19710000005</v>
      </c>
    </row>
    <row r="73" spans="2:6">
      <c r="B73" s="25">
        <v>2007</v>
      </c>
      <c r="C73" s="5">
        <v>11</v>
      </c>
      <c r="D73" s="26">
        <v>251404.5</v>
      </c>
      <c r="E73" s="52">
        <v>8.3799999999999999E-2</v>
      </c>
      <c r="F73" s="53">
        <f t="shared" si="0"/>
        <v>272472.19710000005</v>
      </c>
    </row>
    <row r="74" spans="2:6">
      <c r="B74" s="25">
        <v>2007</v>
      </c>
      <c r="C74" s="5">
        <v>12</v>
      </c>
      <c r="D74" s="26">
        <v>251404.5</v>
      </c>
      <c r="E74" s="52">
        <v>8.3799999999999999E-2</v>
      </c>
      <c r="F74" s="53">
        <f t="shared" si="0"/>
        <v>272472.19710000005</v>
      </c>
    </row>
    <row r="75" spans="2:6">
      <c r="B75" s="25">
        <v>2008</v>
      </c>
      <c r="C75" s="5">
        <v>1</v>
      </c>
      <c r="D75" s="26">
        <v>316528.33333333331</v>
      </c>
      <c r="E75" s="52">
        <v>8.3799999999999999E-2</v>
      </c>
      <c r="F75" s="53">
        <f t="shared" si="0"/>
        <v>343053.40766666667</v>
      </c>
    </row>
    <row r="76" spans="2:6">
      <c r="B76" s="25">
        <v>2008</v>
      </c>
      <c r="C76" s="5">
        <v>2</v>
      </c>
      <c r="D76" s="26">
        <v>316528.33333333331</v>
      </c>
      <c r="E76" s="52">
        <v>8.3799999999999999E-2</v>
      </c>
      <c r="F76" s="53">
        <f t="shared" si="0"/>
        <v>343053.40766666667</v>
      </c>
    </row>
    <row r="77" spans="2:6">
      <c r="B77" s="25">
        <v>2008</v>
      </c>
      <c r="C77" s="5">
        <v>3</v>
      </c>
      <c r="D77" s="26">
        <v>316528.33333333331</v>
      </c>
      <c r="E77" s="52">
        <v>8.3799999999999999E-2</v>
      </c>
      <c r="F77" s="53">
        <f t="shared" si="0"/>
        <v>343053.40766666667</v>
      </c>
    </row>
    <row r="78" spans="2:6">
      <c r="B78" s="25">
        <v>2008</v>
      </c>
      <c r="C78" s="5">
        <v>4</v>
      </c>
      <c r="D78" s="26">
        <v>316528.33333333331</v>
      </c>
      <c r="E78" s="52">
        <v>8.3799999999999999E-2</v>
      </c>
      <c r="F78" s="53">
        <f t="shared" si="0"/>
        <v>343053.40766666667</v>
      </c>
    </row>
    <row r="79" spans="2:6">
      <c r="B79" s="25">
        <v>2008</v>
      </c>
      <c r="C79" s="5">
        <v>5</v>
      </c>
      <c r="D79" s="26">
        <v>316528.33333333331</v>
      </c>
      <c r="E79" s="52">
        <v>8.3799999999999999E-2</v>
      </c>
      <c r="F79" s="53">
        <f t="shared" si="0"/>
        <v>343053.40766666667</v>
      </c>
    </row>
    <row r="80" spans="2:6">
      <c r="B80" s="25">
        <v>2008</v>
      </c>
      <c r="C80" s="5">
        <v>6</v>
      </c>
      <c r="D80" s="26">
        <v>316528.33333333331</v>
      </c>
      <c r="E80" s="52">
        <v>8.3799999999999999E-2</v>
      </c>
      <c r="F80" s="53">
        <f t="shared" si="0"/>
        <v>343053.40766666667</v>
      </c>
    </row>
    <row r="81" spans="2:6">
      <c r="B81" s="25">
        <v>2008</v>
      </c>
      <c r="C81" s="5">
        <v>7</v>
      </c>
      <c r="D81" s="26">
        <v>316528.33333333331</v>
      </c>
      <c r="E81" s="52">
        <v>8.3799999999999999E-2</v>
      </c>
      <c r="F81" s="53">
        <f t="shared" si="0"/>
        <v>343053.40766666667</v>
      </c>
    </row>
    <row r="82" spans="2:6">
      <c r="B82" s="25">
        <v>2008</v>
      </c>
      <c r="C82" s="5">
        <v>8</v>
      </c>
      <c r="D82" s="26">
        <v>316528.33333333331</v>
      </c>
      <c r="E82" s="52">
        <v>8.3799999999999999E-2</v>
      </c>
      <c r="F82" s="53">
        <f t="shared" si="0"/>
        <v>343053.40766666667</v>
      </c>
    </row>
    <row r="83" spans="2:6">
      <c r="B83" s="25">
        <v>2008</v>
      </c>
      <c r="C83" s="5">
        <v>9</v>
      </c>
      <c r="D83" s="26">
        <v>316528.33333333331</v>
      </c>
      <c r="E83" s="52">
        <v>8.3799999999999999E-2</v>
      </c>
      <c r="F83" s="53">
        <f t="shared" si="0"/>
        <v>343053.40766666667</v>
      </c>
    </row>
    <row r="84" spans="2:6">
      <c r="B84" s="25">
        <v>2008</v>
      </c>
      <c r="C84" s="5">
        <v>10</v>
      </c>
      <c r="D84" s="26">
        <v>316528.33333333331</v>
      </c>
      <c r="E84" s="52">
        <v>8.3799999999999999E-2</v>
      </c>
      <c r="F84" s="53">
        <f t="shared" si="0"/>
        <v>343053.40766666667</v>
      </c>
    </row>
    <row r="85" spans="2:6">
      <c r="B85" s="25">
        <v>2008</v>
      </c>
      <c r="C85" s="5">
        <v>11</v>
      </c>
      <c r="D85" s="26">
        <v>316528.33333333331</v>
      </c>
      <c r="E85" s="52">
        <v>8.3799999999999999E-2</v>
      </c>
      <c r="F85" s="53">
        <f t="shared" si="0"/>
        <v>343053.40766666667</v>
      </c>
    </row>
    <row r="86" spans="2:6">
      <c r="B86" s="25">
        <v>2008</v>
      </c>
      <c r="C86" s="5">
        <v>12</v>
      </c>
      <c r="D86" s="26">
        <v>316528.33333333331</v>
      </c>
      <c r="E86" s="52">
        <v>8.3799999999999999E-2</v>
      </c>
      <c r="F86" s="53">
        <f t="shared" si="0"/>
        <v>343053.40766666667</v>
      </c>
    </row>
    <row r="87" spans="2:6">
      <c r="B87" s="25">
        <v>2009</v>
      </c>
      <c r="C87" s="5">
        <v>1</v>
      </c>
      <c r="D87" s="26">
        <v>468461.75</v>
      </c>
      <c r="E87" s="52">
        <v>7.4999999999999997E-2</v>
      </c>
      <c r="F87" s="53">
        <f t="shared" si="0"/>
        <v>503596.38124999998</v>
      </c>
    </row>
    <row r="88" spans="2:6">
      <c r="B88" s="25">
        <v>2009</v>
      </c>
      <c r="C88" s="5">
        <v>2</v>
      </c>
      <c r="D88" s="26">
        <v>468461.75</v>
      </c>
      <c r="E88" s="52">
        <v>7.4999999999999997E-2</v>
      </c>
      <c r="F88" s="53">
        <f t="shared" si="0"/>
        <v>503596.38124999998</v>
      </c>
    </row>
    <row r="89" spans="2:6">
      <c r="B89" s="25">
        <v>2009</v>
      </c>
      <c r="C89" s="5">
        <v>3</v>
      </c>
      <c r="D89" s="26">
        <v>468461.75</v>
      </c>
      <c r="E89" s="52">
        <v>7.4999999999999997E-2</v>
      </c>
      <c r="F89" s="53">
        <f t="shared" si="0"/>
        <v>503596.38124999998</v>
      </c>
    </row>
    <row r="90" spans="2:6">
      <c r="B90" s="25">
        <v>2009</v>
      </c>
      <c r="C90" s="5">
        <v>4</v>
      </c>
      <c r="D90" s="26">
        <v>468461.75</v>
      </c>
      <c r="E90" s="52">
        <v>7.4999999999999997E-2</v>
      </c>
      <c r="F90" s="53">
        <f t="shared" si="0"/>
        <v>503596.38124999998</v>
      </c>
    </row>
    <row r="91" spans="2:6">
      <c r="B91" s="25">
        <v>2009</v>
      </c>
      <c r="C91" s="5">
        <v>5</v>
      </c>
      <c r="D91" s="26">
        <v>468461.75</v>
      </c>
      <c r="E91" s="52">
        <v>7.4999999999999997E-2</v>
      </c>
      <c r="F91" s="53">
        <f t="shared" si="0"/>
        <v>503596.38124999998</v>
      </c>
    </row>
    <row r="92" spans="2:6">
      <c r="B92" s="25">
        <v>2009</v>
      </c>
      <c r="C92" s="5">
        <v>6</v>
      </c>
      <c r="D92" s="26">
        <v>468461.75</v>
      </c>
      <c r="E92" s="52">
        <v>7.4999999999999997E-2</v>
      </c>
      <c r="F92" s="53">
        <f t="shared" si="0"/>
        <v>503596.38124999998</v>
      </c>
    </row>
    <row r="93" spans="2:6">
      <c r="B93" s="25">
        <v>2009</v>
      </c>
      <c r="C93" s="5">
        <v>7</v>
      </c>
      <c r="D93" s="26">
        <v>468461.75</v>
      </c>
      <c r="E93" s="52">
        <v>7.4999999999999997E-2</v>
      </c>
      <c r="F93" s="53">
        <f t="shared" si="0"/>
        <v>503596.38124999998</v>
      </c>
    </row>
    <row r="94" spans="2:6">
      <c r="B94" s="25">
        <v>2009</v>
      </c>
      <c r="C94" s="5">
        <v>8</v>
      </c>
      <c r="D94" s="26">
        <v>468461.75</v>
      </c>
      <c r="E94" s="52">
        <v>7.4999999999999997E-2</v>
      </c>
      <c r="F94" s="53">
        <f t="shared" si="0"/>
        <v>503596.38124999998</v>
      </c>
    </row>
    <row r="95" spans="2:6">
      <c r="B95" s="25">
        <v>2009</v>
      </c>
      <c r="C95" s="5">
        <v>9</v>
      </c>
      <c r="D95" s="26">
        <v>468461.75</v>
      </c>
      <c r="E95" s="52">
        <v>7.4999999999999997E-2</v>
      </c>
      <c r="F95" s="53">
        <f t="shared" si="0"/>
        <v>503596.38124999998</v>
      </c>
    </row>
    <row r="96" spans="2:6">
      <c r="B96" s="25">
        <v>2009</v>
      </c>
      <c r="C96" s="5">
        <v>10</v>
      </c>
      <c r="D96" s="26">
        <v>468461.75</v>
      </c>
      <c r="E96" s="52">
        <v>7.4999999999999997E-2</v>
      </c>
      <c r="F96" s="53">
        <f t="shared" si="0"/>
        <v>503596.38124999998</v>
      </c>
    </row>
    <row r="97" spans="2:6">
      <c r="B97" s="25">
        <v>2009</v>
      </c>
      <c r="C97" s="5">
        <v>11</v>
      </c>
      <c r="D97" s="26">
        <v>468461.75</v>
      </c>
      <c r="E97" s="52">
        <v>7.4999999999999997E-2</v>
      </c>
      <c r="F97" s="53">
        <f t="shared" si="0"/>
        <v>503596.38124999998</v>
      </c>
    </row>
    <row r="98" spans="2:6">
      <c r="B98" s="25">
        <v>2009</v>
      </c>
      <c r="C98" s="5">
        <v>12</v>
      </c>
      <c r="D98" s="26">
        <v>468461.75</v>
      </c>
      <c r="E98" s="52">
        <v>7.4999999999999997E-2</v>
      </c>
      <c r="F98" s="53">
        <f t="shared" si="0"/>
        <v>503596.38124999998</v>
      </c>
    </row>
    <row r="99" spans="2:6">
      <c r="B99" s="25">
        <v>2010</v>
      </c>
      <c r="C99" s="5">
        <v>1</v>
      </c>
      <c r="D99" s="26">
        <v>508290.66666666669</v>
      </c>
      <c r="E99" s="52">
        <v>7.4999999999999997E-2</v>
      </c>
      <c r="F99" s="53">
        <f t="shared" si="0"/>
        <v>546412.46666666667</v>
      </c>
    </row>
    <row r="100" spans="2:6">
      <c r="B100" s="25">
        <v>2010</v>
      </c>
      <c r="C100" s="5">
        <v>2</v>
      </c>
      <c r="D100" s="26">
        <v>508290.66666666669</v>
      </c>
      <c r="E100" s="52">
        <v>7.4999999999999997E-2</v>
      </c>
      <c r="F100" s="53">
        <f t="shared" si="0"/>
        <v>546412.46666666667</v>
      </c>
    </row>
    <row r="101" spans="2:6">
      <c r="B101" s="25">
        <v>2010</v>
      </c>
      <c r="C101" s="5">
        <v>3</v>
      </c>
      <c r="D101" s="26">
        <v>508290.66666666669</v>
      </c>
      <c r="E101" s="52">
        <v>7.4999999999999997E-2</v>
      </c>
      <c r="F101" s="53">
        <f t="shared" si="0"/>
        <v>546412.46666666667</v>
      </c>
    </row>
    <row r="102" spans="2:6">
      <c r="B102" s="25">
        <v>2010</v>
      </c>
      <c r="C102" s="5">
        <v>4</v>
      </c>
      <c r="D102" s="26">
        <v>508290.66666666669</v>
      </c>
      <c r="E102" s="52">
        <v>7.4999999999999997E-2</v>
      </c>
      <c r="F102" s="53">
        <f t="shared" si="0"/>
        <v>546412.46666666667</v>
      </c>
    </row>
    <row r="103" spans="2:6">
      <c r="B103" s="25">
        <v>2010</v>
      </c>
      <c r="C103" s="5">
        <v>5</v>
      </c>
      <c r="D103" s="26">
        <v>508290.66666666669</v>
      </c>
      <c r="E103" s="52">
        <v>7.4999999999999997E-2</v>
      </c>
      <c r="F103" s="53">
        <f t="shared" si="0"/>
        <v>546412.46666666667</v>
      </c>
    </row>
    <row r="104" spans="2:6">
      <c r="B104" s="25">
        <v>2010</v>
      </c>
      <c r="C104" s="5">
        <v>6</v>
      </c>
      <c r="D104" s="26">
        <v>508290.66666666669</v>
      </c>
      <c r="E104" s="52">
        <v>7.4999999999999997E-2</v>
      </c>
      <c r="F104" s="53">
        <f t="shared" ref="F104:F158" si="1">D104*(1+E104)</f>
        <v>546412.46666666667</v>
      </c>
    </row>
    <row r="105" spans="2:6">
      <c r="B105" s="25">
        <v>2010</v>
      </c>
      <c r="C105" s="5">
        <v>7</v>
      </c>
      <c r="D105" s="26">
        <v>508290.66666666669</v>
      </c>
      <c r="E105" s="52">
        <v>7.4999999999999997E-2</v>
      </c>
      <c r="F105" s="53">
        <f t="shared" si="1"/>
        <v>546412.46666666667</v>
      </c>
    </row>
    <row r="106" spans="2:6">
      <c r="B106" s="25">
        <v>2010</v>
      </c>
      <c r="C106" s="5">
        <v>8</v>
      </c>
      <c r="D106" s="26">
        <v>508290.66666666669</v>
      </c>
      <c r="E106" s="52">
        <v>7.4999999999999997E-2</v>
      </c>
      <c r="F106" s="53">
        <f t="shared" si="1"/>
        <v>546412.46666666667</v>
      </c>
    </row>
    <row r="107" spans="2:6">
      <c r="B107" s="25">
        <v>2010</v>
      </c>
      <c r="C107" s="5">
        <v>9</v>
      </c>
      <c r="D107" s="26">
        <v>508290.66666666669</v>
      </c>
      <c r="E107" s="52">
        <v>7.4999999999999997E-2</v>
      </c>
      <c r="F107" s="53">
        <f t="shared" si="1"/>
        <v>546412.46666666667</v>
      </c>
    </row>
    <row r="108" spans="2:6">
      <c r="B108" s="25">
        <v>2010</v>
      </c>
      <c r="C108" s="5">
        <v>10</v>
      </c>
      <c r="D108" s="26">
        <v>508290.66666666669</v>
      </c>
      <c r="E108" s="52">
        <v>7.4999999999999997E-2</v>
      </c>
      <c r="F108" s="53">
        <f t="shared" si="1"/>
        <v>546412.46666666667</v>
      </c>
    </row>
    <row r="109" spans="2:6">
      <c r="B109" s="25">
        <v>2010</v>
      </c>
      <c r="C109" s="5">
        <v>11</v>
      </c>
      <c r="D109" s="26">
        <v>508290.66666666669</v>
      </c>
      <c r="E109" s="52">
        <v>7.4999999999999997E-2</v>
      </c>
      <c r="F109" s="53">
        <f t="shared" si="1"/>
        <v>546412.46666666667</v>
      </c>
    </row>
    <row r="110" spans="2:6">
      <c r="B110" s="25">
        <v>2010</v>
      </c>
      <c r="C110" s="5">
        <v>12</v>
      </c>
      <c r="D110" s="26">
        <v>508290.66666666669</v>
      </c>
      <c r="E110" s="52">
        <v>7.4999999999999997E-2</v>
      </c>
      <c r="F110" s="53">
        <f t="shared" si="1"/>
        <v>546412.46666666667</v>
      </c>
    </row>
    <row r="111" spans="2:6">
      <c r="B111" s="25">
        <v>2011</v>
      </c>
      <c r="C111" s="5">
        <v>1</v>
      </c>
      <c r="D111" s="26">
        <v>741043.25</v>
      </c>
      <c r="E111" s="52">
        <v>7.4999999999999997E-2</v>
      </c>
      <c r="F111" s="53">
        <f t="shared" si="1"/>
        <v>796621.49375000002</v>
      </c>
    </row>
    <row r="112" spans="2:6">
      <c r="B112" s="25">
        <v>2011</v>
      </c>
      <c r="C112" s="5">
        <v>2</v>
      </c>
      <c r="D112" s="26">
        <v>741043.25</v>
      </c>
      <c r="E112" s="52">
        <v>7.4999999999999997E-2</v>
      </c>
      <c r="F112" s="53">
        <f t="shared" si="1"/>
        <v>796621.49375000002</v>
      </c>
    </row>
    <row r="113" spans="2:6">
      <c r="B113" s="25">
        <v>2011</v>
      </c>
      <c r="C113" s="5">
        <v>3</v>
      </c>
      <c r="D113" s="26">
        <v>741043.25</v>
      </c>
      <c r="E113" s="52">
        <v>7.4999999999999997E-2</v>
      </c>
      <c r="F113" s="53">
        <f t="shared" si="1"/>
        <v>796621.49375000002</v>
      </c>
    </row>
    <row r="114" spans="2:6">
      <c r="B114" s="25">
        <v>2011</v>
      </c>
      <c r="C114" s="5">
        <v>4</v>
      </c>
      <c r="D114" s="26">
        <v>741043.25</v>
      </c>
      <c r="E114" s="52">
        <v>7.4999999999999997E-2</v>
      </c>
      <c r="F114" s="53">
        <f t="shared" si="1"/>
        <v>796621.49375000002</v>
      </c>
    </row>
    <row r="115" spans="2:6">
      <c r="B115" s="25">
        <v>2011</v>
      </c>
      <c r="C115" s="5">
        <v>5</v>
      </c>
      <c r="D115" s="26">
        <v>741043.25</v>
      </c>
      <c r="E115" s="52">
        <v>7.4999999999999997E-2</v>
      </c>
      <c r="F115" s="53">
        <f t="shared" si="1"/>
        <v>796621.49375000002</v>
      </c>
    </row>
    <row r="116" spans="2:6">
      <c r="B116" s="25">
        <v>2011</v>
      </c>
      <c r="C116" s="5">
        <v>6</v>
      </c>
      <c r="D116" s="26">
        <v>741043.25</v>
      </c>
      <c r="E116" s="52">
        <v>7.4999999999999997E-2</v>
      </c>
      <c r="F116" s="53">
        <f t="shared" si="1"/>
        <v>796621.49375000002</v>
      </c>
    </row>
    <row r="117" spans="2:6">
      <c r="B117" s="25">
        <v>2011</v>
      </c>
      <c r="C117" s="5">
        <v>7</v>
      </c>
      <c r="D117" s="26">
        <v>741043.25</v>
      </c>
      <c r="E117" s="52">
        <v>7.4999999999999997E-2</v>
      </c>
      <c r="F117" s="53">
        <f t="shared" si="1"/>
        <v>796621.49375000002</v>
      </c>
    </row>
    <row r="118" spans="2:6">
      <c r="B118" s="25">
        <v>2011</v>
      </c>
      <c r="C118" s="5">
        <v>8</v>
      </c>
      <c r="D118" s="26">
        <v>741043.25</v>
      </c>
      <c r="E118" s="52">
        <v>7.4999999999999997E-2</v>
      </c>
      <c r="F118" s="53">
        <f t="shared" si="1"/>
        <v>796621.49375000002</v>
      </c>
    </row>
    <row r="119" spans="2:6">
      <c r="B119" s="25">
        <v>2011</v>
      </c>
      <c r="C119" s="5">
        <v>9</v>
      </c>
      <c r="D119" s="26">
        <v>741043.25</v>
      </c>
      <c r="E119" s="52">
        <v>7.4999999999999997E-2</v>
      </c>
      <c r="F119" s="53">
        <f t="shared" si="1"/>
        <v>796621.49375000002</v>
      </c>
    </row>
    <row r="120" spans="2:6">
      <c r="B120" s="25">
        <v>2011</v>
      </c>
      <c r="C120" s="5">
        <v>10</v>
      </c>
      <c r="D120" s="26">
        <v>741043.25</v>
      </c>
      <c r="E120" s="52">
        <v>7.4999999999999997E-2</v>
      </c>
      <c r="F120" s="53">
        <f t="shared" si="1"/>
        <v>796621.49375000002</v>
      </c>
    </row>
    <row r="121" spans="2:6">
      <c r="B121" s="25">
        <v>2011</v>
      </c>
      <c r="C121" s="5">
        <v>11</v>
      </c>
      <c r="D121" s="26">
        <v>741043.25</v>
      </c>
      <c r="E121" s="52">
        <v>7.4999999999999997E-2</v>
      </c>
      <c r="F121" s="53">
        <f t="shared" si="1"/>
        <v>796621.49375000002</v>
      </c>
    </row>
    <row r="122" spans="2:6">
      <c r="B122" s="25">
        <v>2011</v>
      </c>
      <c r="C122" s="5">
        <v>12</v>
      </c>
      <c r="D122" s="26">
        <v>741043.25</v>
      </c>
      <c r="E122" s="52">
        <v>7.4999999999999997E-2</v>
      </c>
      <c r="F122" s="53">
        <f t="shared" si="1"/>
        <v>796621.49375000002</v>
      </c>
    </row>
    <row r="123" spans="2:6">
      <c r="B123" s="25">
        <v>2012</v>
      </c>
      <c r="C123" s="5">
        <v>1</v>
      </c>
      <c r="D123" s="26">
        <v>687128.5</v>
      </c>
      <c r="E123" s="52">
        <v>7.4999999999999997E-2</v>
      </c>
      <c r="F123" s="53">
        <f t="shared" si="1"/>
        <v>738663.13749999995</v>
      </c>
    </row>
    <row r="124" spans="2:6">
      <c r="B124" s="25">
        <v>2012</v>
      </c>
      <c r="C124" s="5">
        <v>2</v>
      </c>
      <c r="D124" s="26">
        <v>687128.5</v>
      </c>
      <c r="E124" s="52">
        <v>7.4999999999999997E-2</v>
      </c>
      <c r="F124" s="53">
        <f t="shared" si="1"/>
        <v>738663.13749999995</v>
      </c>
    </row>
    <row r="125" spans="2:6">
      <c r="B125" s="25">
        <v>2012</v>
      </c>
      <c r="C125" s="5">
        <v>3</v>
      </c>
      <c r="D125" s="26">
        <v>687128.5</v>
      </c>
      <c r="E125" s="52">
        <v>7.4999999999999997E-2</v>
      </c>
      <c r="F125" s="53">
        <f t="shared" si="1"/>
        <v>738663.13749999995</v>
      </c>
    </row>
    <row r="126" spans="2:6">
      <c r="B126" s="25">
        <v>2012</v>
      </c>
      <c r="C126" s="5">
        <v>4</v>
      </c>
      <c r="D126" s="26">
        <v>687128.5</v>
      </c>
      <c r="E126" s="52">
        <v>7.4999999999999997E-2</v>
      </c>
      <c r="F126" s="53">
        <f t="shared" si="1"/>
        <v>738663.13749999995</v>
      </c>
    </row>
    <row r="127" spans="2:6">
      <c r="B127" s="25">
        <v>2012</v>
      </c>
      <c r="C127" s="5">
        <v>5</v>
      </c>
      <c r="D127" s="26">
        <v>687128.5</v>
      </c>
      <c r="E127" s="52">
        <v>7.4999999999999997E-2</v>
      </c>
      <c r="F127" s="53">
        <f t="shared" si="1"/>
        <v>738663.13749999995</v>
      </c>
    </row>
    <row r="128" spans="2:6">
      <c r="B128" s="25">
        <v>2012</v>
      </c>
      <c r="C128" s="5">
        <v>6</v>
      </c>
      <c r="D128" s="26">
        <v>687128.5</v>
      </c>
      <c r="E128" s="52">
        <v>7.4999999999999997E-2</v>
      </c>
      <c r="F128" s="53">
        <f t="shared" si="1"/>
        <v>738663.13749999995</v>
      </c>
    </row>
    <row r="129" spans="2:6">
      <c r="B129" s="25">
        <v>2012</v>
      </c>
      <c r="C129" s="5">
        <v>7</v>
      </c>
      <c r="D129" s="26">
        <v>687128.5</v>
      </c>
      <c r="E129" s="52">
        <v>7.4999999999999997E-2</v>
      </c>
      <c r="F129" s="53">
        <f t="shared" si="1"/>
        <v>738663.13749999995</v>
      </c>
    </row>
    <row r="130" spans="2:6">
      <c r="B130" s="25">
        <v>2012</v>
      </c>
      <c r="C130" s="5">
        <v>8</v>
      </c>
      <c r="D130" s="26">
        <v>687128.5</v>
      </c>
      <c r="E130" s="52">
        <v>7.4999999999999997E-2</v>
      </c>
      <c r="F130" s="53">
        <f t="shared" si="1"/>
        <v>738663.13749999995</v>
      </c>
    </row>
    <row r="131" spans="2:6">
      <c r="B131" s="25">
        <v>2012</v>
      </c>
      <c r="C131" s="5">
        <v>9</v>
      </c>
      <c r="D131" s="26">
        <v>687128.5</v>
      </c>
      <c r="E131" s="52">
        <v>7.4999999999999997E-2</v>
      </c>
      <c r="F131" s="53">
        <f t="shared" si="1"/>
        <v>738663.13749999995</v>
      </c>
    </row>
    <row r="132" spans="2:6">
      <c r="B132" s="25">
        <v>2012</v>
      </c>
      <c r="C132" s="5">
        <v>10</v>
      </c>
      <c r="D132" s="26">
        <v>687128.5</v>
      </c>
      <c r="E132" s="52">
        <v>7.4999999999999997E-2</v>
      </c>
      <c r="F132" s="53">
        <f t="shared" si="1"/>
        <v>738663.13749999995</v>
      </c>
    </row>
    <row r="133" spans="2:6">
      <c r="B133" s="25">
        <v>2012</v>
      </c>
      <c r="C133" s="5">
        <v>11</v>
      </c>
      <c r="D133" s="26">
        <v>687128.5</v>
      </c>
      <c r="E133" s="52">
        <v>7.4999999999999997E-2</v>
      </c>
      <c r="F133" s="53">
        <f t="shared" si="1"/>
        <v>738663.13749999995</v>
      </c>
    </row>
    <row r="134" spans="2:6">
      <c r="B134" s="25">
        <v>2012</v>
      </c>
      <c r="C134" s="5">
        <v>12</v>
      </c>
      <c r="D134" s="26">
        <v>687128.5</v>
      </c>
      <c r="E134" s="52">
        <v>7.4999999999999997E-2</v>
      </c>
      <c r="F134" s="53">
        <f t="shared" si="1"/>
        <v>738663.13749999995</v>
      </c>
    </row>
    <row r="135" spans="2:6">
      <c r="B135" s="25">
        <v>2013</v>
      </c>
      <c r="C135" s="5">
        <v>1</v>
      </c>
      <c r="D135" s="26">
        <v>895005.66666666663</v>
      </c>
      <c r="E135" s="52">
        <v>7.0000000000000007E-2</v>
      </c>
      <c r="F135" s="53">
        <f t="shared" si="1"/>
        <v>957656.06333333335</v>
      </c>
    </row>
    <row r="136" spans="2:6">
      <c r="B136" s="25">
        <v>2013</v>
      </c>
      <c r="C136" s="5">
        <v>2</v>
      </c>
      <c r="D136" s="26">
        <v>895005.66666666663</v>
      </c>
      <c r="E136" s="52">
        <v>7.0000000000000007E-2</v>
      </c>
      <c r="F136" s="53">
        <f t="shared" si="1"/>
        <v>957656.06333333335</v>
      </c>
    </row>
    <row r="137" spans="2:6">
      <c r="B137" s="25">
        <v>2013</v>
      </c>
      <c r="C137" s="5">
        <v>3</v>
      </c>
      <c r="D137" s="26">
        <v>895005.66666666663</v>
      </c>
      <c r="E137" s="52">
        <v>7.0000000000000007E-2</v>
      </c>
      <c r="F137" s="53">
        <f t="shared" si="1"/>
        <v>957656.06333333335</v>
      </c>
    </row>
    <row r="138" spans="2:6">
      <c r="B138" s="25">
        <v>2013</v>
      </c>
      <c r="C138" s="5">
        <v>4</v>
      </c>
      <c r="D138" s="26">
        <v>895005.66666666663</v>
      </c>
      <c r="E138" s="52">
        <v>7.0000000000000007E-2</v>
      </c>
      <c r="F138" s="53">
        <f t="shared" si="1"/>
        <v>957656.06333333335</v>
      </c>
    </row>
    <row r="139" spans="2:6">
      <c r="B139" s="25">
        <v>2013</v>
      </c>
      <c r="C139" s="5">
        <v>5</v>
      </c>
      <c r="D139" s="26">
        <v>895005.66666666663</v>
      </c>
      <c r="E139" s="52">
        <v>7.0000000000000007E-2</v>
      </c>
      <c r="F139" s="53">
        <f t="shared" si="1"/>
        <v>957656.06333333335</v>
      </c>
    </row>
    <row r="140" spans="2:6">
      <c r="B140" s="25">
        <v>2013</v>
      </c>
      <c r="C140" s="5">
        <v>6</v>
      </c>
      <c r="D140" s="26">
        <v>895005.66666666663</v>
      </c>
      <c r="E140" s="52">
        <v>7.0000000000000007E-2</v>
      </c>
      <c r="F140" s="53">
        <f t="shared" si="1"/>
        <v>957656.06333333335</v>
      </c>
    </row>
    <row r="141" spans="2:6">
      <c r="B141" s="25">
        <v>2013</v>
      </c>
      <c r="C141" s="5">
        <v>7</v>
      </c>
      <c r="D141" s="26">
        <v>895005.66666666663</v>
      </c>
      <c r="E141" s="52">
        <v>7.0000000000000007E-2</v>
      </c>
      <c r="F141" s="53">
        <f t="shared" si="1"/>
        <v>957656.06333333335</v>
      </c>
    </row>
    <row r="142" spans="2:6">
      <c r="B142" s="25">
        <v>2013</v>
      </c>
      <c r="C142" s="5">
        <v>8</v>
      </c>
      <c r="D142" s="26">
        <v>895005.66666666663</v>
      </c>
      <c r="E142" s="52">
        <v>7.0000000000000007E-2</v>
      </c>
      <c r="F142" s="53">
        <f t="shared" si="1"/>
        <v>957656.06333333335</v>
      </c>
    </row>
    <row r="143" spans="2:6">
      <c r="B143" s="25">
        <v>2013</v>
      </c>
      <c r="C143" s="5">
        <v>9</v>
      </c>
      <c r="D143" s="26">
        <v>895005.66666666663</v>
      </c>
      <c r="E143" s="52">
        <v>7.0000000000000007E-2</v>
      </c>
      <c r="F143" s="53">
        <f t="shared" si="1"/>
        <v>957656.06333333335</v>
      </c>
    </row>
    <row r="144" spans="2:6">
      <c r="B144" s="25">
        <v>2013</v>
      </c>
      <c r="C144" s="5">
        <v>10</v>
      </c>
      <c r="D144" s="26">
        <v>895005.66666666663</v>
      </c>
      <c r="E144" s="52">
        <v>7.0000000000000007E-2</v>
      </c>
      <c r="F144" s="53">
        <f t="shared" si="1"/>
        <v>957656.06333333335</v>
      </c>
    </row>
    <row r="145" spans="2:6">
      <c r="B145" s="25">
        <v>2013</v>
      </c>
      <c r="C145" s="5">
        <v>11</v>
      </c>
      <c r="D145" s="26">
        <v>895005.66666666663</v>
      </c>
      <c r="E145" s="52">
        <v>7.0000000000000007E-2</v>
      </c>
      <c r="F145" s="53">
        <f t="shared" si="1"/>
        <v>957656.06333333335</v>
      </c>
    </row>
    <row r="146" spans="2:6">
      <c r="B146" s="25">
        <v>2013</v>
      </c>
      <c r="C146" s="5">
        <v>12</v>
      </c>
      <c r="D146" s="26">
        <v>895005.66666666663</v>
      </c>
      <c r="E146" s="52">
        <v>7.0000000000000007E-2</v>
      </c>
      <c r="F146" s="53">
        <f t="shared" si="1"/>
        <v>957656.06333333335</v>
      </c>
    </row>
    <row r="147" spans="2:6">
      <c r="B147" s="25">
        <v>2014</v>
      </c>
      <c r="C147" s="5">
        <v>1</v>
      </c>
      <c r="D147" s="26">
        <v>785088.91666666663</v>
      </c>
      <c r="E147" s="52">
        <v>7.0000000000000007E-2</v>
      </c>
      <c r="F147" s="53">
        <f t="shared" si="1"/>
        <v>840045.14083333337</v>
      </c>
    </row>
    <row r="148" spans="2:6">
      <c r="B148" s="25">
        <v>2014</v>
      </c>
      <c r="C148" s="5">
        <v>2</v>
      </c>
      <c r="D148" s="26">
        <v>785088.91666666663</v>
      </c>
      <c r="E148" s="52">
        <v>7.0000000000000007E-2</v>
      </c>
      <c r="F148" s="53">
        <f t="shared" si="1"/>
        <v>840045.14083333337</v>
      </c>
    </row>
    <row r="149" spans="2:6">
      <c r="B149" s="25">
        <v>2014</v>
      </c>
      <c r="C149" s="5">
        <v>3</v>
      </c>
      <c r="D149" s="26">
        <v>785088.91666666663</v>
      </c>
      <c r="E149" s="52">
        <v>7.0000000000000007E-2</v>
      </c>
      <c r="F149" s="53">
        <f t="shared" si="1"/>
        <v>840045.14083333337</v>
      </c>
    </row>
    <row r="150" spans="2:6">
      <c r="B150" s="25">
        <v>2014</v>
      </c>
      <c r="C150" s="5">
        <v>4</v>
      </c>
      <c r="D150" s="26">
        <v>785088.91666666663</v>
      </c>
      <c r="E150" s="52">
        <v>7.0000000000000007E-2</v>
      </c>
      <c r="F150" s="53">
        <f t="shared" si="1"/>
        <v>840045.14083333337</v>
      </c>
    </row>
    <row r="151" spans="2:6">
      <c r="B151" s="25">
        <v>2014</v>
      </c>
      <c r="C151" s="5">
        <v>5</v>
      </c>
      <c r="D151" s="26">
        <v>785088.91666666663</v>
      </c>
      <c r="E151" s="52">
        <v>7.0000000000000007E-2</v>
      </c>
      <c r="F151" s="53">
        <f t="shared" si="1"/>
        <v>840045.14083333337</v>
      </c>
    </row>
    <row r="152" spans="2:6">
      <c r="B152" s="25">
        <v>2014</v>
      </c>
      <c r="C152" s="5">
        <v>6</v>
      </c>
      <c r="D152" s="26">
        <v>785088.91666666663</v>
      </c>
      <c r="E152" s="52">
        <v>7.0000000000000007E-2</v>
      </c>
      <c r="F152" s="53">
        <f t="shared" si="1"/>
        <v>840045.14083333337</v>
      </c>
    </row>
    <row r="153" spans="2:6">
      <c r="B153" s="25">
        <v>2014</v>
      </c>
      <c r="C153" s="5">
        <v>7</v>
      </c>
      <c r="D153" s="26">
        <v>785088.91666666663</v>
      </c>
      <c r="E153" s="52">
        <v>7.0000000000000007E-2</v>
      </c>
      <c r="F153" s="53">
        <f t="shared" si="1"/>
        <v>840045.14083333337</v>
      </c>
    </row>
    <row r="154" spans="2:6">
      <c r="B154" s="25">
        <v>2014</v>
      </c>
      <c r="C154" s="5">
        <v>8</v>
      </c>
      <c r="D154" s="26">
        <v>785088.91666666663</v>
      </c>
      <c r="E154" s="52">
        <v>7.0000000000000007E-2</v>
      </c>
      <c r="F154" s="53">
        <f t="shared" si="1"/>
        <v>840045.14083333337</v>
      </c>
    </row>
    <row r="155" spans="2:6">
      <c r="B155" s="25">
        <v>2014</v>
      </c>
      <c r="C155" s="5">
        <v>9</v>
      </c>
      <c r="D155" s="26">
        <v>785088.91666666663</v>
      </c>
      <c r="E155" s="52">
        <v>7.0000000000000007E-2</v>
      </c>
      <c r="F155" s="53">
        <f t="shared" si="1"/>
        <v>840045.14083333337</v>
      </c>
    </row>
    <row r="156" spans="2:6">
      <c r="B156" s="25">
        <v>2014</v>
      </c>
      <c r="C156" s="5">
        <v>10</v>
      </c>
      <c r="D156" s="26">
        <v>785088.91666666663</v>
      </c>
      <c r="E156" s="52">
        <v>7.0000000000000007E-2</v>
      </c>
      <c r="F156" s="53">
        <f t="shared" si="1"/>
        <v>840045.14083333337</v>
      </c>
    </row>
    <row r="157" spans="2:6">
      <c r="B157" s="25">
        <v>2014</v>
      </c>
      <c r="C157" s="5">
        <v>11</v>
      </c>
      <c r="D157" s="26">
        <v>785088.91666666663</v>
      </c>
      <c r="E157" s="52">
        <v>7.0000000000000007E-2</v>
      </c>
      <c r="F157" s="53">
        <f t="shared" si="1"/>
        <v>840045.14083333337</v>
      </c>
    </row>
    <row r="158" spans="2:6" ht="13.5" thickBot="1">
      <c r="B158" s="28">
        <v>2014</v>
      </c>
      <c r="C158" s="29">
        <v>12</v>
      </c>
      <c r="D158" s="30">
        <v>785088.91666666663</v>
      </c>
      <c r="E158" s="54">
        <v>7.0000000000000007E-2</v>
      </c>
      <c r="F158" s="55">
        <f t="shared" si="1"/>
        <v>840045.14083333337</v>
      </c>
    </row>
  </sheetData>
  <phoneticPr fontId="5"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Y175"/>
  <sheetViews>
    <sheetView view="pageBreakPreview" zoomScale="60" zoomScaleNormal="85" workbookViewId="0">
      <pane xSplit="3" ySplit="2" topLeftCell="D101" activePane="bottomRight" state="frozen"/>
      <selection pane="topRight" activeCell="C1" sqref="C1"/>
      <selection pane="bottomLeft" activeCell="A2" sqref="A2"/>
      <selection pane="bottomRight" activeCell="A2" sqref="A2:XFD2"/>
    </sheetView>
  </sheetViews>
  <sheetFormatPr defaultRowHeight="12.75"/>
  <cols>
    <col min="1" max="1" width="2.7109375" customWidth="1"/>
    <col min="2" max="2" width="8.28515625" bestFit="1" customWidth="1"/>
    <col min="3" max="3" width="6.140625" bestFit="1" customWidth="1"/>
    <col min="4" max="5" width="15.85546875" style="1" customWidth="1"/>
    <col min="6" max="7" width="18.140625" customWidth="1"/>
    <col min="8" max="8" width="10.7109375" bestFit="1" customWidth="1"/>
    <col min="9" max="9" width="15.7109375" customWidth="1"/>
    <col min="11" max="11" width="11.7109375" bestFit="1" customWidth="1"/>
    <col min="12" max="12" width="10.28515625" bestFit="1" customWidth="1"/>
    <col min="13" max="13" width="13.140625" bestFit="1" customWidth="1"/>
    <col min="14" max="15" width="10" bestFit="1" customWidth="1"/>
    <col min="16" max="16" width="10.42578125" bestFit="1" customWidth="1"/>
    <col min="17" max="17" width="13.7109375" bestFit="1" customWidth="1"/>
    <col min="18" max="18" width="14.7109375" bestFit="1" customWidth="1"/>
    <col min="20" max="20" width="11.42578125" bestFit="1" customWidth="1"/>
    <col min="21" max="21" width="9.28515625" bestFit="1" customWidth="1"/>
    <col min="22" max="22" width="10.28515625" bestFit="1" customWidth="1"/>
    <col min="23" max="23" width="11.85546875" bestFit="1" customWidth="1"/>
    <col min="24" max="24" width="11.5703125" bestFit="1" customWidth="1"/>
    <col min="25" max="25" width="12.140625" bestFit="1" customWidth="1"/>
  </cols>
  <sheetData>
    <row r="1" spans="1:25" ht="13.5" thickBot="1">
      <c r="A1" s="5"/>
      <c r="B1" s="5"/>
      <c r="C1" s="5"/>
      <c r="D1" s="26"/>
      <c r="E1" s="26"/>
      <c r="F1" s="5"/>
      <c r="G1" s="5"/>
      <c r="H1" s="5"/>
      <c r="I1" s="5"/>
      <c r="J1" s="5"/>
      <c r="K1" s="5"/>
      <c r="L1" s="5"/>
      <c r="M1" s="5"/>
      <c r="N1" s="5"/>
      <c r="O1" s="5"/>
      <c r="P1" s="5"/>
      <c r="Q1" s="5"/>
      <c r="R1" s="5"/>
      <c r="S1" s="5"/>
      <c r="T1" s="5"/>
      <c r="U1" s="5"/>
      <c r="V1" s="5"/>
      <c r="W1" s="5"/>
      <c r="X1" s="5"/>
      <c r="Y1" s="5"/>
    </row>
    <row r="2" spans="1:25">
      <c r="A2" s="5"/>
      <c r="B2" s="48" t="s">
        <v>0</v>
      </c>
      <c r="C2" s="23" t="s">
        <v>1</v>
      </c>
      <c r="D2" s="49" t="s">
        <v>19</v>
      </c>
      <c r="E2" s="49" t="s">
        <v>17</v>
      </c>
      <c r="F2" s="23" t="s">
        <v>22</v>
      </c>
      <c r="G2" s="23" t="s">
        <v>21</v>
      </c>
      <c r="H2" s="57"/>
      <c r="I2" s="57"/>
      <c r="J2" s="57"/>
      <c r="K2" s="23" t="s">
        <v>25</v>
      </c>
      <c r="L2" s="58"/>
      <c r="M2" s="23" t="s">
        <v>26</v>
      </c>
      <c r="N2" s="23" t="s">
        <v>27</v>
      </c>
      <c r="O2" s="23" t="s">
        <v>28</v>
      </c>
      <c r="P2" s="23" t="s">
        <v>29</v>
      </c>
      <c r="Q2" s="23" t="s">
        <v>30</v>
      </c>
      <c r="R2" s="23" t="s">
        <v>31</v>
      </c>
      <c r="S2" s="23"/>
      <c r="T2" s="23" t="s">
        <v>32</v>
      </c>
      <c r="U2" s="23" t="s">
        <v>33</v>
      </c>
      <c r="V2" s="23" t="s">
        <v>34</v>
      </c>
      <c r="W2" s="23" t="s">
        <v>29</v>
      </c>
      <c r="X2" s="23" t="s">
        <v>35</v>
      </c>
      <c r="Y2" s="81" t="s">
        <v>36</v>
      </c>
    </row>
    <row r="3" spans="1:25">
      <c r="A3" s="5"/>
      <c r="B3" s="25">
        <v>2002</v>
      </c>
      <c r="C3" s="5">
        <v>1</v>
      </c>
      <c r="D3" s="26">
        <v>28861504.412799999</v>
      </c>
      <c r="E3" s="26">
        <v>26812450</v>
      </c>
      <c r="F3" s="5"/>
      <c r="G3" s="26">
        <f t="shared" ref="G3:G34" si="0">E3-F3</f>
        <v>26812450</v>
      </c>
      <c r="H3" s="5"/>
      <c r="I3" s="5"/>
      <c r="J3" s="5"/>
      <c r="K3" s="5"/>
      <c r="L3" s="5"/>
      <c r="M3" s="5"/>
      <c r="N3" s="5"/>
      <c r="O3" s="5"/>
      <c r="P3" s="5"/>
      <c r="Q3" s="5"/>
      <c r="R3" s="5"/>
      <c r="S3" s="5"/>
      <c r="T3" s="5"/>
      <c r="U3" s="5"/>
      <c r="V3" s="5"/>
      <c r="W3" s="5"/>
      <c r="X3" s="5"/>
      <c r="Y3" s="59"/>
    </row>
    <row r="4" spans="1:25">
      <c r="A4" s="5"/>
      <c r="B4" s="25">
        <v>2002</v>
      </c>
      <c r="C4" s="5">
        <v>2</v>
      </c>
      <c r="D4" s="26">
        <v>25770788.246399999</v>
      </c>
      <c r="E4" s="26">
        <v>24303480</v>
      </c>
      <c r="F4" s="5"/>
      <c r="G4" s="26">
        <f t="shared" si="0"/>
        <v>24303480</v>
      </c>
      <c r="H4" s="5"/>
      <c r="I4" s="5"/>
      <c r="J4" s="5"/>
      <c r="K4" s="5"/>
      <c r="L4" s="5"/>
      <c r="M4" s="5"/>
      <c r="N4" s="5"/>
      <c r="O4" s="5"/>
      <c r="P4" s="5"/>
      <c r="Q4" s="5"/>
      <c r="R4" s="5"/>
      <c r="S4" s="5"/>
      <c r="T4" s="5"/>
      <c r="U4" s="5"/>
      <c r="V4" s="5"/>
      <c r="W4" s="5"/>
      <c r="X4" s="5"/>
      <c r="Y4" s="59"/>
    </row>
    <row r="5" spans="1:25">
      <c r="A5" s="5"/>
      <c r="B5" s="25">
        <v>2002</v>
      </c>
      <c r="C5" s="5">
        <v>3</v>
      </c>
      <c r="D5" s="26">
        <v>25725688.918400001</v>
      </c>
      <c r="E5" s="26">
        <v>25675280</v>
      </c>
      <c r="F5" s="5"/>
      <c r="G5" s="26">
        <f t="shared" si="0"/>
        <v>25675280</v>
      </c>
      <c r="H5" s="5"/>
      <c r="I5" s="5"/>
      <c r="J5" s="5"/>
      <c r="K5" s="5"/>
      <c r="L5" s="5"/>
      <c r="M5" s="5"/>
      <c r="N5" s="5"/>
      <c r="O5" s="5"/>
      <c r="P5" s="5"/>
      <c r="Q5" s="5"/>
      <c r="R5" s="5"/>
      <c r="S5" s="5"/>
      <c r="T5" s="5"/>
      <c r="U5" s="5"/>
      <c r="V5" s="5"/>
      <c r="W5" s="5"/>
      <c r="X5" s="5"/>
      <c r="Y5" s="59"/>
    </row>
    <row r="6" spans="1:25">
      <c r="A6" s="5"/>
      <c r="B6" s="25">
        <v>2002</v>
      </c>
      <c r="C6" s="5">
        <v>4</v>
      </c>
      <c r="D6" s="26">
        <v>21384251.731800001</v>
      </c>
      <c r="E6" s="26">
        <v>21597650</v>
      </c>
      <c r="F6" s="5"/>
      <c r="G6" s="26">
        <f t="shared" si="0"/>
        <v>21597650</v>
      </c>
      <c r="H6" s="5"/>
      <c r="I6" s="5"/>
      <c r="J6" s="5"/>
      <c r="K6" s="5"/>
      <c r="L6" s="5"/>
      <c r="M6" s="5"/>
      <c r="N6" s="5"/>
      <c r="O6" s="5"/>
      <c r="P6" s="5"/>
      <c r="Q6" s="5"/>
      <c r="R6" s="5"/>
      <c r="S6" s="5"/>
      <c r="T6" s="5"/>
      <c r="U6" s="5"/>
      <c r="V6" s="5"/>
      <c r="W6" s="5"/>
      <c r="X6" s="5"/>
      <c r="Y6" s="59"/>
    </row>
    <row r="7" spans="1:25">
      <c r="A7" s="5"/>
      <c r="B7" s="25">
        <v>2002</v>
      </c>
      <c r="C7" s="5">
        <v>5</v>
      </c>
      <c r="D7" s="26">
        <v>19502940.725599997</v>
      </c>
      <c r="E7" s="26">
        <v>19894690</v>
      </c>
      <c r="F7" s="5"/>
      <c r="G7" s="26">
        <f t="shared" si="0"/>
        <v>19894690</v>
      </c>
      <c r="H7" s="5"/>
      <c r="I7" s="5"/>
      <c r="J7" s="5"/>
      <c r="K7" s="5"/>
      <c r="L7" s="5"/>
      <c r="M7" s="5"/>
      <c r="N7" s="5"/>
      <c r="O7" s="5"/>
      <c r="P7" s="5"/>
      <c r="Q7" s="5"/>
      <c r="R7" s="5"/>
      <c r="S7" s="5"/>
      <c r="T7" s="5"/>
      <c r="U7" s="5"/>
      <c r="V7" s="5"/>
      <c r="W7" s="5"/>
      <c r="X7" s="5"/>
      <c r="Y7" s="59"/>
    </row>
    <row r="8" spans="1:25">
      <c r="A8" s="5"/>
      <c r="B8" s="25">
        <v>2002</v>
      </c>
      <c r="C8" s="5">
        <v>6</v>
      </c>
      <c r="D8" s="26">
        <v>18693752.762700003</v>
      </c>
      <c r="E8" s="26">
        <v>19308000</v>
      </c>
      <c r="F8" s="5"/>
      <c r="G8" s="26">
        <f t="shared" si="0"/>
        <v>19308000</v>
      </c>
      <c r="H8" s="5"/>
      <c r="I8" s="5"/>
      <c r="J8" s="5"/>
      <c r="K8" s="5"/>
      <c r="L8" s="5"/>
      <c r="M8" s="5"/>
      <c r="N8" s="5"/>
      <c r="O8" s="5"/>
      <c r="P8" s="5"/>
      <c r="Q8" s="5"/>
      <c r="R8" s="5"/>
      <c r="S8" s="5"/>
      <c r="T8" s="5"/>
      <c r="U8" s="5"/>
      <c r="V8" s="5"/>
      <c r="W8" s="5"/>
      <c r="X8" s="5"/>
      <c r="Y8" s="59"/>
    </row>
    <row r="9" spans="1:25">
      <c r="A9" s="5"/>
      <c r="B9" s="25">
        <v>2002</v>
      </c>
      <c r="C9" s="5">
        <v>7</v>
      </c>
      <c r="D9" s="26">
        <v>21264070.042099997</v>
      </c>
      <c r="E9" s="26">
        <v>22792750</v>
      </c>
      <c r="F9" s="5"/>
      <c r="G9" s="26">
        <f t="shared" si="0"/>
        <v>22792750</v>
      </c>
      <c r="H9" s="5"/>
      <c r="I9" s="5"/>
      <c r="J9" s="5"/>
      <c r="K9" s="5"/>
      <c r="L9" s="5"/>
      <c r="M9" s="5"/>
      <c r="N9" s="5"/>
      <c r="O9" s="5"/>
      <c r="P9" s="5"/>
      <c r="Q9" s="5"/>
      <c r="R9" s="5"/>
      <c r="S9" s="5"/>
      <c r="T9" s="5"/>
      <c r="U9" s="5"/>
      <c r="V9" s="5"/>
      <c r="W9" s="5"/>
      <c r="X9" s="5"/>
      <c r="Y9" s="59"/>
    </row>
    <row r="10" spans="1:25">
      <c r="A10" s="5"/>
      <c r="B10" s="25">
        <v>2002</v>
      </c>
      <c r="C10" s="5">
        <v>8</v>
      </c>
      <c r="D10" s="26">
        <v>20754595.524599999</v>
      </c>
      <c r="E10" s="26">
        <v>21195910</v>
      </c>
      <c r="F10" s="5"/>
      <c r="G10" s="26">
        <f t="shared" si="0"/>
        <v>21195910</v>
      </c>
      <c r="H10" s="5"/>
      <c r="I10" s="5"/>
      <c r="J10" s="5"/>
      <c r="K10" s="5"/>
      <c r="L10" s="5"/>
      <c r="M10" s="5"/>
      <c r="N10" s="5"/>
      <c r="O10" s="5"/>
      <c r="P10" s="5"/>
      <c r="Q10" s="5"/>
      <c r="R10" s="5"/>
      <c r="S10" s="5"/>
      <c r="T10" s="5"/>
      <c r="U10" s="5"/>
      <c r="V10" s="5"/>
      <c r="W10" s="5"/>
      <c r="X10" s="5"/>
      <c r="Y10" s="59"/>
    </row>
    <row r="11" spans="1:25">
      <c r="A11" s="5"/>
      <c r="B11" s="25">
        <v>2002</v>
      </c>
      <c r="C11" s="5">
        <v>9</v>
      </c>
      <c r="D11" s="26">
        <v>19499484.987599999</v>
      </c>
      <c r="E11" s="26">
        <v>20531350</v>
      </c>
      <c r="F11" s="5"/>
      <c r="G11" s="26">
        <f t="shared" si="0"/>
        <v>20531350</v>
      </c>
      <c r="H11" s="5"/>
      <c r="I11" s="5"/>
      <c r="J11" s="5"/>
      <c r="K11" s="5"/>
      <c r="L11" s="5"/>
      <c r="M11" s="5"/>
      <c r="N11" s="5"/>
      <c r="O11" s="5"/>
      <c r="P11" s="5"/>
      <c r="Q11" s="5"/>
      <c r="R11" s="5"/>
      <c r="S11" s="5"/>
      <c r="T11" s="5"/>
      <c r="U11" s="5"/>
      <c r="V11" s="5"/>
      <c r="W11" s="5"/>
      <c r="X11" s="5"/>
      <c r="Y11" s="59"/>
    </row>
    <row r="12" spans="1:25">
      <c r="A12" s="5"/>
      <c r="B12" s="25">
        <v>2002</v>
      </c>
      <c r="C12" s="5">
        <v>10</v>
      </c>
      <c r="D12" s="26">
        <v>21310710.142499998</v>
      </c>
      <c r="E12" s="26">
        <v>22195810</v>
      </c>
      <c r="F12" s="5"/>
      <c r="G12" s="26">
        <f t="shared" si="0"/>
        <v>22195810</v>
      </c>
      <c r="H12" s="5"/>
      <c r="I12" s="5"/>
      <c r="J12" s="5"/>
      <c r="K12" s="5"/>
      <c r="L12" s="5"/>
      <c r="M12" s="5"/>
      <c r="N12" s="5"/>
      <c r="O12" s="5"/>
      <c r="P12" s="5"/>
      <c r="Q12" s="5"/>
      <c r="R12" s="5"/>
      <c r="S12" s="5"/>
      <c r="T12" s="5"/>
      <c r="U12" s="5"/>
      <c r="V12" s="5"/>
      <c r="W12" s="5"/>
      <c r="X12" s="5"/>
      <c r="Y12" s="59"/>
    </row>
    <row r="13" spans="1:25">
      <c r="A13" s="5"/>
      <c r="B13" s="25">
        <v>2002</v>
      </c>
      <c r="C13" s="5">
        <v>11</v>
      </c>
      <c r="D13" s="26">
        <v>24192558.156799998</v>
      </c>
      <c r="E13" s="26">
        <v>23955500</v>
      </c>
      <c r="F13" s="5"/>
      <c r="G13" s="26">
        <f t="shared" si="0"/>
        <v>23955500</v>
      </c>
      <c r="H13" s="5"/>
      <c r="I13" s="5"/>
      <c r="J13" s="5"/>
      <c r="K13" s="5"/>
      <c r="L13" s="5"/>
      <c r="M13" s="5"/>
      <c r="N13" s="5"/>
      <c r="O13" s="5"/>
      <c r="P13" s="5"/>
      <c r="Q13" s="5"/>
      <c r="R13" s="5"/>
      <c r="S13" s="5"/>
      <c r="T13" s="5"/>
      <c r="U13" s="5"/>
      <c r="V13" s="5"/>
      <c r="W13" s="5"/>
      <c r="X13" s="5"/>
      <c r="Y13" s="59"/>
    </row>
    <row r="14" spans="1:25">
      <c r="A14" s="5"/>
      <c r="B14" s="25">
        <v>2002</v>
      </c>
      <c r="C14" s="5">
        <v>12</v>
      </c>
      <c r="D14" s="26">
        <v>27433160.16</v>
      </c>
      <c r="E14" s="26">
        <v>27365040</v>
      </c>
      <c r="F14" s="5"/>
      <c r="G14" s="26">
        <f t="shared" si="0"/>
        <v>27365040</v>
      </c>
      <c r="H14" s="5"/>
      <c r="I14" s="5"/>
      <c r="J14" s="5"/>
      <c r="K14" s="5"/>
      <c r="L14" s="5"/>
      <c r="M14" s="5"/>
      <c r="N14" s="5"/>
      <c r="O14" s="5"/>
      <c r="P14" s="5"/>
      <c r="Q14" s="5"/>
      <c r="R14" s="5"/>
      <c r="S14" s="5"/>
      <c r="T14" s="5"/>
      <c r="U14" s="5"/>
      <c r="V14" s="5"/>
      <c r="W14" s="5"/>
      <c r="X14" s="5"/>
      <c r="Y14" s="59"/>
    </row>
    <row r="15" spans="1:25">
      <c r="A15" s="5"/>
      <c r="B15" s="25">
        <v>2003</v>
      </c>
      <c r="C15" s="5">
        <v>1</v>
      </c>
      <c r="D15" s="26">
        <v>29120794.489600003</v>
      </c>
      <c r="E15" s="26">
        <v>30274750</v>
      </c>
      <c r="F15" s="5"/>
      <c r="G15" s="26">
        <f t="shared" si="0"/>
        <v>30274750</v>
      </c>
      <c r="H15" s="5"/>
      <c r="I15" s="5"/>
      <c r="J15" s="5"/>
      <c r="K15" s="5"/>
      <c r="L15" s="5"/>
      <c r="M15" s="5"/>
      <c r="N15" s="5"/>
      <c r="O15" s="5"/>
      <c r="P15" s="5"/>
      <c r="Q15" s="5"/>
      <c r="R15" s="5"/>
      <c r="S15" s="5"/>
      <c r="T15" s="5"/>
      <c r="U15" s="5"/>
      <c r="V15" s="5"/>
      <c r="W15" s="5"/>
      <c r="X15" s="5"/>
      <c r="Y15" s="59"/>
    </row>
    <row r="16" spans="1:25">
      <c r="A16" s="5"/>
      <c r="B16" s="25">
        <v>2003</v>
      </c>
      <c r="C16" s="5">
        <v>2</v>
      </c>
      <c r="D16" s="26">
        <v>26431132.233600002</v>
      </c>
      <c r="E16" s="26">
        <v>27694080</v>
      </c>
      <c r="F16" s="5"/>
      <c r="G16" s="26">
        <f t="shared" si="0"/>
        <v>27694080</v>
      </c>
      <c r="H16" s="5"/>
      <c r="I16" s="5"/>
      <c r="J16" s="5"/>
      <c r="K16" s="5"/>
      <c r="L16" s="5"/>
      <c r="M16" s="5"/>
      <c r="N16" s="5"/>
      <c r="O16" s="5"/>
      <c r="P16" s="5"/>
      <c r="Q16" s="5"/>
      <c r="R16" s="5"/>
      <c r="S16" s="5"/>
      <c r="T16" s="5"/>
      <c r="U16" s="5"/>
      <c r="V16" s="5"/>
      <c r="W16" s="5"/>
      <c r="X16" s="5"/>
      <c r="Y16" s="59"/>
    </row>
    <row r="17" spans="1:25">
      <c r="A17" s="5"/>
      <c r="B17" s="25">
        <v>2003</v>
      </c>
      <c r="C17" s="5">
        <v>3</v>
      </c>
      <c r="D17" s="26">
        <v>26497569.654400002</v>
      </c>
      <c r="E17" s="26">
        <v>26985310</v>
      </c>
      <c r="F17" s="5"/>
      <c r="G17" s="26">
        <f t="shared" si="0"/>
        <v>26985310</v>
      </c>
      <c r="H17" s="5"/>
      <c r="I17" s="5"/>
      <c r="J17" s="5"/>
      <c r="K17" s="5"/>
      <c r="L17" s="5"/>
      <c r="M17" s="5"/>
      <c r="N17" s="5"/>
      <c r="O17" s="5"/>
      <c r="P17" s="5"/>
      <c r="Q17" s="5"/>
      <c r="R17" s="5"/>
      <c r="S17" s="5"/>
      <c r="T17" s="5"/>
      <c r="U17" s="5"/>
      <c r="V17" s="5"/>
      <c r="W17" s="5"/>
      <c r="X17" s="5"/>
      <c r="Y17" s="59"/>
    </row>
    <row r="18" spans="1:25">
      <c r="A18" s="5"/>
      <c r="B18" s="25">
        <v>2003</v>
      </c>
      <c r="C18" s="5">
        <v>4</v>
      </c>
      <c r="D18" s="26">
        <v>21941914.0165</v>
      </c>
      <c r="E18" s="26">
        <v>23137500</v>
      </c>
      <c r="F18" s="5"/>
      <c r="G18" s="26">
        <f t="shared" si="0"/>
        <v>23137500</v>
      </c>
      <c r="H18" s="5"/>
      <c r="I18" s="5"/>
      <c r="J18" s="5"/>
      <c r="K18" s="5"/>
      <c r="L18" s="5"/>
      <c r="M18" s="5"/>
      <c r="N18" s="5"/>
      <c r="O18" s="5"/>
      <c r="P18" s="5"/>
      <c r="Q18" s="5"/>
      <c r="R18" s="5"/>
      <c r="S18" s="5"/>
      <c r="T18" s="5"/>
      <c r="U18" s="5"/>
      <c r="V18" s="5"/>
      <c r="W18" s="5"/>
      <c r="X18" s="5"/>
      <c r="Y18" s="59"/>
    </row>
    <row r="19" spans="1:25">
      <c r="A19" s="5"/>
      <c r="B19" s="25">
        <v>2003</v>
      </c>
      <c r="C19" s="5">
        <v>5</v>
      </c>
      <c r="D19" s="26">
        <v>20692225.428300001</v>
      </c>
      <c r="E19" s="26">
        <v>20941810</v>
      </c>
      <c r="F19" s="5"/>
      <c r="G19" s="26">
        <f t="shared" si="0"/>
        <v>20941810</v>
      </c>
      <c r="H19" s="5"/>
      <c r="I19" s="5"/>
      <c r="J19" s="5"/>
      <c r="K19" s="5"/>
      <c r="L19" s="5"/>
      <c r="M19" s="5"/>
      <c r="N19" s="5"/>
      <c r="O19" s="5"/>
      <c r="P19" s="5"/>
      <c r="Q19" s="5"/>
      <c r="R19" s="5"/>
      <c r="S19" s="5"/>
      <c r="T19" s="5"/>
      <c r="U19" s="5"/>
      <c r="V19" s="5"/>
      <c r="W19" s="5"/>
      <c r="X19" s="5"/>
      <c r="Y19" s="59"/>
    </row>
    <row r="20" spans="1:25">
      <c r="A20" s="5"/>
      <c r="B20" s="25">
        <v>2003</v>
      </c>
      <c r="C20" s="5">
        <v>6</v>
      </c>
      <c r="D20" s="26">
        <v>20345632.453300003</v>
      </c>
      <c r="E20" s="26">
        <v>20213220</v>
      </c>
      <c r="F20" s="5"/>
      <c r="G20" s="26">
        <f t="shared" si="0"/>
        <v>20213220</v>
      </c>
      <c r="H20" s="5"/>
      <c r="I20" s="5"/>
      <c r="J20" s="5"/>
      <c r="K20" s="5"/>
      <c r="L20" s="5"/>
      <c r="M20" s="5"/>
      <c r="N20" s="5"/>
      <c r="O20" s="5"/>
      <c r="P20" s="5"/>
      <c r="Q20" s="5"/>
      <c r="R20" s="5"/>
      <c r="S20" s="5"/>
      <c r="T20" s="5"/>
      <c r="U20" s="5"/>
      <c r="V20" s="5"/>
      <c r="W20" s="5"/>
      <c r="X20" s="5"/>
      <c r="Y20" s="59"/>
    </row>
    <row r="21" spans="1:25">
      <c r="A21" s="5"/>
      <c r="B21" s="25">
        <v>2003</v>
      </c>
      <c r="C21" s="5">
        <v>7</v>
      </c>
      <c r="D21" s="26">
        <v>22408933.581</v>
      </c>
      <c r="E21" s="26">
        <v>21683900</v>
      </c>
      <c r="F21" s="5"/>
      <c r="G21" s="26">
        <f t="shared" si="0"/>
        <v>21683900</v>
      </c>
      <c r="H21" s="5"/>
      <c r="I21" s="5"/>
      <c r="J21" s="5"/>
      <c r="K21" s="5"/>
      <c r="L21" s="5"/>
      <c r="M21" s="5"/>
      <c r="N21" s="5"/>
      <c r="O21" s="5"/>
      <c r="P21" s="5"/>
      <c r="Q21" s="5"/>
      <c r="R21" s="5"/>
      <c r="S21" s="5"/>
      <c r="T21" s="5"/>
      <c r="U21" s="5"/>
      <c r="V21" s="5"/>
      <c r="W21" s="5"/>
      <c r="X21" s="5"/>
      <c r="Y21" s="59"/>
    </row>
    <row r="22" spans="1:25">
      <c r="A22" s="5"/>
      <c r="B22" s="25">
        <v>2003</v>
      </c>
      <c r="C22" s="5">
        <v>8</v>
      </c>
      <c r="D22" s="26">
        <v>20758336.3508</v>
      </c>
      <c r="E22" s="26">
        <v>20843570</v>
      </c>
      <c r="F22" s="5"/>
      <c r="G22" s="26">
        <f t="shared" si="0"/>
        <v>20843570</v>
      </c>
      <c r="H22" s="5"/>
      <c r="I22" s="5"/>
      <c r="J22" s="5"/>
      <c r="K22" s="5"/>
      <c r="L22" s="5"/>
      <c r="M22" s="5"/>
      <c r="N22" s="5"/>
      <c r="O22" s="5"/>
      <c r="P22" s="5"/>
      <c r="Q22" s="5"/>
      <c r="R22" s="5"/>
      <c r="S22" s="5"/>
      <c r="T22" s="5"/>
      <c r="U22" s="5"/>
      <c r="V22" s="5"/>
      <c r="W22" s="5"/>
      <c r="X22" s="5"/>
      <c r="Y22" s="59"/>
    </row>
    <row r="23" spans="1:25">
      <c r="A23" s="5"/>
      <c r="B23" s="25">
        <v>2003</v>
      </c>
      <c r="C23" s="5">
        <v>9</v>
      </c>
      <c r="D23" s="26">
        <v>20509734.7969</v>
      </c>
      <c r="E23" s="26">
        <v>19985320</v>
      </c>
      <c r="F23" s="5"/>
      <c r="G23" s="26">
        <f t="shared" si="0"/>
        <v>19985320</v>
      </c>
      <c r="H23" s="5"/>
      <c r="I23" s="5"/>
      <c r="J23" s="5"/>
      <c r="K23" s="5"/>
      <c r="L23" s="5"/>
      <c r="M23" s="5"/>
      <c r="N23" s="5"/>
      <c r="O23" s="5"/>
      <c r="P23" s="5"/>
      <c r="Q23" s="5"/>
      <c r="R23" s="5"/>
      <c r="S23" s="5"/>
      <c r="T23" s="5"/>
      <c r="U23" s="5"/>
      <c r="V23" s="5"/>
      <c r="W23" s="5"/>
      <c r="X23" s="5"/>
      <c r="Y23" s="59"/>
    </row>
    <row r="24" spans="1:25">
      <c r="A24" s="5"/>
      <c r="B24" s="25">
        <v>2003</v>
      </c>
      <c r="C24" s="5">
        <v>10</v>
      </c>
      <c r="D24" s="26">
        <v>22317841.153200001</v>
      </c>
      <c r="E24" s="26">
        <v>22443780</v>
      </c>
      <c r="F24" s="5"/>
      <c r="G24" s="26">
        <f t="shared" si="0"/>
        <v>22443780</v>
      </c>
      <c r="H24" s="5"/>
      <c r="I24" s="5"/>
      <c r="J24" s="5"/>
      <c r="K24" s="5"/>
      <c r="L24" s="5"/>
      <c r="M24" s="5"/>
      <c r="N24" s="5"/>
      <c r="O24" s="5"/>
      <c r="P24" s="5"/>
      <c r="Q24" s="5"/>
      <c r="R24" s="5"/>
      <c r="S24" s="5"/>
      <c r="T24" s="5"/>
      <c r="U24" s="5"/>
      <c r="V24" s="5"/>
      <c r="W24" s="5"/>
      <c r="X24" s="5"/>
      <c r="Y24" s="59"/>
    </row>
    <row r="25" spans="1:25">
      <c r="A25" s="5"/>
      <c r="B25" s="25">
        <v>2003</v>
      </c>
      <c r="C25" s="5">
        <v>11</v>
      </c>
      <c r="D25" s="26">
        <v>23960104.5792</v>
      </c>
      <c r="E25" s="26">
        <v>23883810</v>
      </c>
      <c r="F25" s="5"/>
      <c r="G25" s="26">
        <f t="shared" si="0"/>
        <v>23883810</v>
      </c>
      <c r="H25" s="5"/>
      <c r="I25" s="5"/>
      <c r="J25" s="5"/>
      <c r="K25" s="5"/>
      <c r="L25" s="5"/>
      <c r="M25" s="5"/>
      <c r="N25" s="5"/>
      <c r="O25" s="5"/>
      <c r="P25" s="5"/>
      <c r="Q25" s="5"/>
      <c r="R25" s="5"/>
      <c r="S25" s="5"/>
      <c r="T25" s="5"/>
      <c r="U25" s="5"/>
      <c r="V25" s="5"/>
      <c r="W25" s="5"/>
      <c r="X25" s="5"/>
      <c r="Y25" s="59"/>
    </row>
    <row r="26" spans="1:25">
      <c r="A26" s="5"/>
      <c r="B26" s="25">
        <v>2003</v>
      </c>
      <c r="C26" s="5">
        <v>12</v>
      </c>
      <c r="D26" s="26">
        <v>28076496.7808</v>
      </c>
      <c r="E26" s="26">
        <v>27573770</v>
      </c>
      <c r="F26" s="5"/>
      <c r="G26" s="26">
        <f t="shared" si="0"/>
        <v>27573770</v>
      </c>
      <c r="H26" s="5"/>
      <c r="I26" s="5"/>
      <c r="J26" s="5"/>
      <c r="K26" s="5"/>
      <c r="L26" s="5"/>
      <c r="M26" s="5"/>
      <c r="N26" s="5"/>
      <c r="O26" s="5"/>
      <c r="P26" s="5"/>
      <c r="Q26" s="5"/>
      <c r="R26" s="5"/>
      <c r="S26" s="5"/>
      <c r="T26" s="5"/>
      <c r="U26" s="5"/>
      <c r="V26" s="5"/>
      <c r="W26" s="5"/>
      <c r="X26" s="5"/>
      <c r="Y26" s="59"/>
    </row>
    <row r="27" spans="1:25">
      <c r="A27" s="5"/>
      <c r="B27" s="25">
        <v>2004</v>
      </c>
      <c r="C27" s="5">
        <v>1</v>
      </c>
      <c r="D27" s="26">
        <v>30379714.972800002</v>
      </c>
      <c r="E27" s="26">
        <v>32349750</v>
      </c>
      <c r="F27" s="5"/>
      <c r="G27" s="26">
        <f t="shared" si="0"/>
        <v>32349750</v>
      </c>
      <c r="H27" s="5"/>
      <c r="I27" s="5"/>
      <c r="J27" s="5"/>
      <c r="K27" s="5"/>
      <c r="L27" s="5"/>
      <c r="M27" s="5"/>
      <c r="N27" s="5"/>
      <c r="O27" s="5"/>
      <c r="P27" s="5"/>
      <c r="Q27" s="5"/>
      <c r="R27" s="5"/>
      <c r="S27" s="5"/>
      <c r="T27" s="5"/>
      <c r="U27" s="5"/>
      <c r="V27" s="5"/>
      <c r="W27" s="5"/>
      <c r="X27" s="5"/>
      <c r="Y27" s="59"/>
    </row>
    <row r="28" spans="1:25">
      <c r="A28" s="5"/>
      <c r="B28" s="25">
        <v>2004</v>
      </c>
      <c r="C28" s="5">
        <v>2</v>
      </c>
      <c r="D28" s="26">
        <v>27551631.548799999</v>
      </c>
      <c r="E28" s="26">
        <v>27573430</v>
      </c>
      <c r="F28" s="5"/>
      <c r="G28" s="26">
        <f t="shared" si="0"/>
        <v>27573430</v>
      </c>
      <c r="H28" s="5"/>
      <c r="I28" s="5"/>
      <c r="J28" s="5"/>
      <c r="K28" s="5"/>
      <c r="L28" s="5"/>
      <c r="M28" s="5"/>
      <c r="N28" s="5"/>
      <c r="O28" s="5"/>
      <c r="P28" s="5"/>
      <c r="Q28" s="5"/>
      <c r="R28" s="5"/>
      <c r="S28" s="5"/>
      <c r="T28" s="5"/>
      <c r="U28" s="5"/>
      <c r="V28" s="5"/>
      <c r="W28" s="5"/>
      <c r="X28" s="5"/>
      <c r="Y28" s="59"/>
    </row>
    <row r="29" spans="1:25">
      <c r="A29" s="5"/>
      <c r="B29" s="25">
        <v>2004</v>
      </c>
      <c r="C29" s="5">
        <v>3</v>
      </c>
      <c r="D29" s="26">
        <v>27527056.406399999</v>
      </c>
      <c r="E29" s="26">
        <v>26843130</v>
      </c>
      <c r="F29" s="5"/>
      <c r="G29" s="26">
        <f t="shared" si="0"/>
        <v>26843130</v>
      </c>
      <c r="H29" s="5"/>
      <c r="I29" s="5"/>
      <c r="J29" s="5"/>
      <c r="K29" s="5"/>
      <c r="L29" s="5"/>
      <c r="M29" s="5"/>
      <c r="N29" s="5"/>
      <c r="O29" s="5"/>
      <c r="P29" s="5"/>
      <c r="Q29" s="5"/>
      <c r="R29" s="5"/>
      <c r="S29" s="5"/>
      <c r="T29" s="5"/>
      <c r="U29" s="5"/>
      <c r="V29" s="5"/>
      <c r="W29" s="5"/>
      <c r="X29" s="5"/>
      <c r="Y29" s="59"/>
    </row>
    <row r="30" spans="1:25">
      <c r="A30" s="5"/>
      <c r="B30" s="25">
        <v>2004</v>
      </c>
      <c r="C30" s="5">
        <v>4</v>
      </c>
      <c r="D30" s="26">
        <v>21896650.397700001</v>
      </c>
      <c r="E30" s="26">
        <v>22181670</v>
      </c>
      <c r="F30" s="5"/>
      <c r="G30" s="26">
        <f t="shared" si="0"/>
        <v>22181670</v>
      </c>
      <c r="H30" s="5"/>
      <c r="I30" s="5"/>
      <c r="J30" s="5"/>
      <c r="K30" s="5"/>
      <c r="L30" s="5"/>
      <c r="M30" s="5"/>
      <c r="N30" s="5"/>
      <c r="O30" s="5"/>
      <c r="P30" s="5"/>
      <c r="Q30" s="5"/>
      <c r="R30" s="5"/>
      <c r="S30" s="5"/>
      <c r="T30" s="5"/>
      <c r="U30" s="5"/>
      <c r="V30" s="5"/>
      <c r="W30" s="5"/>
      <c r="X30" s="5"/>
      <c r="Y30" s="59"/>
    </row>
    <row r="31" spans="1:25">
      <c r="A31" s="5"/>
      <c r="B31" s="25">
        <v>2004</v>
      </c>
      <c r="C31" s="5">
        <v>5</v>
      </c>
      <c r="D31" s="26">
        <v>20893173.670700002</v>
      </c>
      <c r="E31" s="26">
        <v>21014520</v>
      </c>
      <c r="F31" s="5"/>
      <c r="G31" s="26">
        <f t="shared" si="0"/>
        <v>21014520</v>
      </c>
      <c r="H31" s="5"/>
      <c r="I31" s="5"/>
      <c r="J31" s="5"/>
      <c r="K31" s="5"/>
      <c r="L31" s="5"/>
      <c r="M31" s="5"/>
      <c r="N31" s="5"/>
      <c r="O31" s="5"/>
      <c r="P31" s="5"/>
      <c r="Q31" s="5"/>
      <c r="R31" s="5"/>
      <c r="S31" s="5"/>
      <c r="T31" s="5"/>
      <c r="U31" s="5"/>
      <c r="V31" s="5"/>
      <c r="W31" s="5"/>
      <c r="X31" s="5"/>
      <c r="Y31" s="59"/>
    </row>
    <row r="32" spans="1:25">
      <c r="A32" s="5"/>
      <c r="B32" s="25">
        <v>2004</v>
      </c>
      <c r="C32" s="5">
        <v>6</v>
      </c>
      <c r="D32" s="26">
        <v>20814552.676599998</v>
      </c>
      <c r="E32" s="26">
        <v>20376900</v>
      </c>
      <c r="F32" s="5"/>
      <c r="G32" s="26">
        <f t="shared" si="0"/>
        <v>20376900</v>
      </c>
      <c r="H32" s="5"/>
      <c r="I32" s="5"/>
      <c r="J32" s="5"/>
      <c r="K32" s="5"/>
      <c r="L32" s="5"/>
      <c r="M32" s="5"/>
      <c r="N32" s="5"/>
      <c r="O32" s="5"/>
      <c r="P32" s="5"/>
      <c r="Q32" s="5"/>
      <c r="R32" s="5"/>
      <c r="S32" s="5"/>
      <c r="T32" s="5"/>
      <c r="U32" s="5"/>
      <c r="V32" s="5"/>
      <c r="W32" s="5"/>
      <c r="X32" s="5"/>
      <c r="Y32" s="59"/>
    </row>
    <row r="33" spans="1:25">
      <c r="A33" s="5"/>
      <c r="B33" s="25">
        <v>2004</v>
      </c>
      <c r="C33" s="5">
        <v>7</v>
      </c>
      <c r="D33" s="26">
        <v>21912427.205700003</v>
      </c>
      <c r="E33" s="26">
        <v>20789300</v>
      </c>
      <c r="F33" s="5"/>
      <c r="G33" s="26">
        <f t="shared" si="0"/>
        <v>20789300</v>
      </c>
      <c r="H33" s="5"/>
      <c r="I33" s="5"/>
      <c r="J33" s="5"/>
      <c r="K33" s="5"/>
      <c r="L33" s="5"/>
      <c r="M33" s="5"/>
      <c r="N33" s="5"/>
      <c r="O33" s="5"/>
      <c r="P33" s="5"/>
      <c r="Q33" s="5"/>
      <c r="R33" s="5"/>
      <c r="S33" s="5"/>
      <c r="T33" s="5"/>
      <c r="U33" s="5"/>
      <c r="V33" s="5"/>
      <c r="W33" s="5"/>
      <c r="X33" s="5"/>
      <c r="Y33" s="59"/>
    </row>
    <row r="34" spans="1:25">
      <c r="A34" s="5"/>
      <c r="B34" s="25">
        <v>2004</v>
      </c>
      <c r="C34" s="5">
        <v>8</v>
      </c>
      <c r="D34" s="26">
        <v>22041538.956</v>
      </c>
      <c r="E34" s="26">
        <v>21232110</v>
      </c>
      <c r="F34" s="5"/>
      <c r="G34" s="26">
        <f t="shared" si="0"/>
        <v>21232110</v>
      </c>
      <c r="H34" s="5"/>
      <c r="I34" s="5"/>
      <c r="J34" s="5"/>
      <c r="K34" s="5"/>
      <c r="L34" s="5"/>
      <c r="M34" s="5"/>
      <c r="N34" s="5"/>
      <c r="O34" s="5"/>
      <c r="P34" s="5"/>
      <c r="Q34" s="5"/>
      <c r="R34" s="5"/>
      <c r="S34" s="5"/>
      <c r="T34" s="5"/>
      <c r="U34" s="5"/>
      <c r="V34" s="5"/>
      <c r="W34" s="5"/>
      <c r="X34" s="5"/>
      <c r="Y34" s="59"/>
    </row>
    <row r="35" spans="1:25">
      <c r="A35" s="5"/>
      <c r="B35" s="25">
        <v>2004</v>
      </c>
      <c r="C35" s="5">
        <v>9</v>
      </c>
      <c r="D35" s="26">
        <v>20146433.358799998</v>
      </c>
      <c r="E35" s="26">
        <v>20450330</v>
      </c>
      <c r="F35" s="5"/>
      <c r="G35" s="26">
        <f t="shared" ref="G35:G66" si="1">E35-F35</f>
        <v>20450330</v>
      </c>
      <c r="H35" s="5"/>
      <c r="I35" s="5"/>
      <c r="J35" s="5"/>
      <c r="K35" s="5"/>
      <c r="L35" s="5"/>
      <c r="M35" s="5"/>
      <c r="N35" s="5"/>
      <c r="O35" s="5"/>
      <c r="P35" s="5"/>
      <c r="Q35" s="5"/>
      <c r="R35" s="5"/>
      <c r="S35" s="5"/>
      <c r="T35" s="5"/>
      <c r="U35" s="5"/>
      <c r="V35" s="5"/>
      <c r="W35" s="5"/>
      <c r="X35" s="5"/>
      <c r="Y35" s="59"/>
    </row>
    <row r="36" spans="1:25">
      <c r="A36" s="5"/>
      <c r="B36" s="25">
        <v>2004</v>
      </c>
      <c r="C36" s="5">
        <v>10</v>
      </c>
      <c r="D36" s="26">
        <v>21785615.082699999</v>
      </c>
      <c r="E36" s="26">
        <v>21319710</v>
      </c>
      <c r="F36" s="5"/>
      <c r="G36" s="26">
        <f t="shared" si="1"/>
        <v>21319710</v>
      </c>
      <c r="H36" s="5"/>
      <c r="I36" s="5"/>
      <c r="J36" s="5"/>
      <c r="K36" s="5"/>
      <c r="L36" s="5"/>
      <c r="M36" s="5"/>
      <c r="N36" s="5"/>
      <c r="O36" s="5"/>
      <c r="P36" s="5"/>
      <c r="Q36" s="5"/>
      <c r="R36" s="5"/>
      <c r="S36" s="5"/>
      <c r="T36" s="5"/>
      <c r="U36" s="5"/>
      <c r="V36" s="5"/>
      <c r="W36" s="5"/>
      <c r="X36" s="5"/>
      <c r="Y36" s="59"/>
    </row>
    <row r="37" spans="1:25">
      <c r="A37" s="5"/>
      <c r="B37" s="25">
        <v>2004</v>
      </c>
      <c r="C37" s="5">
        <v>11</v>
      </c>
      <c r="D37" s="26">
        <v>23569504.726399999</v>
      </c>
      <c r="E37" s="26">
        <v>23600840</v>
      </c>
      <c r="F37" s="5"/>
      <c r="G37" s="26">
        <f t="shared" si="1"/>
        <v>23600840</v>
      </c>
      <c r="H37" s="5"/>
      <c r="I37" s="5"/>
      <c r="J37" s="5"/>
      <c r="K37" s="5"/>
      <c r="L37" s="5"/>
      <c r="M37" s="5"/>
      <c r="N37" s="5"/>
      <c r="O37" s="5"/>
      <c r="P37" s="5"/>
      <c r="Q37" s="5"/>
      <c r="R37" s="5"/>
      <c r="S37" s="5"/>
      <c r="T37" s="5"/>
      <c r="U37" s="5"/>
      <c r="V37" s="5"/>
      <c r="W37" s="5"/>
      <c r="X37" s="5"/>
      <c r="Y37" s="59"/>
    </row>
    <row r="38" spans="1:25">
      <c r="A38" s="5"/>
      <c r="B38" s="25">
        <v>2004</v>
      </c>
      <c r="C38" s="5">
        <v>12</v>
      </c>
      <c r="D38" s="26">
        <v>28244628.9472</v>
      </c>
      <c r="E38" s="26">
        <v>28863160</v>
      </c>
      <c r="F38" s="5"/>
      <c r="G38" s="26">
        <f t="shared" si="1"/>
        <v>28863160</v>
      </c>
      <c r="H38" s="5"/>
      <c r="I38" s="5"/>
      <c r="J38" s="5"/>
      <c r="K38" s="5"/>
      <c r="L38" s="5"/>
      <c r="M38" s="5"/>
      <c r="N38" s="5"/>
      <c r="O38" s="5"/>
      <c r="P38" s="5"/>
      <c r="Q38" s="5"/>
      <c r="R38" s="5"/>
      <c r="S38" s="5"/>
      <c r="T38" s="5"/>
      <c r="U38" s="5"/>
      <c r="V38" s="5"/>
      <c r="W38" s="5"/>
      <c r="X38" s="5"/>
      <c r="Y38" s="59"/>
    </row>
    <row r="39" spans="1:25">
      <c r="A39" s="5"/>
      <c r="B39" s="25">
        <v>2005</v>
      </c>
      <c r="C39" s="5">
        <v>1</v>
      </c>
      <c r="D39" s="26">
        <v>29989959.350000001</v>
      </c>
      <c r="E39" s="26">
        <v>30807401.289999999</v>
      </c>
      <c r="F39" s="26">
        <f>'[1]CDM Gross'!E38</f>
        <v>14417.020265500003</v>
      </c>
      <c r="G39" s="26">
        <f t="shared" si="1"/>
        <v>30792984.269734498</v>
      </c>
      <c r="H39" s="5"/>
      <c r="I39" s="5"/>
      <c r="J39" s="5"/>
      <c r="K39" s="5"/>
      <c r="L39" s="5"/>
      <c r="M39" s="5"/>
      <c r="N39" s="5"/>
      <c r="O39" s="5"/>
      <c r="P39" s="5"/>
      <c r="Q39" s="5"/>
      <c r="R39" s="5"/>
      <c r="S39" s="5"/>
      <c r="T39" s="5"/>
      <c r="U39" s="5"/>
      <c r="V39" s="5"/>
      <c r="W39" s="5"/>
      <c r="X39" s="5"/>
      <c r="Y39" s="59"/>
    </row>
    <row r="40" spans="1:25">
      <c r="A40" s="5"/>
      <c r="B40" s="25">
        <v>2005</v>
      </c>
      <c r="C40" s="5">
        <v>2</v>
      </c>
      <c r="D40" s="26">
        <v>26967444.98</v>
      </c>
      <c r="E40" s="26">
        <v>26658179.449999999</v>
      </c>
      <c r="F40" s="26">
        <f>'[1]CDM Gross'!E39</f>
        <v>14417.020265500003</v>
      </c>
      <c r="G40" s="26">
        <f t="shared" si="1"/>
        <v>26643762.429734498</v>
      </c>
      <c r="H40" s="5"/>
      <c r="I40" s="5"/>
      <c r="J40" s="5"/>
      <c r="K40" s="5"/>
      <c r="L40" s="5"/>
      <c r="M40" s="5"/>
      <c r="N40" s="5"/>
      <c r="O40" s="5"/>
      <c r="P40" s="5"/>
      <c r="Q40" s="5"/>
      <c r="R40" s="5"/>
      <c r="S40" s="5"/>
      <c r="T40" s="5"/>
      <c r="U40" s="5"/>
      <c r="V40" s="5"/>
      <c r="W40" s="5"/>
      <c r="X40" s="5"/>
      <c r="Y40" s="59"/>
    </row>
    <row r="41" spans="1:25">
      <c r="A41" s="5"/>
      <c r="B41" s="25">
        <v>2005</v>
      </c>
      <c r="C41" s="5">
        <v>3</v>
      </c>
      <c r="D41" s="26">
        <v>26611366.59</v>
      </c>
      <c r="E41" s="26">
        <v>27581397.690000001</v>
      </c>
      <c r="F41" s="26">
        <f>'[1]CDM Gross'!E40</f>
        <v>14417.020265500003</v>
      </c>
      <c r="G41" s="26">
        <f t="shared" si="1"/>
        <v>27566980.6697345</v>
      </c>
      <c r="H41" s="5"/>
      <c r="I41" s="5"/>
      <c r="J41" s="5"/>
      <c r="K41" s="5"/>
      <c r="L41" s="5"/>
      <c r="M41" s="5"/>
      <c r="N41" s="5"/>
      <c r="O41" s="5"/>
      <c r="P41" s="5"/>
      <c r="Q41" s="5"/>
      <c r="R41" s="5"/>
      <c r="S41" s="5"/>
      <c r="T41" s="5"/>
      <c r="U41" s="5"/>
      <c r="V41" s="5"/>
      <c r="W41" s="5"/>
      <c r="X41" s="5"/>
      <c r="Y41" s="59"/>
    </row>
    <row r="42" spans="1:25">
      <c r="A42" s="5"/>
      <c r="B42" s="25">
        <v>2005</v>
      </c>
      <c r="C42" s="5">
        <v>4</v>
      </c>
      <c r="D42" s="26">
        <v>22016622.289999999</v>
      </c>
      <c r="E42" s="26">
        <v>22155914.120000001</v>
      </c>
      <c r="F42" s="26">
        <f>'[1]CDM Gross'!E41</f>
        <v>14417.020265500003</v>
      </c>
      <c r="G42" s="26">
        <f t="shared" si="1"/>
        <v>22141497.0997345</v>
      </c>
      <c r="H42" s="5"/>
      <c r="I42" s="5"/>
      <c r="J42" s="5"/>
      <c r="K42" s="5"/>
      <c r="L42" s="5"/>
      <c r="M42" s="5"/>
      <c r="N42" s="5"/>
      <c r="O42" s="5"/>
      <c r="P42" s="5"/>
      <c r="Q42" s="5"/>
      <c r="R42" s="5"/>
      <c r="S42" s="5"/>
      <c r="T42" s="5"/>
      <c r="U42" s="5"/>
      <c r="V42" s="5"/>
      <c r="W42" s="5"/>
      <c r="X42" s="5"/>
      <c r="Y42" s="59"/>
    </row>
    <row r="43" spans="1:25">
      <c r="A43" s="5"/>
      <c r="B43" s="25">
        <v>2005</v>
      </c>
      <c r="C43" s="5">
        <v>5</v>
      </c>
      <c r="D43" s="26">
        <v>20682544.100000001</v>
      </c>
      <c r="E43" s="26">
        <v>21016412.800000001</v>
      </c>
      <c r="F43" s="26">
        <f>'[1]CDM Gross'!E42</f>
        <v>14417.020265500003</v>
      </c>
      <c r="G43" s="26">
        <f t="shared" si="1"/>
        <v>21001995.7797345</v>
      </c>
      <c r="H43" s="5"/>
      <c r="I43" s="5"/>
      <c r="J43" s="5"/>
      <c r="K43" s="5"/>
      <c r="L43" s="5"/>
      <c r="M43" s="5"/>
      <c r="N43" s="5"/>
      <c r="O43" s="5"/>
      <c r="P43" s="5"/>
      <c r="Q43" s="5"/>
      <c r="R43" s="5"/>
      <c r="S43" s="5"/>
      <c r="T43" s="5"/>
      <c r="U43" s="5"/>
      <c r="V43" s="5"/>
      <c r="W43" s="5"/>
      <c r="X43" s="5"/>
      <c r="Y43" s="59"/>
    </row>
    <row r="44" spans="1:25">
      <c r="A44" s="5"/>
      <c r="B44" s="25">
        <v>2005</v>
      </c>
      <c r="C44" s="5">
        <v>6</v>
      </c>
      <c r="D44" s="26">
        <v>21604233.420000002</v>
      </c>
      <c r="E44" s="26">
        <v>22934724.039999999</v>
      </c>
      <c r="F44" s="26">
        <f>'[1]CDM Gross'!E43</f>
        <v>14417.020265500003</v>
      </c>
      <c r="G44" s="26">
        <f t="shared" si="1"/>
        <v>22920307.019734498</v>
      </c>
      <c r="H44" s="5"/>
      <c r="I44" s="5"/>
      <c r="J44" s="5"/>
      <c r="K44" s="5"/>
      <c r="L44" s="5"/>
      <c r="M44" s="5"/>
      <c r="N44" s="5"/>
      <c r="O44" s="5"/>
      <c r="P44" s="5"/>
      <c r="Q44" s="5"/>
      <c r="R44" s="5"/>
      <c r="S44" s="5"/>
      <c r="T44" s="5"/>
      <c r="U44" s="5"/>
      <c r="V44" s="5"/>
      <c r="W44" s="5"/>
      <c r="X44" s="5"/>
      <c r="Y44" s="59"/>
    </row>
    <row r="45" spans="1:25">
      <c r="A45" s="5"/>
      <c r="B45" s="25">
        <v>2005</v>
      </c>
      <c r="C45" s="5">
        <v>7</v>
      </c>
      <c r="D45" s="26">
        <v>22504449.809999999</v>
      </c>
      <c r="E45" s="26">
        <v>23339573.25</v>
      </c>
      <c r="F45" s="26">
        <f>'[1]CDM Gross'!E44</f>
        <v>14417.020265500003</v>
      </c>
      <c r="G45" s="26">
        <f t="shared" si="1"/>
        <v>23325156.229734499</v>
      </c>
      <c r="H45" s="5"/>
      <c r="I45" s="5"/>
      <c r="J45" s="5"/>
      <c r="K45" s="5"/>
      <c r="L45" s="5"/>
      <c r="M45" s="5"/>
      <c r="N45" s="5"/>
      <c r="O45" s="5"/>
      <c r="P45" s="5"/>
      <c r="Q45" s="5"/>
      <c r="R45" s="5"/>
      <c r="S45" s="5"/>
      <c r="T45" s="5"/>
      <c r="U45" s="5"/>
      <c r="V45" s="5"/>
      <c r="W45" s="5"/>
      <c r="X45" s="5"/>
      <c r="Y45" s="59"/>
    </row>
    <row r="46" spans="1:25">
      <c r="A46" s="5"/>
      <c r="B46" s="25">
        <v>2005</v>
      </c>
      <c r="C46" s="5">
        <v>8</v>
      </c>
      <c r="D46" s="26">
        <v>22893736.390000001</v>
      </c>
      <c r="E46" s="26">
        <v>23441373.93</v>
      </c>
      <c r="F46" s="26">
        <f>'[1]CDM Gross'!E45</f>
        <v>14417.020265500003</v>
      </c>
      <c r="G46" s="26">
        <f t="shared" si="1"/>
        <v>23426956.909734499</v>
      </c>
      <c r="H46" s="5"/>
      <c r="I46" s="5"/>
      <c r="J46" s="5"/>
      <c r="K46" s="5"/>
      <c r="L46" s="5"/>
      <c r="M46" s="5"/>
      <c r="N46" s="5"/>
      <c r="O46" s="5"/>
      <c r="P46" s="5"/>
      <c r="Q46" s="5"/>
      <c r="R46" s="5"/>
      <c r="S46" s="5"/>
      <c r="T46" s="5"/>
      <c r="U46" s="5"/>
      <c r="V46" s="5"/>
      <c r="W46" s="5"/>
      <c r="X46" s="5"/>
      <c r="Y46" s="59"/>
    </row>
    <row r="47" spans="1:25">
      <c r="A47" s="5"/>
      <c r="B47" s="25">
        <v>2005</v>
      </c>
      <c r="C47" s="5">
        <v>9</v>
      </c>
      <c r="D47" s="26">
        <v>21057679.359999999</v>
      </c>
      <c r="E47" s="26">
        <v>21347076.870000001</v>
      </c>
      <c r="F47" s="26">
        <f>'[1]CDM Gross'!E46</f>
        <v>14417.020265500003</v>
      </c>
      <c r="G47" s="26">
        <f t="shared" si="1"/>
        <v>21332659.8497345</v>
      </c>
      <c r="H47" s="5"/>
      <c r="I47" s="5"/>
      <c r="J47" s="5"/>
      <c r="K47" s="5"/>
      <c r="L47" s="5"/>
      <c r="M47" s="5"/>
      <c r="N47" s="5"/>
      <c r="O47" s="5"/>
      <c r="P47" s="5"/>
      <c r="Q47" s="5"/>
      <c r="R47" s="5"/>
      <c r="S47" s="5"/>
      <c r="T47" s="5"/>
      <c r="U47" s="5"/>
      <c r="V47" s="5"/>
      <c r="W47" s="5"/>
      <c r="X47" s="5"/>
      <c r="Y47" s="59"/>
    </row>
    <row r="48" spans="1:25">
      <c r="A48" s="5"/>
      <c r="B48" s="25">
        <v>2005</v>
      </c>
      <c r="C48" s="5">
        <v>10</v>
      </c>
      <c r="D48" s="26">
        <v>22163776.449999999</v>
      </c>
      <c r="E48" s="26">
        <v>22153753.120000001</v>
      </c>
      <c r="F48" s="26">
        <f>'[1]CDM Gross'!E47</f>
        <v>14417.020265500003</v>
      </c>
      <c r="G48" s="26">
        <f t="shared" si="1"/>
        <v>22139336.0997345</v>
      </c>
      <c r="H48" s="5"/>
      <c r="I48" s="5"/>
      <c r="J48" s="5"/>
      <c r="K48" s="5"/>
      <c r="L48" s="5"/>
      <c r="M48" s="5"/>
      <c r="N48" s="5"/>
      <c r="O48" s="5"/>
      <c r="P48" s="5"/>
      <c r="Q48" s="5"/>
      <c r="R48" s="5"/>
      <c r="S48" s="5"/>
      <c r="T48" s="5"/>
      <c r="U48" s="5"/>
      <c r="V48" s="5"/>
      <c r="W48" s="5"/>
      <c r="X48" s="5"/>
      <c r="Y48" s="59"/>
    </row>
    <row r="49" spans="1:25">
      <c r="A49" s="5"/>
      <c r="B49" s="25">
        <v>2005</v>
      </c>
      <c r="C49" s="5">
        <v>11</v>
      </c>
      <c r="D49" s="26">
        <v>24165398.48</v>
      </c>
      <c r="E49" s="26">
        <v>24165398.48</v>
      </c>
      <c r="F49" s="26">
        <f>'[1]CDM Gross'!E48</f>
        <v>14417.020265500003</v>
      </c>
      <c r="G49" s="26">
        <f t="shared" si="1"/>
        <v>24150981.459734499</v>
      </c>
      <c r="H49" s="5"/>
      <c r="I49" s="5"/>
      <c r="J49" s="5"/>
      <c r="K49" s="5"/>
      <c r="L49" s="5"/>
      <c r="M49" s="5"/>
      <c r="N49" s="5"/>
      <c r="O49" s="5"/>
      <c r="P49" s="5"/>
      <c r="Q49" s="5"/>
      <c r="R49" s="5"/>
      <c r="S49" s="5"/>
      <c r="T49" s="5"/>
      <c r="U49" s="5"/>
      <c r="V49" s="5"/>
      <c r="W49" s="5"/>
      <c r="X49" s="5"/>
      <c r="Y49" s="59"/>
    </row>
    <row r="50" spans="1:25">
      <c r="A50" s="5"/>
      <c r="B50" s="25">
        <v>2005</v>
      </c>
      <c r="C50" s="5">
        <v>12</v>
      </c>
      <c r="D50" s="26">
        <v>28608372.309999999</v>
      </c>
      <c r="E50" s="26">
        <v>29150608.800000001</v>
      </c>
      <c r="F50" s="26">
        <f>'[1]CDM Gross'!E49</f>
        <v>14417.020265500003</v>
      </c>
      <c r="G50" s="26">
        <f t="shared" si="1"/>
        <v>29136191.7797345</v>
      </c>
      <c r="H50" s="5"/>
      <c r="I50" s="5"/>
      <c r="J50" s="5"/>
      <c r="K50" s="5"/>
      <c r="L50" s="5"/>
      <c r="M50" s="5"/>
      <c r="N50" s="5"/>
      <c r="O50" s="5"/>
      <c r="P50" s="5"/>
      <c r="Q50" s="5"/>
      <c r="R50" s="5"/>
      <c r="S50" s="5"/>
      <c r="T50" s="5"/>
      <c r="U50" s="5"/>
      <c r="V50" s="5"/>
      <c r="W50" s="5"/>
      <c r="X50" s="5"/>
      <c r="Y50" s="59"/>
    </row>
    <row r="51" spans="1:25">
      <c r="A51" s="5"/>
      <c r="B51" s="25">
        <v>2006</v>
      </c>
      <c r="C51" s="5">
        <v>1</v>
      </c>
      <c r="D51" s="26">
        <v>30688739.800000001</v>
      </c>
      <c r="E51" s="26">
        <v>28684644.649999999</v>
      </c>
      <c r="F51" s="26">
        <f>'[1]CDM Gross'!E50</f>
        <v>204894.37696666669</v>
      </c>
      <c r="G51" s="26">
        <f t="shared" si="1"/>
        <v>28479750.273033332</v>
      </c>
      <c r="H51" s="5"/>
      <c r="I51" s="5"/>
      <c r="J51" s="5"/>
      <c r="K51" s="5"/>
      <c r="L51" s="5"/>
      <c r="M51" s="5"/>
      <c r="N51" s="5"/>
      <c r="O51" s="5"/>
      <c r="P51" s="5"/>
      <c r="Q51" s="5"/>
      <c r="R51" s="5"/>
      <c r="S51" s="5"/>
      <c r="T51" s="5"/>
      <c r="U51" s="5"/>
      <c r="V51" s="5"/>
      <c r="W51" s="5"/>
      <c r="X51" s="5"/>
      <c r="Y51" s="59"/>
    </row>
    <row r="52" spans="1:25">
      <c r="A52" s="5"/>
      <c r="B52" s="25">
        <v>2006</v>
      </c>
      <c r="C52" s="5">
        <v>2</v>
      </c>
      <c r="D52" s="26">
        <v>26735960.48</v>
      </c>
      <c r="E52" s="26">
        <v>26463479.84</v>
      </c>
      <c r="F52" s="26">
        <f>'[1]CDM Gross'!E51</f>
        <v>204894.37696666669</v>
      </c>
      <c r="G52" s="26">
        <f t="shared" si="1"/>
        <v>26258585.463033333</v>
      </c>
      <c r="H52" s="5"/>
      <c r="I52" s="5"/>
      <c r="J52" s="5"/>
      <c r="K52" s="5"/>
      <c r="L52" s="5"/>
      <c r="M52" s="5"/>
      <c r="N52" s="5"/>
      <c r="O52" s="5"/>
      <c r="P52" s="5"/>
      <c r="Q52" s="5"/>
      <c r="R52" s="5"/>
      <c r="S52" s="5"/>
      <c r="T52" s="5"/>
      <c r="U52" s="5"/>
      <c r="V52" s="5"/>
      <c r="W52" s="5"/>
      <c r="X52" s="5"/>
      <c r="Y52" s="59"/>
    </row>
    <row r="53" spans="1:25">
      <c r="A53" s="5"/>
      <c r="B53" s="25">
        <v>2006</v>
      </c>
      <c r="C53" s="5">
        <v>3</v>
      </c>
      <c r="D53" s="26">
        <v>27752819.52</v>
      </c>
      <c r="E53" s="26">
        <v>27481701.280000001</v>
      </c>
      <c r="F53" s="26">
        <f>'[1]CDM Gross'!E52</f>
        <v>204894.37696666669</v>
      </c>
      <c r="G53" s="26">
        <f t="shared" si="1"/>
        <v>27276806.903033335</v>
      </c>
      <c r="H53" s="5"/>
      <c r="I53" s="5"/>
      <c r="J53" s="5"/>
      <c r="K53" s="5"/>
      <c r="L53" s="5"/>
      <c r="M53" s="5"/>
      <c r="N53" s="5"/>
      <c r="O53" s="5"/>
      <c r="P53" s="5"/>
      <c r="Q53" s="5"/>
      <c r="R53" s="5"/>
      <c r="S53" s="5"/>
      <c r="T53" s="5"/>
      <c r="U53" s="5"/>
      <c r="V53" s="5"/>
      <c r="W53" s="5"/>
      <c r="X53" s="5"/>
      <c r="Y53" s="59"/>
    </row>
    <row r="54" spans="1:25">
      <c r="A54" s="5"/>
      <c r="B54" s="25">
        <v>2006</v>
      </c>
      <c r="C54" s="5">
        <v>4</v>
      </c>
      <c r="D54" s="26">
        <v>22234453.149999999</v>
      </c>
      <c r="E54" s="26">
        <v>21870968.82</v>
      </c>
      <c r="F54" s="26">
        <f>'[1]CDM Gross'!E53</f>
        <v>204894.37696666669</v>
      </c>
      <c r="G54" s="26">
        <f t="shared" si="1"/>
        <v>21666074.443033334</v>
      </c>
      <c r="H54" s="5"/>
      <c r="I54" s="5"/>
      <c r="J54" s="5"/>
      <c r="K54" s="5"/>
      <c r="L54" s="5"/>
      <c r="M54" s="5"/>
      <c r="N54" s="5"/>
      <c r="O54" s="5"/>
      <c r="P54" s="5"/>
      <c r="Q54" s="5"/>
      <c r="R54" s="5"/>
      <c r="S54" s="5"/>
      <c r="T54" s="5"/>
      <c r="U54" s="5"/>
      <c r="V54" s="5"/>
      <c r="W54" s="5"/>
      <c r="X54" s="5"/>
      <c r="Y54" s="59"/>
    </row>
    <row r="55" spans="1:25">
      <c r="A55" s="5"/>
      <c r="B55" s="25">
        <v>2006</v>
      </c>
      <c r="C55" s="5">
        <v>5</v>
      </c>
      <c r="D55" s="26">
        <v>21951014.289999999</v>
      </c>
      <c r="E55" s="26">
        <v>21725200.859999999</v>
      </c>
      <c r="F55" s="26">
        <f>'[1]CDM Gross'!E54</f>
        <v>204894.37696666669</v>
      </c>
      <c r="G55" s="26">
        <f t="shared" si="1"/>
        <v>21520306.483033333</v>
      </c>
      <c r="H55" s="5"/>
      <c r="I55" s="5"/>
      <c r="J55" s="5"/>
      <c r="K55" s="5"/>
      <c r="L55" s="5"/>
      <c r="M55" s="5"/>
      <c r="N55" s="5"/>
      <c r="O55" s="5"/>
      <c r="P55" s="5"/>
      <c r="Q55" s="5"/>
      <c r="R55" s="5"/>
      <c r="S55" s="5"/>
      <c r="T55" s="5"/>
      <c r="U55" s="5"/>
      <c r="V55" s="5"/>
      <c r="W55" s="5"/>
      <c r="X55" s="5"/>
      <c r="Y55" s="59"/>
    </row>
    <row r="56" spans="1:25">
      <c r="A56" s="5"/>
      <c r="B56" s="25">
        <v>2006</v>
      </c>
      <c r="C56" s="5">
        <v>6</v>
      </c>
      <c r="D56" s="26">
        <v>21910612.289999999</v>
      </c>
      <c r="E56" s="26">
        <v>21834132.82</v>
      </c>
      <c r="F56" s="26">
        <f>'[1]CDM Gross'!E55</f>
        <v>204894.37696666669</v>
      </c>
      <c r="G56" s="26">
        <f t="shared" si="1"/>
        <v>21629238.443033334</v>
      </c>
      <c r="H56" s="5"/>
      <c r="I56" s="5"/>
      <c r="J56" s="5"/>
      <c r="K56" s="5"/>
      <c r="L56" s="5"/>
      <c r="M56" s="5"/>
      <c r="N56" s="5"/>
      <c r="O56" s="5"/>
      <c r="P56" s="5"/>
      <c r="Q56" s="5"/>
      <c r="R56" s="5"/>
      <c r="S56" s="5"/>
      <c r="T56" s="5"/>
      <c r="U56" s="5"/>
      <c r="V56" s="5"/>
      <c r="W56" s="5"/>
      <c r="X56" s="5"/>
      <c r="Y56" s="59"/>
    </row>
    <row r="57" spans="1:25">
      <c r="A57" s="5"/>
      <c r="B57" s="25">
        <v>2006</v>
      </c>
      <c r="C57" s="5">
        <v>7</v>
      </c>
      <c r="D57" s="26">
        <v>22465095.609999999</v>
      </c>
      <c r="E57" s="26">
        <v>23588457.039999999</v>
      </c>
      <c r="F57" s="26">
        <f>'[1]CDM Gross'!E56</f>
        <v>204894.37696666669</v>
      </c>
      <c r="G57" s="26">
        <f t="shared" si="1"/>
        <v>23383562.663033333</v>
      </c>
      <c r="H57" s="5"/>
      <c r="I57" s="5"/>
      <c r="J57" s="5"/>
      <c r="K57" s="5"/>
      <c r="L57" s="5"/>
      <c r="M57" s="5"/>
      <c r="N57" s="5"/>
      <c r="O57" s="5"/>
      <c r="P57" s="5"/>
      <c r="Q57" s="5"/>
      <c r="R57" s="5"/>
      <c r="S57" s="5"/>
      <c r="T57" s="5"/>
      <c r="U57" s="5"/>
      <c r="V57" s="5"/>
      <c r="W57" s="5"/>
      <c r="X57" s="5"/>
      <c r="Y57" s="59"/>
    </row>
    <row r="58" spans="1:25">
      <c r="A58" s="5"/>
      <c r="B58" s="25">
        <v>2006</v>
      </c>
      <c r="C58" s="5">
        <v>8</v>
      </c>
      <c r="D58" s="26">
        <v>23421129.98</v>
      </c>
      <c r="E58" s="26">
        <v>23066127.949999999</v>
      </c>
      <c r="F58" s="26">
        <f>'[1]CDM Gross'!E57</f>
        <v>204894.37696666669</v>
      </c>
      <c r="G58" s="26">
        <f t="shared" si="1"/>
        <v>22861233.573033333</v>
      </c>
      <c r="H58" s="5"/>
      <c r="I58" s="5"/>
      <c r="J58" s="5"/>
      <c r="K58" s="5"/>
      <c r="L58" s="5"/>
      <c r="M58" s="5"/>
      <c r="N58" s="5"/>
      <c r="O58" s="5"/>
      <c r="P58" s="5"/>
      <c r="Q58" s="5"/>
      <c r="R58" s="5"/>
      <c r="S58" s="5"/>
      <c r="T58" s="5"/>
      <c r="U58" s="5"/>
      <c r="V58" s="5"/>
      <c r="W58" s="5"/>
      <c r="X58" s="5"/>
      <c r="Y58" s="59"/>
    </row>
    <row r="59" spans="1:25">
      <c r="A59" s="5"/>
      <c r="B59" s="25">
        <v>2006</v>
      </c>
      <c r="C59" s="5">
        <v>9</v>
      </c>
      <c r="D59" s="26">
        <v>20831314.91</v>
      </c>
      <c r="E59" s="26">
        <v>20549432.16</v>
      </c>
      <c r="F59" s="26">
        <f>'[1]CDM Gross'!E58</f>
        <v>204894.37696666669</v>
      </c>
      <c r="G59" s="26">
        <f t="shared" si="1"/>
        <v>20344537.783033334</v>
      </c>
      <c r="H59" s="5"/>
      <c r="I59" s="5"/>
      <c r="J59" s="5"/>
      <c r="K59" s="5"/>
      <c r="L59" s="5"/>
      <c r="M59" s="5"/>
      <c r="N59" s="5"/>
      <c r="O59" s="5"/>
      <c r="P59" s="5"/>
      <c r="Q59" s="5"/>
      <c r="R59" s="5"/>
      <c r="S59" s="5"/>
      <c r="T59" s="5"/>
      <c r="U59" s="5"/>
      <c r="V59" s="5"/>
      <c r="W59" s="5"/>
      <c r="X59" s="5"/>
      <c r="Y59" s="59"/>
    </row>
    <row r="60" spans="1:25">
      <c r="A60" s="5"/>
      <c r="B60" s="25">
        <v>2006</v>
      </c>
      <c r="C60" s="5">
        <v>10</v>
      </c>
      <c r="D60" s="26">
        <v>23919947.399999999</v>
      </c>
      <c r="E60" s="26">
        <v>24301549.57</v>
      </c>
      <c r="F60" s="26">
        <f>'[1]CDM Gross'!E59</f>
        <v>204894.37696666669</v>
      </c>
      <c r="G60" s="26">
        <f t="shared" si="1"/>
        <v>24096655.193033334</v>
      </c>
      <c r="H60" s="5"/>
      <c r="I60" s="5"/>
      <c r="J60" s="5"/>
      <c r="K60" s="5"/>
      <c r="L60" s="5"/>
      <c r="M60" s="5"/>
      <c r="N60" s="5"/>
      <c r="O60" s="5"/>
      <c r="P60" s="5"/>
      <c r="Q60" s="5"/>
      <c r="R60" s="5"/>
      <c r="S60" s="5"/>
      <c r="T60" s="5"/>
      <c r="U60" s="5"/>
      <c r="V60" s="5"/>
      <c r="W60" s="5"/>
      <c r="X60" s="5"/>
      <c r="Y60" s="59"/>
    </row>
    <row r="61" spans="1:25">
      <c r="A61" s="5"/>
      <c r="B61" s="25">
        <v>2006</v>
      </c>
      <c r="C61" s="5">
        <v>11</v>
      </c>
      <c r="D61" s="26">
        <v>24719467.510000002</v>
      </c>
      <c r="E61" s="26">
        <v>24378866.699999999</v>
      </c>
      <c r="F61" s="26">
        <f>'[1]CDM Gross'!E60</f>
        <v>204894.37696666669</v>
      </c>
      <c r="G61" s="26">
        <f t="shared" si="1"/>
        <v>24173972.323033333</v>
      </c>
      <c r="H61" s="5"/>
      <c r="I61" s="5"/>
      <c r="J61" s="5"/>
      <c r="K61" s="5"/>
      <c r="L61" s="5"/>
      <c r="M61" s="5"/>
      <c r="N61" s="5"/>
      <c r="O61" s="5"/>
      <c r="P61" s="5"/>
      <c r="Q61" s="5"/>
      <c r="R61" s="5"/>
      <c r="S61" s="5"/>
      <c r="T61" s="5"/>
      <c r="U61" s="5"/>
      <c r="V61" s="5"/>
      <c r="W61" s="5"/>
      <c r="X61" s="5"/>
      <c r="Y61" s="59"/>
    </row>
    <row r="62" spans="1:25">
      <c r="A62" s="5"/>
      <c r="B62" s="25">
        <v>2006</v>
      </c>
      <c r="C62" s="5">
        <v>12</v>
      </c>
      <c r="D62" s="26">
        <v>28767924.199999999</v>
      </c>
      <c r="E62" s="26">
        <v>27201160.489999998</v>
      </c>
      <c r="F62" s="26">
        <f>'[1]CDM Gross'!E61</f>
        <v>204894.37696666669</v>
      </c>
      <c r="G62" s="26">
        <f t="shared" si="1"/>
        <v>26996266.113033332</v>
      </c>
      <c r="H62" s="5"/>
      <c r="I62" s="5"/>
      <c r="J62" s="5"/>
      <c r="K62" s="5"/>
      <c r="L62" s="5"/>
      <c r="M62" s="5"/>
      <c r="N62" s="5"/>
      <c r="O62" s="5"/>
      <c r="P62" s="5"/>
      <c r="Q62" s="5"/>
      <c r="R62" s="5"/>
      <c r="S62" s="5"/>
      <c r="T62" s="5"/>
      <c r="U62" s="5"/>
      <c r="V62" s="5"/>
      <c r="W62" s="5"/>
      <c r="X62" s="5"/>
      <c r="Y62" s="59"/>
    </row>
    <row r="63" spans="1:25">
      <c r="A63" s="5"/>
      <c r="B63" s="25">
        <v>2007</v>
      </c>
      <c r="C63" s="5">
        <v>1</v>
      </c>
      <c r="D63" s="26">
        <v>30067086.690000001</v>
      </c>
      <c r="E63" s="26">
        <v>29361361.82</v>
      </c>
      <c r="F63" s="26">
        <f>'[1]CDM Gross'!E62</f>
        <v>272472.19710000005</v>
      </c>
      <c r="G63" s="26">
        <f t="shared" si="1"/>
        <v>29088889.622900002</v>
      </c>
      <c r="H63" s="5"/>
      <c r="I63" s="5"/>
      <c r="J63" s="5"/>
      <c r="K63" s="5"/>
      <c r="L63" s="5"/>
      <c r="M63" s="5"/>
      <c r="N63" s="5"/>
      <c r="O63" s="5"/>
      <c r="P63" s="5"/>
      <c r="Q63" s="5"/>
      <c r="R63" s="5"/>
      <c r="S63" s="5"/>
      <c r="T63" s="5"/>
      <c r="U63" s="5"/>
      <c r="V63" s="5"/>
      <c r="W63" s="5"/>
      <c r="X63" s="5"/>
      <c r="Y63" s="59"/>
    </row>
    <row r="64" spans="1:25">
      <c r="A64" s="5"/>
      <c r="B64" s="25">
        <v>2007</v>
      </c>
      <c r="C64" s="5">
        <v>2</v>
      </c>
      <c r="D64" s="26">
        <v>27768601.23</v>
      </c>
      <c r="E64" s="26">
        <v>28840812.57</v>
      </c>
      <c r="F64" s="26">
        <f>'[1]CDM Gross'!E63</f>
        <v>272472.19710000005</v>
      </c>
      <c r="G64" s="26">
        <f t="shared" si="1"/>
        <v>28568340.372900002</v>
      </c>
      <c r="H64" s="5"/>
      <c r="I64" s="5"/>
      <c r="J64" s="5"/>
      <c r="K64" s="5"/>
      <c r="L64" s="5"/>
      <c r="M64" s="5"/>
      <c r="N64" s="5"/>
      <c r="O64" s="5"/>
      <c r="P64" s="5"/>
      <c r="Q64" s="5"/>
      <c r="R64" s="5"/>
      <c r="S64" s="5"/>
      <c r="T64" s="5"/>
      <c r="U64" s="5"/>
      <c r="V64" s="5"/>
      <c r="W64" s="5"/>
      <c r="X64" s="5"/>
      <c r="Y64" s="59"/>
    </row>
    <row r="65" spans="1:25">
      <c r="A65" s="5"/>
      <c r="B65" s="25">
        <v>2007</v>
      </c>
      <c r="C65" s="5">
        <v>3</v>
      </c>
      <c r="D65" s="26">
        <v>27128938.809999999</v>
      </c>
      <c r="E65" s="26">
        <v>26920491.120000001</v>
      </c>
      <c r="F65" s="26">
        <f>'[1]CDM Gross'!E64</f>
        <v>272472.19710000005</v>
      </c>
      <c r="G65" s="26">
        <f t="shared" si="1"/>
        <v>26648018.922900002</v>
      </c>
      <c r="H65" s="5"/>
      <c r="I65" s="5"/>
      <c r="J65" s="5"/>
      <c r="K65" s="5"/>
      <c r="L65" s="5"/>
      <c r="M65" s="5"/>
      <c r="N65" s="5"/>
      <c r="O65" s="5"/>
      <c r="P65" s="5"/>
      <c r="Q65" s="5"/>
      <c r="R65" s="5"/>
      <c r="S65" s="5"/>
      <c r="T65" s="5"/>
      <c r="U65" s="5"/>
      <c r="V65" s="5"/>
      <c r="W65" s="5"/>
      <c r="X65" s="5"/>
      <c r="Y65" s="59"/>
    </row>
    <row r="66" spans="1:25">
      <c r="A66" s="5"/>
      <c r="B66" s="25">
        <v>2007</v>
      </c>
      <c r="C66" s="5">
        <v>4</v>
      </c>
      <c r="D66" s="26">
        <v>22469638.75</v>
      </c>
      <c r="E66" s="26">
        <v>23175640.960000001</v>
      </c>
      <c r="F66" s="26">
        <f>'[1]CDM Gross'!E65</f>
        <v>272472.19710000005</v>
      </c>
      <c r="G66" s="26">
        <f t="shared" si="1"/>
        <v>22903168.762900002</v>
      </c>
      <c r="H66" s="5"/>
      <c r="I66" s="5"/>
      <c r="J66" s="5"/>
      <c r="K66" s="5"/>
      <c r="L66" s="5"/>
      <c r="M66" s="5"/>
      <c r="N66" s="5"/>
      <c r="O66" s="5"/>
      <c r="P66" s="5"/>
      <c r="Q66" s="5"/>
      <c r="R66" s="5"/>
      <c r="S66" s="5"/>
      <c r="T66" s="5"/>
      <c r="U66" s="5"/>
      <c r="V66" s="5"/>
      <c r="W66" s="5"/>
      <c r="X66" s="5"/>
      <c r="Y66" s="59"/>
    </row>
    <row r="67" spans="1:25">
      <c r="A67" s="5"/>
      <c r="B67" s="25">
        <v>2007</v>
      </c>
      <c r="C67" s="5">
        <v>5</v>
      </c>
      <c r="D67" s="26">
        <v>21412820.620000001</v>
      </c>
      <c r="E67" s="26">
        <v>21596578.98</v>
      </c>
      <c r="F67" s="26">
        <f>'[1]CDM Gross'!E66</f>
        <v>272472.19710000005</v>
      </c>
      <c r="G67" s="26">
        <f t="shared" ref="G67:G98" si="2">E67-F67</f>
        <v>21324106.782900002</v>
      </c>
      <c r="H67" s="5"/>
      <c r="I67" s="5"/>
      <c r="J67" s="5"/>
      <c r="K67" s="5"/>
      <c r="L67" s="5"/>
      <c r="M67" s="5"/>
      <c r="N67" s="5"/>
      <c r="O67" s="5"/>
      <c r="P67" s="5"/>
      <c r="Q67" s="5"/>
      <c r="R67" s="5"/>
      <c r="S67" s="5"/>
      <c r="T67" s="5"/>
      <c r="U67" s="5"/>
      <c r="V67" s="5"/>
      <c r="W67" s="5"/>
      <c r="X67" s="5"/>
      <c r="Y67" s="59"/>
    </row>
    <row r="68" spans="1:25">
      <c r="A68" s="5"/>
      <c r="B68" s="25">
        <v>2007</v>
      </c>
      <c r="C68" s="5">
        <v>6</v>
      </c>
      <c r="D68" s="26">
        <v>21792399.77</v>
      </c>
      <c r="E68" s="26">
        <v>22171136.140000001</v>
      </c>
      <c r="F68" s="26">
        <f>'[1]CDM Gross'!E67</f>
        <v>272472.19710000005</v>
      </c>
      <c r="G68" s="26">
        <f t="shared" si="2"/>
        <v>21898663.942900002</v>
      </c>
      <c r="H68" s="5"/>
      <c r="I68" s="5"/>
      <c r="J68" s="5"/>
      <c r="K68" s="5"/>
      <c r="L68" s="5"/>
      <c r="M68" s="5"/>
      <c r="N68" s="5"/>
      <c r="O68" s="5"/>
      <c r="P68" s="5"/>
      <c r="Q68" s="5"/>
      <c r="R68" s="5"/>
      <c r="S68" s="5"/>
      <c r="T68" s="5"/>
      <c r="U68" s="5"/>
      <c r="V68" s="5"/>
      <c r="W68" s="5"/>
      <c r="X68" s="5"/>
      <c r="Y68" s="59"/>
    </row>
    <row r="69" spans="1:25">
      <c r="A69" s="5"/>
      <c r="B69" s="25">
        <v>2007</v>
      </c>
      <c r="C69" s="5">
        <v>7</v>
      </c>
      <c r="D69" s="26">
        <v>22710896.09</v>
      </c>
      <c r="E69" s="26">
        <v>21595098.780000001</v>
      </c>
      <c r="F69" s="26">
        <f>'[1]CDM Gross'!E68</f>
        <v>272472.19710000005</v>
      </c>
      <c r="G69" s="26">
        <f t="shared" si="2"/>
        <v>21322626.582900003</v>
      </c>
      <c r="H69" s="5"/>
      <c r="I69" s="5"/>
      <c r="J69" s="5"/>
      <c r="K69" s="5"/>
      <c r="L69" s="5"/>
      <c r="M69" s="5"/>
      <c r="N69" s="5"/>
      <c r="O69" s="5"/>
      <c r="P69" s="5"/>
      <c r="Q69" s="5"/>
      <c r="R69" s="5"/>
      <c r="S69" s="5"/>
      <c r="T69" s="5"/>
      <c r="U69" s="5"/>
      <c r="V69" s="5"/>
      <c r="W69" s="5"/>
      <c r="X69" s="5"/>
      <c r="Y69" s="59"/>
    </row>
    <row r="70" spans="1:25">
      <c r="A70" s="5"/>
      <c r="B70" s="25">
        <v>2007</v>
      </c>
      <c r="C70" s="5">
        <v>8</v>
      </c>
      <c r="D70" s="26">
        <v>23512939.699999999</v>
      </c>
      <c r="E70" s="26">
        <v>23699737.02</v>
      </c>
      <c r="F70" s="26">
        <f>'[1]CDM Gross'!E69</f>
        <v>272472.19710000005</v>
      </c>
      <c r="G70" s="26">
        <f t="shared" si="2"/>
        <v>23427264.822900001</v>
      </c>
      <c r="H70" s="5"/>
      <c r="I70" s="5"/>
      <c r="J70" s="5"/>
      <c r="K70" s="5"/>
      <c r="L70" s="5"/>
      <c r="M70" s="5"/>
      <c r="N70" s="5"/>
      <c r="O70" s="5"/>
      <c r="P70" s="5"/>
      <c r="Q70" s="5"/>
      <c r="R70" s="5"/>
      <c r="S70" s="5"/>
      <c r="T70" s="5"/>
      <c r="U70" s="5"/>
      <c r="V70" s="5"/>
      <c r="W70" s="5"/>
      <c r="X70" s="5"/>
      <c r="Y70" s="59"/>
    </row>
    <row r="71" spans="1:25">
      <c r="A71" s="5"/>
      <c r="B71" s="25">
        <v>2007</v>
      </c>
      <c r="C71" s="5">
        <v>9</v>
      </c>
      <c r="D71" s="26">
        <v>21180458.949999999</v>
      </c>
      <c r="E71" s="26">
        <v>21230319.469999999</v>
      </c>
      <c r="F71" s="26">
        <f>'[1]CDM Gross'!E70</f>
        <v>272472.19710000005</v>
      </c>
      <c r="G71" s="26">
        <f t="shared" si="2"/>
        <v>20957847.2729</v>
      </c>
      <c r="H71" s="5"/>
      <c r="I71" s="5"/>
      <c r="J71" s="5"/>
      <c r="K71" s="5"/>
      <c r="L71" s="5"/>
      <c r="M71" s="5"/>
      <c r="N71" s="5"/>
      <c r="O71" s="5"/>
      <c r="P71" s="5"/>
      <c r="Q71" s="5"/>
      <c r="R71" s="5"/>
      <c r="S71" s="5"/>
      <c r="T71" s="5"/>
      <c r="U71" s="5"/>
      <c r="V71" s="5"/>
      <c r="W71" s="5"/>
      <c r="X71" s="5"/>
      <c r="Y71" s="59"/>
    </row>
    <row r="72" spans="1:25">
      <c r="A72" s="5"/>
      <c r="B72" s="25">
        <v>2007</v>
      </c>
      <c r="C72" s="5">
        <v>10</v>
      </c>
      <c r="D72" s="26">
        <v>23152447.84</v>
      </c>
      <c r="E72" s="26">
        <v>22211249.73</v>
      </c>
      <c r="F72" s="26">
        <f>'[1]CDM Gross'!E71</f>
        <v>272472.19710000005</v>
      </c>
      <c r="G72" s="26">
        <f t="shared" si="2"/>
        <v>21938777.532900002</v>
      </c>
      <c r="H72" s="5"/>
      <c r="I72" s="5"/>
      <c r="J72" s="5"/>
      <c r="K72" s="5"/>
      <c r="L72" s="5"/>
      <c r="M72" s="5"/>
      <c r="N72" s="5"/>
      <c r="O72" s="5"/>
      <c r="P72" s="5"/>
      <c r="Q72" s="5"/>
      <c r="R72" s="5"/>
      <c r="S72" s="5"/>
      <c r="T72" s="5"/>
      <c r="U72" s="5"/>
      <c r="V72" s="5"/>
      <c r="W72" s="5"/>
      <c r="X72" s="5"/>
      <c r="Y72" s="59"/>
    </row>
    <row r="73" spans="1:25">
      <c r="A73" s="5"/>
      <c r="B73" s="25">
        <v>2007</v>
      </c>
      <c r="C73" s="5">
        <v>11</v>
      </c>
      <c r="D73" s="26">
        <v>24299405.27</v>
      </c>
      <c r="E73" s="26">
        <v>25304858.850000001</v>
      </c>
      <c r="F73" s="26">
        <f>'[1]CDM Gross'!E72</f>
        <v>272472.19710000005</v>
      </c>
      <c r="G73" s="26">
        <f t="shared" si="2"/>
        <v>25032386.652900003</v>
      </c>
      <c r="H73" s="5"/>
      <c r="I73" s="5"/>
      <c r="J73" s="5"/>
      <c r="K73" s="5"/>
      <c r="L73" s="5"/>
      <c r="M73" s="5"/>
      <c r="N73" s="5"/>
      <c r="O73" s="5"/>
      <c r="P73" s="5"/>
      <c r="Q73" s="5"/>
      <c r="R73" s="5"/>
      <c r="S73" s="5"/>
      <c r="T73" s="5"/>
      <c r="U73" s="5"/>
      <c r="V73" s="5"/>
      <c r="W73" s="5"/>
      <c r="X73" s="5"/>
      <c r="Y73" s="59"/>
    </row>
    <row r="74" spans="1:25">
      <c r="A74" s="5"/>
      <c r="B74" s="25">
        <v>2007</v>
      </c>
      <c r="C74" s="5">
        <v>12</v>
      </c>
      <c r="D74" s="26">
        <v>28774207.329999998</v>
      </c>
      <c r="E74" s="26">
        <v>29256498.07</v>
      </c>
      <c r="F74" s="26">
        <f>'[1]CDM Gross'!E73</f>
        <v>272472.19710000005</v>
      </c>
      <c r="G74" s="26">
        <f t="shared" si="2"/>
        <v>28984025.872900002</v>
      </c>
      <c r="H74" s="5"/>
      <c r="I74" s="5"/>
      <c r="J74" s="5"/>
      <c r="K74" s="5"/>
      <c r="L74" s="5"/>
      <c r="M74" s="5"/>
      <c r="N74" s="5"/>
      <c r="O74" s="5"/>
      <c r="P74" s="5"/>
      <c r="Q74" s="5"/>
      <c r="R74" s="5"/>
      <c r="S74" s="5"/>
      <c r="T74" s="5"/>
      <c r="U74" s="5"/>
      <c r="V74" s="5"/>
      <c r="W74" s="5"/>
      <c r="X74" s="5"/>
      <c r="Y74" s="59"/>
    </row>
    <row r="75" spans="1:25">
      <c r="A75" s="5"/>
      <c r="B75" s="25">
        <v>2008</v>
      </c>
      <c r="C75" s="5">
        <v>1</v>
      </c>
      <c r="D75" s="26">
        <v>30818473.73</v>
      </c>
      <c r="E75" s="26">
        <v>29476506.550000001</v>
      </c>
      <c r="F75" s="26">
        <f>'[1]CDM Gross'!E74</f>
        <v>343053.40766666667</v>
      </c>
      <c r="G75" s="26">
        <f t="shared" si="2"/>
        <v>29133453.142333332</v>
      </c>
      <c r="H75" s="5"/>
      <c r="I75" s="5"/>
      <c r="J75" s="5"/>
      <c r="K75" s="60">
        <v>8.3799999999999999E-2</v>
      </c>
      <c r="L75" s="26">
        <f t="shared" ref="L75:L122" si="3">G75/(1+K75)</f>
        <v>26880838.846958231</v>
      </c>
      <c r="M75" s="61">
        <v>0.40792786675678672</v>
      </c>
      <c r="N75" s="61">
        <v>0.15754280808938748</v>
      </c>
      <c r="O75" s="61">
        <v>0.43190518086816793</v>
      </c>
      <c r="P75" s="61"/>
      <c r="Q75" s="16">
        <v>1.7108949684368825E-3</v>
      </c>
      <c r="R75" s="16">
        <v>7.6987631886604464E-4</v>
      </c>
      <c r="S75" s="5"/>
      <c r="T75" s="26">
        <f>L75*M75+38880</f>
        <v>11004323.247472635</v>
      </c>
      <c r="U75" s="26">
        <f>L75*N75</f>
        <v>4234882.8357480923</v>
      </c>
      <c r="V75" s="26">
        <f>L75*O75</f>
        <v>11609973.564083569</v>
      </c>
      <c r="W75" s="26">
        <f>L75*P75</f>
        <v>0</v>
      </c>
      <c r="X75" s="26">
        <f>L75*Q75</f>
        <v>45990.291930623527</v>
      </c>
      <c r="Y75" s="53">
        <f>L75*R75</f>
        <v>20694.921259527575</v>
      </c>
    </row>
    <row r="76" spans="1:25">
      <c r="A76" s="5"/>
      <c r="B76" s="25">
        <v>2008</v>
      </c>
      <c r="C76" s="5">
        <v>2</v>
      </c>
      <c r="D76" s="26">
        <v>28383124.800000001</v>
      </c>
      <c r="E76" s="26">
        <v>28900838.030000001</v>
      </c>
      <c r="F76" s="26">
        <f>'[1]CDM Gross'!E75</f>
        <v>343053.40766666667</v>
      </c>
      <c r="G76" s="26">
        <f t="shared" si="2"/>
        <v>28557784.622333333</v>
      </c>
      <c r="H76" s="5"/>
      <c r="I76" s="5"/>
      <c r="J76" s="5"/>
      <c r="K76" s="60">
        <v>8.3799999999999999E-2</v>
      </c>
      <c r="L76" s="26">
        <f t="shared" si="3"/>
        <v>26349681.327120621</v>
      </c>
      <c r="M76" s="61">
        <v>0.40792786675678672</v>
      </c>
      <c r="N76" s="61">
        <v>0.15754280808938748</v>
      </c>
      <c r="O76" s="61">
        <v>0.43190518086816793</v>
      </c>
      <c r="P76" s="61"/>
      <c r="Q76" s="16">
        <v>1.7108949684368825E-3</v>
      </c>
      <c r="R76" s="16">
        <v>7.6987631886604464E-4</v>
      </c>
      <c r="S76" s="5"/>
      <c r="T76" s="26">
        <f t="shared" ref="T76:T134" si="4">L76*M76</f>
        <v>10748769.293493452</v>
      </c>
      <c r="U76" s="26">
        <f t="shared" ref="U76:U139" si="5">L76*N76</f>
        <v>4151202.7885350809</v>
      </c>
      <c r="V76" s="26">
        <f t="shared" ref="V76:V139" si="6">L76*O76</f>
        <v>11380563.879408618</v>
      </c>
      <c r="W76" s="26">
        <f t="shared" ref="W76:W139" si="7">L76*P76</f>
        <v>0</v>
      </c>
      <c r="X76" s="26">
        <f t="shared" ref="X76:X139" si="8">L76*Q76</f>
        <v>45081.537202485946</v>
      </c>
      <c r="Y76" s="53">
        <f t="shared" ref="Y76:Y139" si="9">L76*R76</f>
        <v>20285.995663416976</v>
      </c>
    </row>
    <row r="77" spans="1:25">
      <c r="A77" s="5"/>
      <c r="B77" s="25">
        <v>2008</v>
      </c>
      <c r="C77" s="5">
        <v>3</v>
      </c>
      <c r="D77" s="26">
        <v>27831235.760000002</v>
      </c>
      <c r="E77" s="26">
        <v>28580557.539999999</v>
      </c>
      <c r="F77" s="26">
        <f>'[1]CDM Gross'!E76</f>
        <v>343053.40766666667</v>
      </c>
      <c r="G77" s="26">
        <f t="shared" si="2"/>
        <v>28237504.132333331</v>
      </c>
      <c r="H77" s="5"/>
      <c r="I77" s="5"/>
      <c r="J77" s="5"/>
      <c r="K77" s="60">
        <v>8.3799999999999999E-2</v>
      </c>
      <c r="L77" s="26">
        <f t="shared" si="3"/>
        <v>26054165.097188897</v>
      </c>
      <c r="M77" s="61">
        <v>0.40792786675678672</v>
      </c>
      <c r="N77" s="61">
        <v>0.15754280808938748</v>
      </c>
      <c r="O77" s="61">
        <v>0.43190518086816793</v>
      </c>
      <c r="P77" s="61"/>
      <c r="Q77" s="16">
        <v>1.7108949684368825E-3</v>
      </c>
      <c r="R77" s="16">
        <v>7.6987631886604464E-4</v>
      </c>
      <c r="S77" s="5"/>
      <c r="T77" s="26">
        <f t="shared" si="4"/>
        <v>10628219.988225395</v>
      </c>
      <c r="U77" s="26">
        <f t="shared" si="5"/>
        <v>4104646.331835648</v>
      </c>
      <c r="V77" s="26">
        <f t="shared" si="6"/>
        <v>11252928.888670478</v>
      </c>
      <c r="W77" s="26">
        <f t="shared" si="7"/>
        <v>0</v>
      </c>
      <c r="X77" s="26">
        <f t="shared" si="8"/>
        <v>44575.939971604326</v>
      </c>
      <c r="Y77" s="53">
        <f t="shared" si="9"/>
        <v>20058.484716151972</v>
      </c>
    </row>
    <row r="78" spans="1:25">
      <c r="A78" s="5"/>
      <c r="B78" s="25">
        <v>2008</v>
      </c>
      <c r="C78" s="5">
        <v>4</v>
      </c>
      <c r="D78" s="26">
        <v>22912514.210000001</v>
      </c>
      <c r="E78" s="26">
        <v>21985654.600000001</v>
      </c>
      <c r="F78" s="26">
        <f>'[1]CDM Gross'!E77</f>
        <v>343053.40766666667</v>
      </c>
      <c r="G78" s="26">
        <f t="shared" si="2"/>
        <v>21642601.192333333</v>
      </c>
      <c r="H78" s="5"/>
      <c r="I78" s="5"/>
      <c r="J78" s="5"/>
      <c r="K78" s="60">
        <v>8.3799999999999999E-2</v>
      </c>
      <c r="L78" s="26">
        <f t="shared" si="3"/>
        <v>19969183.606138892</v>
      </c>
      <c r="M78" s="61">
        <v>0.40792786675678672</v>
      </c>
      <c r="N78" s="61">
        <v>0.15754280808938748</v>
      </c>
      <c r="O78" s="61">
        <v>0.43190518086816793</v>
      </c>
      <c r="P78" s="61"/>
      <c r="Q78" s="16">
        <v>1.7108949684368825E-3</v>
      </c>
      <c r="R78" s="16">
        <v>7.6987631886604464E-4</v>
      </c>
      <c r="S78" s="5"/>
      <c r="T78" s="26">
        <f t="shared" si="4"/>
        <v>8145986.4693268361</v>
      </c>
      <c r="U78" s="26">
        <f t="shared" si="5"/>
        <v>3146001.2605636823</v>
      </c>
      <c r="V78" s="26">
        <f t="shared" si="6"/>
        <v>8624793.8571990728</v>
      </c>
      <c r="W78" s="26">
        <f t="shared" si="7"/>
        <v>0</v>
      </c>
      <c r="X78" s="26">
        <f t="shared" si="8"/>
        <v>34165.175755535311</v>
      </c>
      <c r="Y78" s="53">
        <f t="shared" si="9"/>
        <v>15373.801565454378</v>
      </c>
    </row>
    <row r="79" spans="1:25">
      <c r="A79" s="5"/>
      <c r="B79" s="25">
        <v>2008</v>
      </c>
      <c r="C79" s="5">
        <v>5</v>
      </c>
      <c r="D79" s="26">
        <v>21306749.149999999</v>
      </c>
      <c r="E79" s="26">
        <v>21648977.149999999</v>
      </c>
      <c r="F79" s="26">
        <f>'[1]CDM Gross'!E78</f>
        <v>343053.40766666667</v>
      </c>
      <c r="G79" s="26">
        <f t="shared" si="2"/>
        <v>21305923.74233333</v>
      </c>
      <c r="H79" s="5"/>
      <c r="I79" s="5"/>
      <c r="J79" s="5"/>
      <c r="K79" s="60">
        <v>8.3799999999999999E-2</v>
      </c>
      <c r="L79" s="26">
        <f t="shared" si="3"/>
        <v>19658538.237989783</v>
      </c>
      <c r="M79" s="61">
        <v>0.40792786675678672</v>
      </c>
      <c r="N79" s="61">
        <v>0.15754280808938748</v>
      </c>
      <c r="O79" s="61">
        <v>0.43190518086816793</v>
      </c>
      <c r="P79" s="61"/>
      <c r="Q79" s="16">
        <v>1.7108949684368825E-3</v>
      </c>
      <c r="R79" s="16">
        <v>7.6987631886604464E-4</v>
      </c>
      <c r="S79" s="5"/>
      <c r="T79" s="26">
        <f t="shared" si="4"/>
        <v>8019265.5669798935</v>
      </c>
      <c r="U79" s="26">
        <f t="shared" si="5"/>
        <v>3097061.31694551</v>
      </c>
      <c r="V79" s="26">
        <f t="shared" si="6"/>
        <v>8490624.5132827722</v>
      </c>
      <c r="W79" s="26">
        <f t="shared" si="7"/>
        <v>0</v>
      </c>
      <c r="X79" s="26">
        <f t="shared" si="8"/>
        <v>33633.694158200778</v>
      </c>
      <c r="Y79" s="53">
        <f t="shared" si="9"/>
        <v>15134.643052950954</v>
      </c>
    </row>
    <row r="80" spans="1:25">
      <c r="A80" s="5"/>
      <c r="B80" s="25">
        <v>2008</v>
      </c>
      <c r="C80" s="5">
        <v>6</v>
      </c>
      <c r="D80" s="26">
        <v>22036116.879999999</v>
      </c>
      <c r="E80" s="26">
        <v>21956875.789999999</v>
      </c>
      <c r="F80" s="26">
        <f>'[1]CDM Gross'!E79</f>
        <v>343053.40766666667</v>
      </c>
      <c r="G80" s="26">
        <f t="shared" si="2"/>
        <v>21613822.382333331</v>
      </c>
      <c r="H80" s="5"/>
      <c r="I80" s="5"/>
      <c r="J80" s="5"/>
      <c r="K80" s="60">
        <v>8.3799999999999999E-2</v>
      </c>
      <c r="L80" s="26">
        <f t="shared" si="3"/>
        <v>19942629.989235401</v>
      </c>
      <c r="M80" s="61">
        <v>0.40792786675678672</v>
      </c>
      <c r="N80" s="61">
        <v>0.15754280808938748</v>
      </c>
      <c r="O80" s="61">
        <v>0.43190518086816793</v>
      </c>
      <c r="P80" s="61"/>
      <c r="Q80" s="16">
        <v>1.7108949684368825E-3</v>
      </c>
      <c r="R80" s="16">
        <v>7.6987631886604464E-4</v>
      </c>
      <c r="S80" s="5"/>
      <c r="T80" s="26">
        <f t="shared" si="4"/>
        <v>8135154.5090287179</v>
      </c>
      <c r="U80" s="26">
        <f t="shared" si="5"/>
        <v>3141817.9291917761</v>
      </c>
      <c r="V80" s="26">
        <f t="shared" si="6"/>
        <v>8613325.2124876659</v>
      </c>
      <c r="W80" s="26">
        <f t="shared" si="7"/>
        <v>0</v>
      </c>
      <c r="X80" s="26">
        <f t="shared" si="8"/>
        <v>34119.745305981327</v>
      </c>
      <c r="Y80" s="53">
        <f t="shared" si="9"/>
        <v>15353.358564620137</v>
      </c>
    </row>
    <row r="81" spans="1:25">
      <c r="A81" s="5"/>
      <c r="B81" s="25">
        <v>2008</v>
      </c>
      <c r="C81" s="5">
        <v>7</v>
      </c>
      <c r="D81" s="26">
        <v>23940410</v>
      </c>
      <c r="E81" s="26">
        <v>23500180.600000001</v>
      </c>
      <c r="F81" s="26">
        <f>'[1]CDM Gross'!E80</f>
        <v>343053.40766666667</v>
      </c>
      <c r="G81" s="26">
        <f t="shared" si="2"/>
        <v>23157127.192333333</v>
      </c>
      <c r="H81" s="5"/>
      <c r="I81" s="5"/>
      <c r="J81" s="5"/>
      <c r="K81" s="60">
        <v>8.3799999999999999E-2</v>
      </c>
      <c r="L81" s="26">
        <f t="shared" si="3"/>
        <v>21366605.639724426</v>
      </c>
      <c r="M81" s="61">
        <v>0.40792786675678672</v>
      </c>
      <c r="N81" s="61">
        <v>0.15754280808938748</v>
      </c>
      <c r="O81" s="61">
        <v>0.43190518086816793</v>
      </c>
      <c r="P81" s="61"/>
      <c r="Q81" s="16">
        <v>1.7108949684368825E-3</v>
      </c>
      <c r="R81" s="16">
        <v>7.6987631886604464E-4</v>
      </c>
      <c r="S81" s="5"/>
      <c r="T81" s="26">
        <f t="shared" si="4"/>
        <v>8716033.8584463131</v>
      </c>
      <c r="U81" s="26">
        <f t="shared" si="5"/>
        <v>3366155.0518207294</v>
      </c>
      <c r="V81" s="26">
        <f t="shared" si="6"/>
        <v>9228347.6733639948</v>
      </c>
      <c r="W81" s="26">
        <f t="shared" si="7"/>
        <v>0</v>
      </c>
      <c r="X81" s="26">
        <f t="shared" si="8"/>
        <v>36556.018081579634</v>
      </c>
      <c r="Y81" s="53">
        <f t="shared" si="9"/>
        <v>16449.643696573508</v>
      </c>
    </row>
    <row r="82" spans="1:25">
      <c r="A82" s="5"/>
      <c r="B82" s="25">
        <v>2008</v>
      </c>
      <c r="C82" s="5">
        <v>8</v>
      </c>
      <c r="D82" s="26">
        <v>23965188.5</v>
      </c>
      <c r="E82" s="26">
        <v>22993343.699999999</v>
      </c>
      <c r="F82" s="26">
        <f>'[1]CDM Gross'!E81</f>
        <v>343053.40766666667</v>
      </c>
      <c r="G82" s="26">
        <f t="shared" si="2"/>
        <v>22650290.292333331</v>
      </c>
      <c r="H82" s="5"/>
      <c r="I82" s="5"/>
      <c r="J82" s="5"/>
      <c r="K82" s="60">
        <v>8.3799999999999999E-2</v>
      </c>
      <c r="L82" s="26">
        <f t="shared" si="3"/>
        <v>20898957.641938854</v>
      </c>
      <c r="M82" s="61">
        <v>0.40792786675678672</v>
      </c>
      <c r="N82" s="61">
        <v>0.15754280808938748</v>
      </c>
      <c r="O82" s="61">
        <v>0.43190518086816793</v>
      </c>
      <c r="P82" s="61"/>
      <c r="Q82" s="16">
        <v>1.7108949684368825E-3</v>
      </c>
      <c r="R82" s="16">
        <v>7.6987631886604464E-4</v>
      </c>
      <c r="S82" s="5"/>
      <c r="T82" s="26">
        <f t="shared" si="4"/>
        <v>8525267.2083165627</v>
      </c>
      <c r="U82" s="26">
        <f t="shared" si="5"/>
        <v>3292480.4730522106</v>
      </c>
      <c r="V82" s="26">
        <f t="shared" si="6"/>
        <v>9026368.0802977812</v>
      </c>
      <c r="W82" s="26">
        <f t="shared" si="7"/>
        <v>0</v>
      </c>
      <c r="X82" s="26">
        <f t="shared" si="8"/>
        <v>35755.921475168718</v>
      </c>
      <c r="Y82" s="53">
        <f t="shared" si="9"/>
        <v>16089.612577513277</v>
      </c>
    </row>
    <row r="83" spans="1:25">
      <c r="A83" s="5"/>
      <c r="B83" s="25">
        <v>2008</v>
      </c>
      <c r="C83" s="5">
        <v>9</v>
      </c>
      <c r="D83" s="26">
        <v>21501657.219999999</v>
      </c>
      <c r="E83" s="26">
        <v>21256868.059999999</v>
      </c>
      <c r="F83" s="26">
        <f>'[1]CDM Gross'!E82</f>
        <v>343053.40766666667</v>
      </c>
      <c r="G83" s="26">
        <f t="shared" si="2"/>
        <v>20913814.65233333</v>
      </c>
      <c r="H83" s="5"/>
      <c r="I83" s="5"/>
      <c r="J83" s="5"/>
      <c r="K83" s="60">
        <v>8.3799999999999999E-2</v>
      </c>
      <c r="L83" s="26">
        <f t="shared" si="3"/>
        <v>19296747.234114531</v>
      </c>
      <c r="M83" s="61">
        <v>0.40792786675678672</v>
      </c>
      <c r="N83" s="61">
        <v>0.15754280808938748</v>
      </c>
      <c r="O83" s="61">
        <v>0.43190518086816793</v>
      </c>
      <c r="P83" s="61"/>
      <c r="Q83" s="16">
        <v>1.7108949684368825E-3</v>
      </c>
      <c r="R83" s="16">
        <v>7.6987631886604464E-4</v>
      </c>
      <c r="S83" s="5"/>
      <c r="T83" s="26">
        <f t="shared" si="4"/>
        <v>7871680.9345572656</v>
      </c>
      <c r="U83" s="26">
        <f t="shared" si="5"/>
        <v>3040063.746253524</v>
      </c>
      <c r="V83" s="26">
        <f t="shared" si="6"/>
        <v>8334365.1043175561</v>
      </c>
      <c r="W83" s="26">
        <f t="shared" si="7"/>
        <v>0</v>
      </c>
      <c r="X83" s="26">
        <f t="shared" si="8"/>
        <v>33014.70775004488</v>
      </c>
      <c r="Y83" s="53">
        <f t="shared" si="9"/>
        <v>14856.108726688624</v>
      </c>
    </row>
    <row r="84" spans="1:25">
      <c r="A84" s="5"/>
      <c r="B84" s="25">
        <v>2008</v>
      </c>
      <c r="C84" s="5">
        <v>10</v>
      </c>
      <c r="D84" s="26">
        <v>22992528.690000001</v>
      </c>
      <c r="E84" s="26">
        <v>23269984.190000001</v>
      </c>
      <c r="F84" s="26">
        <f>'[1]CDM Gross'!E83</f>
        <v>343053.40766666667</v>
      </c>
      <c r="G84" s="26">
        <f t="shared" si="2"/>
        <v>22926930.782333333</v>
      </c>
      <c r="H84" s="5"/>
      <c r="I84" s="5"/>
      <c r="J84" s="5"/>
      <c r="K84" s="60">
        <v>8.3799999999999999E-2</v>
      </c>
      <c r="L84" s="26">
        <f t="shared" si="3"/>
        <v>21154208.140185762</v>
      </c>
      <c r="M84" s="61">
        <v>0.40792786675678672</v>
      </c>
      <c r="N84" s="61">
        <v>0.15754280808938748</v>
      </c>
      <c r="O84" s="61">
        <v>0.43190518086816793</v>
      </c>
      <c r="P84" s="61"/>
      <c r="Q84" s="16">
        <v>1.7108949684368825E-3</v>
      </c>
      <c r="R84" s="16">
        <v>7.6987631886604464E-4</v>
      </c>
      <c r="S84" s="5"/>
      <c r="T84" s="26">
        <f t="shared" si="4"/>
        <v>8629390.9995550308</v>
      </c>
      <c r="U84" s="26">
        <f t="shared" si="5"/>
        <v>3332693.3533122437</v>
      </c>
      <c r="V84" s="26">
        <f t="shared" si="6"/>
        <v>9136612.0929098018</v>
      </c>
      <c r="W84" s="26">
        <f t="shared" si="7"/>
        <v>0</v>
      </c>
      <c r="X84" s="26">
        <f t="shared" si="8"/>
        <v>36192.628268310364</v>
      </c>
      <c r="Y84" s="53">
        <f t="shared" si="9"/>
        <v>16286.123891492331</v>
      </c>
    </row>
    <row r="85" spans="1:25">
      <c r="A85" s="5"/>
      <c r="B85" s="25">
        <v>2008</v>
      </c>
      <c r="C85" s="5">
        <v>11</v>
      </c>
      <c r="D85" s="26">
        <v>24019814.059999999</v>
      </c>
      <c r="E85" s="26">
        <v>24725538.940000001</v>
      </c>
      <c r="F85" s="26">
        <f>'[1]CDM Gross'!E84</f>
        <v>343053.40766666667</v>
      </c>
      <c r="G85" s="26">
        <f t="shared" si="2"/>
        <v>24382485.532333333</v>
      </c>
      <c r="H85" s="5"/>
      <c r="I85" s="5"/>
      <c r="J85" s="5"/>
      <c r="K85" s="60">
        <v>8.3799999999999999E-2</v>
      </c>
      <c r="L85" s="26">
        <f t="shared" si="3"/>
        <v>22497218.612597648</v>
      </c>
      <c r="M85" s="61">
        <v>0.40792786675678672</v>
      </c>
      <c r="N85" s="61">
        <v>0.15754280808938748</v>
      </c>
      <c r="O85" s="61">
        <v>0.43190518086816793</v>
      </c>
      <c r="P85" s="61"/>
      <c r="Q85" s="16">
        <v>1.7108949684368825E-3</v>
      </c>
      <c r="R85" s="16">
        <v>7.6987631886604464E-4</v>
      </c>
      <c r="S85" s="5"/>
      <c r="T85" s="26">
        <f t="shared" si="4"/>
        <v>9177242.3965980355</v>
      </c>
      <c r="U85" s="26">
        <f t="shared" si="5"/>
        <v>3544274.9944294672</v>
      </c>
      <c r="V85" s="26">
        <f t="shared" si="6"/>
        <v>9716665.2739047017</v>
      </c>
      <c r="W85" s="26">
        <f t="shared" si="7"/>
        <v>0</v>
      </c>
      <c r="X85" s="26">
        <f t="shared" si="8"/>
        <v>38490.378128117896</v>
      </c>
      <c r="Y85" s="53">
        <f t="shared" si="9"/>
        <v>17320.075850191341</v>
      </c>
    </row>
    <row r="86" spans="1:25">
      <c r="A86" s="5"/>
      <c r="B86" s="25">
        <v>2008</v>
      </c>
      <c r="C86" s="5">
        <v>12</v>
      </c>
      <c r="D86" s="26">
        <v>29047432.210000001</v>
      </c>
      <c r="E86" s="26">
        <v>29724546.620000001</v>
      </c>
      <c r="F86" s="26">
        <f>'[1]CDM Gross'!E85</f>
        <v>343053.40766666667</v>
      </c>
      <c r="G86" s="26">
        <f t="shared" si="2"/>
        <v>29381493.212333333</v>
      </c>
      <c r="H86" s="5"/>
      <c r="I86" s="5"/>
      <c r="J86" s="5"/>
      <c r="K86" s="60">
        <v>8.3799999999999999E-2</v>
      </c>
      <c r="L86" s="26">
        <f t="shared" si="3"/>
        <v>27109700.325090729</v>
      </c>
      <c r="M86" s="61">
        <v>0.40792786675678672</v>
      </c>
      <c r="N86" s="61">
        <v>0.15754280808938748</v>
      </c>
      <c r="O86" s="61">
        <v>0.43190518086816793</v>
      </c>
      <c r="P86" s="61"/>
      <c r="Q86" s="16">
        <v>1.7108949684368825E-3</v>
      </c>
      <c r="R86" s="16">
        <v>7.6987631886604464E-4</v>
      </c>
      <c r="S86" s="5"/>
      <c r="T86" s="26">
        <f t="shared" si="4"/>
        <v>11058802.222030029</v>
      </c>
      <c r="U86" s="26">
        <f t="shared" si="5"/>
        <v>4270938.3156765737</v>
      </c>
      <c r="V86" s="26">
        <f t="shared" si="6"/>
        <v>11708820.022190142</v>
      </c>
      <c r="W86" s="26">
        <f t="shared" si="7"/>
        <v>0</v>
      </c>
      <c r="X86" s="26">
        <f t="shared" si="8"/>
        <v>46381.849882029448</v>
      </c>
      <c r="Y86" s="53">
        <f t="shared" si="9"/>
        <v>20871.116291842463</v>
      </c>
    </row>
    <row r="87" spans="1:25">
      <c r="A87" s="5"/>
      <c r="B87" s="25">
        <v>2009</v>
      </c>
      <c r="C87" s="5">
        <v>1</v>
      </c>
      <c r="D87" s="26">
        <v>30822205.41</v>
      </c>
      <c r="E87" s="26">
        <v>32128750.109999999</v>
      </c>
      <c r="F87" s="26">
        <f>'[1]CDM Gross'!E86</f>
        <v>503596.38124999998</v>
      </c>
      <c r="G87" s="26">
        <f t="shared" si="2"/>
        <v>31625153.728749998</v>
      </c>
      <c r="H87" s="5"/>
      <c r="I87" s="5"/>
      <c r="J87" s="5"/>
      <c r="K87" s="60">
        <v>8.3799999999999999E-2</v>
      </c>
      <c r="L87" s="26">
        <f t="shared" si="3"/>
        <v>29179879.801393241</v>
      </c>
      <c r="M87" s="61">
        <v>0.40987071342764397</v>
      </c>
      <c r="N87" s="61">
        <v>0.17193015381963392</v>
      </c>
      <c r="O87" s="61">
        <v>0.40623305165303142</v>
      </c>
      <c r="P87" s="61"/>
      <c r="Q87" s="16">
        <v>2.0946562855209661E-3</v>
      </c>
      <c r="R87" s="16">
        <v>9.7143255927555992E-3</v>
      </c>
      <c r="S87" s="5"/>
      <c r="T87" s="26">
        <f t="shared" si="4"/>
        <v>11959978.151929947</v>
      </c>
      <c r="U87" s="26">
        <f t="shared" si="5"/>
        <v>5016901.222691969</v>
      </c>
      <c r="V87" s="26">
        <f t="shared" si="6"/>
        <v>11853831.618588628</v>
      </c>
      <c r="W87" s="26">
        <f t="shared" si="7"/>
        <v>0</v>
      </c>
      <c r="X87" s="26">
        <f t="shared" si="8"/>
        <v>61121.818636734635</v>
      </c>
      <c r="Y87" s="53">
        <f t="shared" si="9"/>
        <v>283462.85314820654</v>
      </c>
    </row>
    <row r="88" spans="1:25">
      <c r="A88" s="5"/>
      <c r="B88" s="25">
        <v>2009</v>
      </c>
      <c r="C88" s="5">
        <v>2</v>
      </c>
      <c r="D88" s="26">
        <v>28488865.600000001</v>
      </c>
      <c r="E88" s="26">
        <v>28073332.609999999</v>
      </c>
      <c r="F88" s="26">
        <f>'[1]CDM Gross'!E87</f>
        <v>503596.38124999998</v>
      </c>
      <c r="G88" s="26">
        <f t="shared" si="2"/>
        <v>27569736.228749998</v>
      </c>
      <c r="H88" s="5"/>
      <c r="I88" s="5"/>
      <c r="J88" s="5"/>
      <c r="K88" s="60">
        <v>8.3799999999999999E-2</v>
      </c>
      <c r="L88" s="26">
        <f t="shared" si="3"/>
        <v>25438029.367733896</v>
      </c>
      <c r="M88" s="61">
        <v>0.40987071342764397</v>
      </c>
      <c r="N88" s="61">
        <v>0.17193015381963392</v>
      </c>
      <c r="O88" s="61">
        <v>0.40623305165303142</v>
      </c>
      <c r="P88" s="61"/>
      <c r="Q88" s="16">
        <v>2.0946562855209661E-3</v>
      </c>
      <c r="R88" s="16">
        <v>9.7143255927555992E-3</v>
      </c>
      <c r="S88" s="5"/>
      <c r="T88" s="26">
        <f t="shared" si="4"/>
        <v>10426303.245146452</v>
      </c>
      <c r="U88" s="26">
        <f t="shared" si="5"/>
        <v>4373564.3020628532</v>
      </c>
      <c r="V88" s="26">
        <f t="shared" si="6"/>
        <v>10333768.298093975</v>
      </c>
      <c r="W88" s="26">
        <f t="shared" si="7"/>
        <v>0</v>
      </c>
      <c r="X88" s="26">
        <f t="shared" si="8"/>
        <v>53283.928106390733</v>
      </c>
      <c r="Y88" s="53">
        <f t="shared" si="9"/>
        <v>247113.29971624591</v>
      </c>
    </row>
    <row r="89" spans="1:25">
      <c r="A89" s="5"/>
      <c r="B89" s="25">
        <v>2009</v>
      </c>
      <c r="C89" s="5">
        <v>3</v>
      </c>
      <c r="D89" s="26">
        <v>28563129.550000001</v>
      </c>
      <c r="E89" s="26">
        <v>28308360.140000001</v>
      </c>
      <c r="F89" s="26">
        <f>'[1]CDM Gross'!E88</f>
        <v>503596.38124999998</v>
      </c>
      <c r="G89" s="26">
        <f t="shared" si="2"/>
        <v>27804763.758749999</v>
      </c>
      <c r="H89" s="5"/>
      <c r="I89" s="5"/>
      <c r="J89" s="5"/>
      <c r="K89" s="60">
        <v>8.3799999999999999E-2</v>
      </c>
      <c r="L89" s="26">
        <f t="shared" si="3"/>
        <v>25654884.442470934</v>
      </c>
      <c r="M89" s="61">
        <v>0.40987071342764397</v>
      </c>
      <c r="N89" s="61">
        <v>0.17193015381963392</v>
      </c>
      <c r="O89" s="61">
        <v>0.40623305165303142</v>
      </c>
      <c r="P89" s="61"/>
      <c r="Q89" s="16">
        <v>2.0946562855209661E-3</v>
      </c>
      <c r="R89" s="16">
        <v>9.7143255927555992E-3</v>
      </c>
      <c r="S89" s="5"/>
      <c r="T89" s="26">
        <f t="shared" si="4"/>
        <v>10515185.789339326</v>
      </c>
      <c r="U89" s="26">
        <f t="shared" si="5"/>
        <v>4410848.2284189612</v>
      </c>
      <c r="V89" s="26">
        <f t="shared" si="6"/>
        <v>10421861.996870847</v>
      </c>
      <c r="W89" s="26">
        <f t="shared" si="7"/>
        <v>0</v>
      </c>
      <c r="X89" s="26">
        <f t="shared" si="8"/>
        <v>53738.164951735787</v>
      </c>
      <c r="Y89" s="53">
        <f t="shared" si="9"/>
        <v>249219.90051868284</v>
      </c>
    </row>
    <row r="90" spans="1:25">
      <c r="A90" s="5"/>
      <c r="B90" s="25">
        <v>2009</v>
      </c>
      <c r="C90" s="5">
        <v>4</v>
      </c>
      <c r="D90" s="26">
        <v>23860672.789999999</v>
      </c>
      <c r="E90" s="26">
        <v>23896890.460000001</v>
      </c>
      <c r="F90" s="26">
        <f>'[1]CDM Gross'!E89</f>
        <v>503596.38124999998</v>
      </c>
      <c r="G90" s="26">
        <f t="shared" si="2"/>
        <v>23393294.078749999</v>
      </c>
      <c r="H90" s="5"/>
      <c r="I90" s="5"/>
      <c r="J90" s="5"/>
      <c r="K90" s="60">
        <v>8.3799999999999999E-2</v>
      </c>
      <c r="L90" s="26">
        <f t="shared" si="3"/>
        <v>21584511.975226056</v>
      </c>
      <c r="M90" s="61">
        <v>0.40987071342764397</v>
      </c>
      <c r="N90" s="61">
        <v>0.17193015381963392</v>
      </c>
      <c r="O90" s="61">
        <v>0.40623305165303142</v>
      </c>
      <c r="P90" s="61"/>
      <c r="Q90" s="16">
        <v>2.0946562855209661E-3</v>
      </c>
      <c r="R90" s="16">
        <v>9.7143255927555992E-3</v>
      </c>
      <c r="S90" s="5"/>
      <c r="T90" s="26">
        <f t="shared" si="4"/>
        <v>8846859.3222734276</v>
      </c>
      <c r="U90" s="26">
        <f t="shared" si="5"/>
        <v>3711028.4640223463</v>
      </c>
      <c r="V90" s="26">
        <f t="shared" si="6"/>
        <v>8768342.1681374814</v>
      </c>
      <c r="W90" s="26">
        <f t="shared" si="7"/>
        <v>0</v>
      </c>
      <c r="X90" s="26">
        <f t="shared" si="8"/>
        <v>45212.13367880982</v>
      </c>
      <c r="Y90" s="53">
        <f t="shared" si="9"/>
        <v>209678.97708807819</v>
      </c>
    </row>
    <row r="91" spans="1:25">
      <c r="A91" s="5"/>
      <c r="B91" s="25">
        <v>2009</v>
      </c>
      <c r="C91" s="5">
        <v>5</v>
      </c>
      <c r="D91" s="26">
        <v>22216553.98</v>
      </c>
      <c r="E91" s="26">
        <v>21265861.32</v>
      </c>
      <c r="F91" s="26">
        <f>'[1]CDM Gross'!E90</f>
        <v>503596.38124999998</v>
      </c>
      <c r="G91" s="26">
        <f t="shared" si="2"/>
        <v>20762264.938749999</v>
      </c>
      <c r="H91" s="5"/>
      <c r="I91" s="5"/>
      <c r="J91" s="5"/>
      <c r="K91" s="60">
        <v>7.4999999999999997E-2</v>
      </c>
      <c r="L91" s="26">
        <f t="shared" si="3"/>
        <v>19313734.826744184</v>
      </c>
      <c r="M91" s="61">
        <v>0.40987071342764397</v>
      </c>
      <c r="N91" s="61">
        <v>0.17193015381963392</v>
      </c>
      <c r="O91" s="61">
        <v>0.40623305165303142</v>
      </c>
      <c r="P91" s="61"/>
      <c r="Q91" s="16">
        <v>2.0946562855209661E-3</v>
      </c>
      <c r="R91" s="16">
        <v>9.7143255927555992E-3</v>
      </c>
      <c r="S91" s="5"/>
      <c r="T91" s="26">
        <f t="shared" si="4"/>
        <v>7916134.2723899726</v>
      </c>
      <c r="U91" s="26">
        <f t="shared" si="5"/>
        <v>3320613.3995937482</v>
      </c>
      <c r="V91" s="26">
        <f t="shared" si="6"/>
        <v>7845877.4374857219</v>
      </c>
      <c r="W91" s="26">
        <f t="shared" si="7"/>
        <v>0</v>
      </c>
      <c r="X91" s="26">
        <f t="shared" si="8"/>
        <v>40455.63605172489</v>
      </c>
      <c r="Y91" s="53">
        <f t="shared" si="9"/>
        <v>187619.90851913617</v>
      </c>
    </row>
    <row r="92" spans="1:25">
      <c r="A92" s="5"/>
      <c r="B92" s="25">
        <v>2009</v>
      </c>
      <c r="C92" s="5">
        <v>6</v>
      </c>
      <c r="D92" s="26">
        <v>22169055.960000001</v>
      </c>
      <c r="E92" s="26">
        <v>21934148.309999999</v>
      </c>
      <c r="F92" s="26">
        <f>'[1]CDM Gross'!E91</f>
        <v>503596.38124999998</v>
      </c>
      <c r="G92" s="26">
        <f t="shared" si="2"/>
        <v>21430551.928749997</v>
      </c>
      <c r="H92" s="5"/>
      <c r="I92" s="5"/>
      <c r="J92" s="5"/>
      <c r="K92" s="60">
        <v>7.4999999999999997E-2</v>
      </c>
      <c r="L92" s="26">
        <f t="shared" si="3"/>
        <v>19935397.143023252</v>
      </c>
      <c r="M92" s="61">
        <v>0.40987071342764397</v>
      </c>
      <c r="N92" s="61">
        <v>0.17193015381963392</v>
      </c>
      <c r="O92" s="61">
        <v>0.40623305165303142</v>
      </c>
      <c r="P92" s="61"/>
      <c r="Q92" s="16">
        <v>2.0946562855209661E-3</v>
      </c>
      <c r="R92" s="16">
        <v>9.7143255927555992E-3</v>
      </c>
      <c r="S92" s="5"/>
      <c r="T92" s="26">
        <f t="shared" si="4"/>
        <v>8170935.4494743561</v>
      </c>
      <c r="U92" s="26">
        <f t="shared" si="5"/>
        <v>3427495.8972554784</v>
      </c>
      <c r="V92" s="26">
        <f t="shared" si="6"/>
        <v>8098417.2173254602</v>
      </c>
      <c r="W92" s="26">
        <f t="shared" si="7"/>
        <v>0</v>
      </c>
      <c r="X92" s="26">
        <f t="shared" si="8"/>
        <v>41757.804929990365</v>
      </c>
      <c r="Y92" s="53">
        <f t="shared" si="9"/>
        <v>193658.93866821763</v>
      </c>
    </row>
    <row r="93" spans="1:25">
      <c r="A93" s="5"/>
      <c r="B93" s="25">
        <v>2009</v>
      </c>
      <c r="C93" s="5">
        <v>7</v>
      </c>
      <c r="D93" s="26">
        <v>23755929.100000001</v>
      </c>
      <c r="E93" s="26">
        <v>21578362.100000001</v>
      </c>
      <c r="F93" s="26">
        <f>'[1]CDM Gross'!E92</f>
        <v>503596.38124999998</v>
      </c>
      <c r="G93" s="26">
        <f t="shared" si="2"/>
        <v>21074765.71875</v>
      </c>
      <c r="H93" s="5"/>
      <c r="I93" s="5"/>
      <c r="J93" s="5"/>
      <c r="K93" s="60">
        <v>7.4999999999999997E-2</v>
      </c>
      <c r="L93" s="26">
        <f t="shared" si="3"/>
        <v>19604433.226744186</v>
      </c>
      <c r="M93" s="61">
        <v>0.40987071342764397</v>
      </c>
      <c r="N93" s="61">
        <v>0.17193015381963392</v>
      </c>
      <c r="O93" s="61">
        <v>0.40623305165303142</v>
      </c>
      <c r="P93" s="61"/>
      <c r="Q93" s="16">
        <v>2.0946562855209661E-3</v>
      </c>
      <c r="R93" s="16">
        <v>9.7143255927555992E-3</v>
      </c>
      <c r="S93" s="5"/>
      <c r="T93" s="26">
        <f t="shared" si="4"/>
        <v>8035283.0329902479</v>
      </c>
      <c r="U93" s="26">
        <f t="shared" si="5"/>
        <v>3370593.2202208699</v>
      </c>
      <c r="V93" s="26">
        <f t="shared" si="6"/>
        <v>7963968.7356283767</v>
      </c>
      <c r="W93" s="26">
        <f t="shared" si="7"/>
        <v>0</v>
      </c>
      <c r="X93" s="26">
        <f t="shared" si="8"/>
        <v>41064.549282475782</v>
      </c>
      <c r="Y93" s="53">
        <f t="shared" si="9"/>
        <v>190443.84742602927</v>
      </c>
    </row>
    <row r="94" spans="1:25">
      <c r="A94" s="5"/>
      <c r="B94" s="25">
        <v>2009</v>
      </c>
      <c r="C94" s="5">
        <v>8</v>
      </c>
      <c r="D94" s="26">
        <v>23874488.260000002</v>
      </c>
      <c r="E94" s="26">
        <v>23487577.48</v>
      </c>
      <c r="F94" s="26">
        <f>'[1]CDM Gross'!E93</f>
        <v>503596.38124999998</v>
      </c>
      <c r="G94" s="26">
        <f t="shared" si="2"/>
        <v>22983981.098749999</v>
      </c>
      <c r="H94" s="5"/>
      <c r="I94" s="5"/>
      <c r="J94" s="5"/>
      <c r="K94" s="60">
        <v>7.4999999999999997E-2</v>
      </c>
      <c r="L94" s="26">
        <f t="shared" si="3"/>
        <v>21380447.533720929</v>
      </c>
      <c r="M94" s="61">
        <v>0.40987071342764397</v>
      </c>
      <c r="N94" s="61">
        <v>0.17193015381963392</v>
      </c>
      <c r="O94" s="61">
        <v>0.40623305165303142</v>
      </c>
      <c r="P94" s="61"/>
      <c r="Q94" s="16">
        <v>2.0946562855209661E-3</v>
      </c>
      <c r="R94" s="16">
        <v>9.7143255927555992E-3</v>
      </c>
      <c r="S94" s="5"/>
      <c r="T94" s="26">
        <f t="shared" si="4"/>
        <v>8763219.2840485089</v>
      </c>
      <c r="U94" s="26">
        <f t="shared" si="5"/>
        <v>3675943.6332052522</v>
      </c>
      <c r="V94" s="26">
        <f t="shared" si="6"/>
        <v>8685444.4473309815</v>
      </c>
      <c r="W94" s="26">
        <f t="shared" si="7"/>
        <v>0</v>
      </c>
      <c r="X94" s="26">
        <f t="shared" si="8"/>
        <v>44784.688813759785</v>
      </c>
      <c r="Y94" s="53">
        <f t="shared" si="9"/>
        <v>207696.62866139357</v>
      </c>
    </row>
    <row r="95" spans="1:25">
      <c r="A95" s="5"/>
      <c r="B95" s="25">
        <v>2009</v>
      </c>
      <c r="C95" s="5">
        <v>9</v>
      </c>
      <c r="D95" s="26">
        <v>21895080.800000001</v>
      </c>
      <c r="E95" s="26">
        <v>21354532.600000001</v>
      </c>
      <c r="F95" s="26">
        <f>'[1]CDM Gross'!E94</f>
        <v>503596.38124999998</v>
      </c>
      <c r="G95" s="26">
        <f t="shared" si="2"/>
        <v>20850936.21875</v>
      </c>
      <c r="H95" s="5"/>
      <c r="I95" s="5"/>
      <c r="J95" s="5"/>
      <c r="K95" s="60">
        <v>7.4999999999999997E-2</v>
      </c>
      <c r="L95" s="26">
        <f t="shared" si="3"/>
        <v>19396219.738372095</v>
      </c>
      <c r="M95" s="61">
        <v>0.40987071342764397</v>
      </c>
      <c r="N95" s="61">
        <v>0.17193015381963392</v>
      </c>
      <c r="O95" s="61">
        <v>0.40623305165303142</v>
      </c>
      <c r="P95" s="61"/>
      <c r="Q95" s="16">
        <v>2.0946562855209661E-3</v>
      </c>
      <c r="R95" s="16">
        <v>9.7143255927555992E-3</v>
      </c>
      <c r="S95" s="5"/>
      <c r="T95" s="26">
        <f t="shared" si="4"/>
        <v>7949942.4219659204</v>
      </c>
      <c r="U95" s="26">
        <f t="shared" si="5"/>
        <v>3334795.0431377338</v>
      </c>
      <c r="V95" s="26">
        <f t="shared" si="6"/>
        <v>7879385.5348516591</v>
      </c>
      <c r="W95" s="26">
        <f t="shared" si="7"/>
        <v>0</v>
      </c>
      <c r="X95" s="26">
        <f t="shared" si="8"/>
        <v>40628.413590326934</v>
      </c>
      <c r="Y95" s="53">
        <f t="shared" si="9"/>
        <v>188421.19380717934</v>
      </c>
    </row>
    <row r="96" spans="1:25">
      <c r="A96" s="5"/>
      <c r="B96" s="25">
        <v>2009</v>
      </c>
      <c r="C96" s="5">
        <v>10</v>
      </c>
      <c r="D96" s="26">
        <v>23327720.239999998</v>
      </c>
      <c r="E96" s="26">
        <v>23810608.739999998</v>
      </c>
      <c r="F96" s="26">
        <f>'[1]CDM Gross'!E95</f>
        <v>503596.38124999998</v>
      </c>
      <c r="G96" s="26">
        <f t="shared" si="2"/>
        <v>23307012.358749997</v>
      </c>
      <c r="H96" s="5"/>
      <c r="I96" s="5"/>
      <c r="J96" s="5"/>
      <c r="K96" s="60">
        <v>7.4999999999999997E-2</v>
      </c>
      <c r="L96" s="26">
        <f t="shared" si="3"/>
        <v>21680941.729069766</v>
      </c>
      <c r="M96" s="61">
        <v>0.40987071342764397</v>
      </c>
      <c r="N96" s="61">
        <v>0.17193015381963392</v>
      </c>
      <c r="O96" s="61">
        <v>0.40623305165303142</v>
      </c>
      <c r="P96" s="61"/>
      <c r="Q96" s="16">
        <v>2.0946562855209661E-3</v>
      </c>
      <c r="R96" s="16">
        <v>9.7143255927555992E-3</v>
      </c>
      <c r="S96" s="5"/>
      <c r="T96" s="26">
        <f t="shared" si="4"/>
        <v>8886383.0542770009</v>
      </c>
      <c r="U96" s="26">
        <f t="shared" si="5"/>
        <v>3727607.6464334847</v>
      </c>
      <c r="V96" s="26">
        <f t="shared" si="6"/>
        <v>8807515.1213115621</v>
      </c>
      <c r="W96" s="26">
        <f t="shared" si="7"/>
        <v>0</v>
      </c>
      <c r="X96" s="26">
        <f t="shared" si="8"/>
        <v>45414.12086880979</v>
      </c>
      <c r="Y96" s="53">
        <f t="shared" si="9"/>
        <v>210615.72711374526</v>
      </c>
    </row>
    <row r="97" spans="1:25">
      <c r="A97" s="5"/>
      <c r="B97" s="25">
        <v>2009</v>
      </c>
      <c r="C97" s="5">
        <v>11</v>
      </c>
      <c r="D97" s="26">
        <v>24597619.280000001</v>
      </c>
      <c r="E97" s="26">
        <v>24039033.949999999</v>
      </c>
      <c r="F97" s="26">
        <f>'[1]CDM Gross'!E96</f>
        <v>503596.38124999998</v>
      </c>
      <c r="G97" s="26">
        <f t="shared" si="2"/>
        <v>23535437.568749998</v>
      </c>
      <c r="H97" s="5"/>
      <c r="I97" s="5"/>
      <c r="J97" s="5"/>
      <c r="K97" s="60">
        <v>7.4999999999999997E-2</v>
      </c>
      <c r="L97" s="26">
        <f t="shared" si="3"/>
        <v>21893430.296511628</v>
      </c>
      <c r="M97" s="61">
        <v>0.40987071342764397</v>
      </c>
      <c r="N97" s="61">
        <v>0.17193015381963392</v>
      </c>
      <c r="O97" s="61">
        <v>0.40623305165303142</v>
      </c>
      <c r="P97" s="61"/>
      <c r="Q97" s="16">
        <v>2.0946562855209661E-3</v>
      </c>
      <c r="R97" s="16">
        <v>9.7143255927555992E-3</v>
      </c>
      <c r="S97" s="5"/>
      <c r="T97" s="26">
        <f t="shared" si="4"/>
        <v>8973475.8950096164</v>
      </c>
      <c r="U97" s="26">
        <f t="shared" si="5"/>
        <v>3764140.8385186777</v>
      </c>
      <c r="V97" s="26">
        <f t="shared" si="6"/>
        <v>8893835.0005048513</v>
      </c>
      <c r="W97" s="26">
        <f t="shared" si="7"/>
        <v>0</v>
      </c>
      <c r="X97" s="26">
        <f t="shared" si="8"/>
        <v>45859.211382203233</v>
      </c>
      <c r="Y97" s="53">
        <f t="shared" si="9"/>
        <v>212679.91024261373</v>
      </c>
    </row>
    <row r="98" spans="1:25">
      <c r="A98" s="5"/>
      <c r="B98" s="25">
        <v>2009</v>
      </c>
      <c r="C98" s="5">
        <v>12</v>
      </c>
      <c r="D98" s="26">
        <v>29383805.719999999</v>
      </c>
      <c r="E98" s="26">
        <v>29387892.93</v>
      </c>
      <c r="F98" s="26">
        <f>'[1]CDM Gross'!E97</f>
        <v>503596.38124999998</v>
      </c>
      <c r="G98" s="26">
        <f t="shared" si="2"/>
        <v>28884296.548749998</v>
      </c>
      <c r="H98" s="5"/>
      <c r="I98" s="5"/>
      <c r="J98" s="5"/>
      <c r="K98" s="60">
        <v>7.4999999999999997E-2</v>
      </c>
      <c r="L98" s="26">
        <f t="shared" si="3"/>
        <v>26869113.068604652</v>
      </c>
      <c r="M98" s="61">
        <v>0.40987071342764397</v>
      </c>
      <c r="N98" s="61">
        <v>0.17193015381963392</v>
      </c>
      <c r="O98" s="61">
        <v>0.40623305165303142</v>
      </c>
      <c r="P98" s="61"/>
      <c r="Q98" s="16">
        <v>2.0946562855209661E-3</v>
      </c>
      <c r="R98" s="16">
        <v>9.7143255927555992E-3</v>
      </c>
      <c r="S98" s="5"/>
      <c r="T98" s="26">
        <f t="shared" si="4"/>
        <v>11012862.54259702</v>
      </c>
      <c r="U98" s="26">
        <f t="shared" si="5"/>
        <v>4619610.7428823337</v>
      </c>
      <c r="V98" s="26">
        <f t="shared" si="6"/>
        <v>10915121.797069615</v>
      </c>
      <c r="W98" s="26">
        <f t="shared" si="7"/>
        <v>0</v>
      </c>
      <c r="X98" s="26">
        <f t="shared" si="8"/>
        <v>56281.556575526265</v>
      </c>
      <c r="Y98" s="53">
        <f t="shared" si="9"/>
        <v>261015.3127369901</v>
      </c>
    </row>
    <row r="99" spans="1:25">
      <c r="A99" s="5"/>
      <c r="B99" s="25">
        <v>2010</v>
      </c>
      <c r="C99" s="5">
        <v>1</v>
      </c>
      <c r="D99" s="26">
        <v>31126134.289999999</v>
      </c>
      <c r="E99" s="26">
        <v>31196979.260000002</v>
      </c>
      <c r="F99" s="26">
        <f>'[1]CDM Gross'!E98</f>
        <v>546412.46666666667</v>
      </c>
      <c r="G99" s="26">
        <f t="shared" ref="G99:G130" si="10">E99-F99</f>
        <v>30650566.793333337</v>
      </c>
      <c r="H99" s="5"/>
      <c r="I99" s="5"/>
      <c r="J99" s="5"/>
      <c r="K99" s="60">
        <v>7.4999999999999997E-2</v>
      </c>
      <c r="L99" s="26">
        <f t="shared" si="3"/>
        <v>28512155.15658915</v>
      </c>
      <c r="M99" s="61">
        <v>0.47552604092749701</v>
      </c>
      <c r="N99" s="61">
        <v>0.15765359482684185</v>
      </c>
      <c r="O99" s="61">
        <v>0.35691741218742806</v>
      </c>
      <c r="P99" s="61"/>
      <c r="Q99" s="16">
        <v>1.4634397484815473E-3</v>
      </c>
      <c r="R99" s="16">
        <v>8.3297543286152704E-3</v>
      </c>
      <c r="S99" s="5"/>
      <c r="T99" s="26">
        <f t="shared" si="4"/>
        <v>13558272.259923358</v>
      </c>
      <c r="U99" s="26">
        <f t="shared" si="5"/>
        <v>4495043.7566969553</v>
      </c>
      <c r="V99" s="26">
        <f t="shared" si="6"/>
        <v>10176484.634376232</v>
      </c>
      <c r="W99" s="26">
        <f t="shared" si="7"/>
        <v>0</v>
      </c>
      <c r="X99" s="26">
        <f t="shared" si="8"/>
        <v>41725.82117102568</v>
      </c>
      <c r="Y99" s="53">
        <f t="shared" si="9"/>
        <v>237499.24783374867</v>
      </c>
    </row>
    <row r="100" spans="1:25">
      <c r="A100" s="5"/>
      <c r="B100" s="25">
        <v>2010</v>
      </c>
      <c r="C100" s="5">
        <v>2</v>
      </c>
      <c r="D100" s="26">
        <v>27787084.82</v>
      </c>
      <c r="E100" s="26">
        <v>27442396.809999999</v>
      </c>
      <c r="F100" s="26">
        <f>'[1]CDM Gross'!E99</f>
        <v>546412.46666666667</v>
      </c>
      <c r="G100" s="26">
        <f t="shared" si="10"/>
        <v>26895984.343333334</v>
      </c>
      <c r="H100" s="5"/>
      <c r="I100" s="5"/>
      <c r="J100" s="5"/>
      <c r="K100" s="60">
        <v>7.4999999999999997E-2</v>
      </c>
      <c r="L100" s="26">
        <f t="shared" si="3"/>
        <v>25019520.319379847</v>
      </c>
      <c r="M100" s="61">
        <v>0.47495988422600305</v>
      </c>
      <c r="N100" s="61">
        <v>0.15742221787950206</v>
      </c>
      <c r="O100" s="61">
        <v>0.35962493415959623</v>
      </c>
      <c r="P100" s="61"/>
      <c r="Q100" s="16">
        <v>1.3777821609243241E-3</v>
      </c>
      <c r="R100" s="16">
        <v>6.5118479119050674E-3</v>
      </c>
      <c r="S100" s="5"/>
      <c r="T100" s="26">
        <f t="shared" si="4"/>
        <v>11883268.474282783</v>
      </c>
      <c r="U100" s="26">
        <f t="shared" si="5"/>
        <v>3938628.3789580432</v>
      </c>
      <c r="V100" s="26">
        <f t="shared" si="6"/>
        <v>8997643.3475616574</v>
      </c>
      <c r="W100" s="26">
        <f t="shared" si="7"/>
        <v>0</v>
      </c>
      <c r="X100" s="26">
        <f t="shared" si="8"/>
        <v>34471.448770925206</v>
      </c>
      <c r="Y100" s="53">
        <f t="shared" si="9"/>
        <v>162923.31114862007</v>
      </c>
    </row>
    <row r="101" spans="1:25">
      <c r="A101" s="5"/>
      <c r="B101" s="25">
        <v>2010</v>
      </c>
      <c r="C101" s="5">
        <v>3</v>
      </c>
      <c r="D101" s="26">
        <v>26303222.949999999</v>
      </c>
      <c r="E101" s="26">
        <v>25074335.239999998</v>
      </c>
      <c r="F101" s="26">
        <f>'[1]CDM Gross'!E100</f>
        <v>546412.46666666667</v>
      </c>
      <c r="G101" s="26">
        <f t="shared" si="10"/>
        <v>24527922.773333333</v>
      </c>
      <c r="H101" s="5"/>
      <c r="I101" s="5"/>
      <c r="J101" s="5"/>
      <c r="K101" s="60">
        <v>7.4999999999999997E-2</v>
      </c>
      <c r="L101" s="26">
        <f t="shared" si="3"/>
        <v>22816672.347286824</v>
      </c>
      <c r="M101" s="61">
        <v>0.46715217280693594</v>
      </c>
      <c r="N101" s="61">
        <v>0.16476789228028038</v>
      </c>
      <c r="O101" s="61">
        <v>0.35912307028565188</v>
      </c>
      <c r="P101" s="61"/>
      <c r="Q101" s="16">
        <v>1.5583547979159695E-3</v>
      </c>
      <c r="R101" s="16">
        <v>7.2816332193722166E-3</v>
      </c>
      <c r="S101" s="5"/>
      <c r="T101" s="26">
        <f t="shared" si="4"/>
        <v>10658858.063258972</v>
      </c>
      <c r="U101" s="26">
        <f t="shared" si="5"/>
        <v>3759455.0115122073</v>
      </c>
      <c r="V101" s="26">
        <f t="shared" si="6"/>
        <v>8193993.4270593757</v>
      </c>
      <c r="W101" s="26">
        <f t="shared" si="7"/>
        <v>0</v>
      </c>
      <c r="X101" s="26">
        <f t="shared" si="8"/>
        <v>35556.470824871045</v>
      </c>
      <c r="Y101" s="53">
        <f t="shared" si="9"/>
        <v>166142.6393195352</v>
      </c>
    </row>
    <row r="102" spans="1:25">
      <c r="A102" s="5"/>
      <c r="B102" s="25">
        <v>2010</v>
      </c>
      <c r="C102" s="5">
        <v>4</v>
      </c>
      <c r="D102" s="26">
        <v>23012613.949999999</v>
      </c>
      <c r="E102" s="26">
        <v>21941062.27</v>
      </c>
      <c r="F102" s="26">
        <f>'[1]CDM Gross'!E101</f>
        <v>546412.46666666667</v>
      </c>
      <c r="G102" s="26">
        <f t="shared" si="10"/>
        <v>21394649.803333335</v>
      </c>
      <c r="H102" s="5"/>
      <c r="I102" s="5"/>
      <c r="J102" s="5"/>
      <c r="K102" s="60">
        <v>7.4999999999999997E-2</v>
      </c>
      <c r="L102" s="26">
        <f t="shared" si="3"/>
        <v>19901999.817054264</v>
      </c>
      <c r="M102" s="61">
        <v>0.4262872444312481</v>
      </c>
      <c r="N102" s="61">
        <v>0.1648965397428975</v>
      </c>
      <c r="O102" s="61">
        <v>0.40090464842969575</v>
      </c>
      <c r="P102" s="61"/>
      <c r="Q102" s="16">
        <v>1.5811909187682703E-3</v>
      </c>
      <c r="R102" s="16">
        <v>6.2117871584826071E-3</v>
      </c>
      <c r="S102" s="5"/>
      <c r="T102" s="26">
        <f t="shared" si="4"/>
        <v>8483968.6606832668</v>
      </c>
      <c r="U102" s="26">
        <f t="shared" si="5"/>
        <v>3281770.9037960274</v>
      </c>
      <c r="V102" s="26">
        <f t="shared" si="6"/>
        <v>7978804.2397040091</v>
      </c>
      <c r="W102" s="26">
        <f t="shared" si="7"/>
        <v>0</v>
      </c>
      <c r="X102" s="26">
        <f t="shared" si="8"/>
        <v>31468.861376053981</v>
      </c>
      <c r="Y102" s="53">
        <f t="shared" si="9"/>
        <v>123626.98689170087</v>
      </c>
    </row>
    <row r="103" spans="1:25">
      <c r="A103" s="5"/>
      <c r="B103" s="25">
        <v>2010</v>
      </c>
      <c r="C103" s="5">
        <v>5</v>
      </c>
      <c r="D103" s="26">
        <v>23187911.5</v>
      </c>
      <c r="E103" s="26">
        <v>22821875.530000001</v>
      </c>
      <c r="F103" s="26">
        <f>'[1]CDM Gross'!E102</f>
        <v>546412.46666666667</v>
      </c>
      <c r="G103" s="26">
        <f t="shared" si="10"/>
        <v>22275463.063333336</v>
      </c>
      <c r="H103" s="5"/>
      <c r="I103" s="5"/>
      <c r="J103" s="5"/>
      <c r="K103" s="60">
        <v>7.4999999999999997E-2</v>
      </c>
      <c r="L103" s="26">
        <f t="shared" si="3"/>
        <v>20721360.989147291</v>
      </c>
      <c r="M103" s="61">
        <v>0.39539109968833935</v>
      </c>
      <c r="N103" s="61">
        <v>0.15888117465143889</v>
      </c>
      <c r="O103" s="61">
        <v>0.43678062591667233</v>
      </c>
      <c r="P103" s="61"/>
      <c r="Q103" s="16">
        <v>1.8756771887621219E-3</v>
      </c>
      <c r="R103" s="16">
        <v>6.9307467656299923E-3</v>
      </c>
      <c r="S103" s="5"/>
      <c r="T103" s="26">
        <f t="shared" si="4"/>
        <v>8193041.7085380023</v>
      </c>
      <c r="U103" s="26">
        <f t="shared" si="5"/>
        <v>3292234.1743322234</v>
      </c>
      <c r="V103" s="26">
        <f t="shared" si="6"/>
        <v>9050689.0226850696</v>
      </c>
      <c r="W103" s="26">
        <f t="shared" si="7"/>
        <v>0</v>
      </c>
      <c r="X103" s="26">
        <f t="shared" si="8"/>
        <v>38866.584127448892</v>
      </c>
      <c r="Y103" s="53">
        <f t="shared" si="9"/>
        <v>143614.5056549841</v>
      </c>
    </row>
    <row r="104" spans="1:25">
      <c r="A104" s="5"/>
      <c r="B104" s="25">
        <v>2010</v>
      </c>
      <c r="C104" s="5">
        <v>6</v>
      </c>
      <c r="D104" s="26">
        <v>23110838.41</v>
      </c>
      <c r="E104" s="26">
        <v>22397456.170000002</v>
      </c>
      <c r="F104" s="26">
        <f>'[1]CDM Gross'!E103</f>
        <v>546412.46666666667</v>
      </c>
      <c r="G104" s="26">
        <f t="shared" si="10"/>
        <v>21851043.703333337</v>
      </c>
      <c r="H104" s="5"/>
      <c r="I104" s="5"/>
      <c r="J104" s="5"/>
      <c r="K104" s="60">
        <v>7.4999999999999997E-2</v>
      </c>
      <c r="L104" s="26">
        <f t="shared" si="3"/>
        <v>20326552.282170545</v>
      </c>
      <c r="M104" s="61">
        <v>0.34661767078431283</v>
      </c>
      <c r="N104" s="61">
        <v>0.16341759794095145</v>
      </c>
      <c r="O104" s="61">
        <v>0.48165092792469716</v>
      </c>
      <c r="P104" s="61"/>
      <c r="Q104" s="16">
        <v>1.8138066349318669E-3</v>
      </c>
      <c r="R104" s="16">
        <v>6.3639612174868319E-3</v>
      </c>
      <c r="S104" s="5"/>
      <c r="T104" s="26">
        <f t="shared" si="4"/>
        <v>7045542.2071215129</v>
      </c>
      <c r="U104" s="26">
        <f t="shared" si="5"/>
        <v>3321716.3483734755</v>
      </c>
      <c r="V104" s="26">
        <f t="shared" si="6"/>
        <v>9790302.768217314</v>
      </c>
      <c r="W104" s="26">
        <f t="shared" si="7"/>
        <v>0</v>
      </c>
      <c r="X104" s="26">
        <f t="shared" si="8"/>
        <v>36868.435394690416</v>
      </c>
      <c r="Y104" s="53">
        <f t="shared" si="9"/>
        <v>129357.3904089518</v>
      </c>
    </row>
    <row r="105" spans="1:25">
      <c r="A105" s="5"/>
      <c r="B105" s="25">
        <v>2010</v>
      </c>
      <c r="C105" s="5">
        <v>7</v>
      </c>
      <c r="D105" s="26">
        <v>24399272.73</v>
      </c>
      <c r="E105" s="26">
        <v>25426032.800000001</v>
      </c>
      <c r="F105" s="26">
        <f>'[1]CDM Gross'!E104</f>
        <v>546412.46666666667</v>
      </c>
      <c r="G105" s="26">
        <f t="shared" si="10"/>
        <v>24879620.333333336</v>
      </c>
      <c r="H105" s="5"/>
      <c r="I105" s="5"/>
      <c r="J105" s="5"/>
      <c r="K105" s="60">
        <v>7.4999999999999997E-2</v>
      </c>
      <c r="L105" s="26">
        <f t="shared" si="3"/>
        <v>23143832.868217058</v>
      </c>
      <c r="M105" s="61">
        <v>0.38056309132629085</v>
      </c>
      <c r="N105" s="61">
        <v>0.17779592270087577</v>
      </c>
      <c r="O105" s="61">
        <v>0.43397631031152073</v>
      </c>
      <c r="P105" s="61"/>
      <c r="Q105" s="16">
        <v>1.5738440996594305E-3</v>
      </c>
      <c r="R105" s="16">
        <v>5.9727932541790126E-3</v>
      </c>
      <c r="S105" s="5"/>
      <c r="T105" s="26">
        <f t="shared" si="4"/>
        <v>8807688.5814677011</v>
      </c>
      <c r="U105" s="26">
        <f t="shared" si="5"/>
        <v>4114879.119639508</v>
      </c>
      <c r="V105" s="26">
        <f t="shared" si="6"/>
        <v>10043875.19461534</v>
      </c>
      <c r="W105" s="26">
        <f t="shared" si="7"/>
        <v>0</v>
      </c>
      <c r="X105" s="26">
        <f t="shared" si="8"/>
        <v>36424.784803147413</v>
      </c>
      <c r="Y105" s="53">
        <f t="shared" si="9"/>
        <v>138233.32883113335</v>
      </c>
    </row>
    <row r="106" spans="1:25">
      <c r="A106" s="5"/>
      <c r="B106" s="25">
        <v>2010</v>
      </c>
      <c r="C106" s="5">
        <v>8</v>
      </c>
      <c r="D106" s="26">
        <v>24295478.890000001</v>
      </c>
      <c r="E106" s="26">
        <v>25600052.5</v>
      </c>
      <c r="F106" s="26">
        <f>'[1]CDM Gross'!E105</f>
        <v>546412.46666666667</v>
      </c>
      <c r="G106" s="26">
        <f t="shared" si="10"/>
        <v>25053640.033333335</v>
      </c>
      <c r="H106" s="5"/>
      <c r="I106" s="5"/>
      <c r="J106" s="5"/>
      <c r="K106" s="60">
        <v>7.4999999999999997E-2</v>
      </c>
      <c r="L106" s="26">
        <f t="shared" si="3"/>
        <v>23305711.65891473</v>
      </c>
      <c r="M106" s="61">
        <v>0.38433957280657866</v>
      </c>
      <c r="N106" s="61">
        <v>0.16776183112151635</v>
      </c>
      <c r="O106" s="61">
        <v>0.43911372797121168</v>
      </c>
      <c r="P106" s="61"/>
      <c r="Q106" s="16">
        <v>1.6341016187961831E-3</v>
      </c>
      <c r="R106" s="16">
        <v>7.0282088604873665E-3</v>
      </c>
      <c r="S106" s="5"/>
      <c r="T106" s="26">
        <f t="shared" si="4"/>
        <v>8957307.2629405875</v>
      </c>
      <c r="U106" s="26">
        <f t="shared" si="5"/>
        <v>3909808.8634896078</v>
      </c>
      <c r="V106" s="26">
        <f t="shared" si="6"/>
        <v>10233857.929568179</v>
      </c>
      <c r="W106" s="26">
        <f t="shared" si="7"/>
        <v>0</v>
      </c>
      <c r="X106" s="26">
        <f t="shared" si="8"/>
        <v>38083.90114902964</v>
      </c>
      <c r="Y106" s="53">
        <f t="shared" si="9"/>
        <v>163797.40918114822</v>
      </c>
    </row>
    <row r="107" spans="1:25">
      <c r="A107" s="5"/>
      <c r="B107" s="25">
        <v>2010</v>
      </c>
      <c r="C107" s="5">
        <v>9</v>
      </c>
      <c r="D107" s="26">
        <v>22533738.890000001</v>
      </c>
      <c r="E107" s="26">
        <v>22729487.010000002</v>
      </c>
      <c r="F107" s="26">
        <f>'[1]CDM Gross'!E106</f>
        <v>546412.46666666667</v>
      </c>
      <c r="G107" s="26">
        <f t="shared" si="10"/>
        <v>22183074.543333337</v>
      </c>
      <c r="H107" s="5"/>
      <c r="I107" s="5"/>
      <c r="J107" s="5"/>
      <c r="K107" s="60">
        <v>7.4999999999999997E-2</v>
      </c>
      <c r="L107" s="26">
        <f t="shared" si="3"/>
        <v>20635418.179844964</v>
      </c>
      <c r="M107" s="61">
        <v>0.36374425393665311</v>
      </c>
      <c r="N107" s="61">
        <v>0.16727832418878549</v>
      </c>
      <c r="O107" s="61">
        <v>0.45929280595177757</v>
      </c>
      <c r="P107" s="61"/>
      <c r="Q107" s="16">
        <v>1.6527237253715164E-3</v>
      </c>
      <c r="R107" s="16">
        <v>7.9079379180095923E-3</v>
      </c>
      <c r="S107" s="5"/>
      <c r="T107" s="26">
        <f t="shared" si="4"/>
        <v>7506014.7904985547</v>
      </c>
      <c r="U107" s="26">
        <f t="shared" si="5"/>
        <v>3451858.172059264</v>
      </c>
      <c r="V107" s="26">
        <f t="shared" si="6"/>
        <v>9477699.1178093161</v>
      </c>
      <c r="W107" s="26">
        <f t="shared" si="7"/>
        <v>0</v>
      </c>
      <c r="X107" s="26">
        <f t="shared" si="8"/>
        <v>34104.645208792484</v>
      </c>
      <c r="Y107" s="53">
        <f t="shared" si="9"/>
        <v>163183.60587838048</v>
      </c>
    </row>
    <row r="108" spans="1:25">
      <c r="A108" s="5"/>
      <c r="B108" s="25">
        <v>2010</v>
      </c>
      <c r="C108" s="5">
        <v>10</v>
      </c>
      <c r="D108" s="26">
        <v>23380882.420000002</v>
      </c>
      <c r="E108" s="26">
        <v>23077664.260000002</v>
      </c>
      <c r="F108" s="26">
        <f>'[1]CDM Gross'!E107</f>
        <v>546412.46666666667</v>
      </c>
      <c r="G108" s="26">
        <f t="shared" si="10"/>
        <v>22531251.793333337</v>
      </c>
      <c r="H108" s="5"/>
      <c r="I108" s="5"/>
      <c r="J108" s="5"/>
      <c r="K108" s="60">
        <v>7.4999999999999997E-2</v>
      </c>
      <c r="L108" s="26">
        <f t="shared" si="3"/>
        <v>20959303.993798453</v>
      </c>
      <c r="M108" s="61">
        <v>0.37586337402617898</v>
      </c>
      <c r="N108" s="61">
        <v>0.17207628051872204</v>
      </c>
      <c r="O108" s="61">
        <v>0.44170269747718593</v>
      </c>
      <c r="P108" s="61"/>
      <c r="Q108" s="16">
        <v>1.5295811736984685E-3</v>
      </c>
      <c r="R108" s="16">
        <v>8.7133482161872392E-3</v>
      </c>
      <c r="S108" s="5"/>
      <c r="T108" s="26">
        <f t="shared" si="4"/>
        <v>7877834.7163494546</v>
      </c>
      <c r="U108" s="26">
        <f t="shared" si="5"/>
        <v>3606599.0735140336</v>
      </c>
      <c r="V108" s="26">
        <f t="shared" si="6"/>
        <v>9257781.1113051325</v>
      </c>
      <c r="W108" s="26">
        <f t="shared" si="7"/>
        <v>0</v>
      </c>
      <c r="X108" s="26">
        <f t="shared" si="8"/>
        <v>32058.956802737237</v>
      </c>
      <c r="Y108" s="53">
        <f t="shared" si="9"/>
        <v>182625.71406688984</v>
      </c>
    </row>
    <row r="109" spans="1:25">
      <c r="A109" s="5"/>
      <c r="B109" s="25">
        <v>2010</v>
      </c>
      <c r="C109" s="5">
        <v>11</v>
      </c>
      <c r="D109" s="26">
        <v>24739192.57</v>
      </c>
      <c r="E109" s="26">
        <v>24977613.140000001</v>
      </c>
      <c r="F109" s="26">
        <f>'[1]CDM Gross'!E108</f>
        <v>546412.46666666667</v>
      </c>
      <c r="G109" s="26">
        <f t="shared" si="10"/>
        <v>24431200.673333336</v>
      </c>
      <c r="H109" s="5"/>
      <c r="I109" s="5"/>
      <c r="J109" s="5"/>
      <c r="K109" s="60">
        <v>7.4999999999999997E-2</v>
      </c>
      <c r="L109" s="26">
        <f t="shared" si="3"/>
        <v>22726698.300775196</v>
      </c>
      <c r="M109" s="61">
        <v>0.3626721524456662</v>
      </c>
      <c r="N109" s="61">
        <v>0.15662061786085746</v>
      </c>
      <c r="O109" s="61">
        <v>0.4678659756376522</v>
      </c>
      <c r="P109" s="61"/>
      <c r="Q109" s="16">
        <v>1.6089975528495041E-3</v>
      </c>
      <c r="R109" s="16">
        <v>1.1111581686511102E-2</v>
      </c>
      <c r="S109" s="5"/>
      <c r="T109" s="26">
        <f t="shared" si="4"/>
        <v>8242340.5907254051</v>
      </c>
      <c r="U109" s="26">
        <f t="shared" si="5"/>
        <v>3559469.5298047108</v>
      </c>
      <c r="V109" s="26">
        <f t="shared" si="6"/>
        <v>10633048.87351476</v>
      </c>
      <c r="W109" s="26">
        <f t="shared" si="7"/>
        <v>0</v>
      </c>
      <c r="X109" s="26">
        <f t="shared" si="8"/>
        <v>36567.201950296272</v>
      </c>
      <c r="Y109" s="53">
        <f t="shared" si="9"/>
        <v>252529.56463375664</v>
      </c>
    </row>
    <row r="110" spans="1:25">
      <c r="A110" s="5"/>
      <c r="B110" s="25">
        <v>2010</v>
      </c>
      <c r="C110" s="5">
        <v>12</v>
      </c>
      <c r="D110" s="26">
        <v>29632674.989999998</v>
      </c>
      <c r="E110" s="26">
        <v>30313876.609999999</v>
      </c>
      <c r="F110" s="26">
        <f>'[1]CDM Gross'!E109</f>
        <v>546412.46666666667</v>
      </c>
      <c r="G110" s="26">
        <f t="shared" si="10"/>
        <v>29767464.143333334</v>
      </c>
      <c r="H110" s="5"/>
      <c r="I110" s="5"/>
      <c r="J110" s="5"/>
      <c r="K110" s="60">
        <v>7.4999999999999997E-2</v>
      </c>
      <c r="L110" s="26">
        <f t="shared" si="3"/>
        <v>27690664.319379847</v>
      </c>
      <c r="M110" s="61">
        <v>0.45315202318351605</v>
      </c>
      <c r="N110" s="61">
        <v>0.15693518234726983</v>
      </c>
      <c r="O110" s="61">
        <v>0.37906625443702174</v>
      </c>
      <c r="P110" s="61"/>
      <c r="Q110" s="16">
        <v>1.535990721586079E-3</v>
      </c>
      <c r="R110" s="16">
        <v>9.1953500064872688E-3</v>
      </c>
      <c r="S110" s="5"/>
      <c r="T110" s="26">
        <f t="shared" si="4"/>
        <v>12548080.559622576</v>
      </c>
      <c r="U110" s="26">
        <f t="shared" si="5"/>
        <v>4345639.4542789152</v>
      </c>
      <c r="V110" s="26">
        <f t="shared" si="6"/>
        <v>10496596.406420201</v>
      </c>
      <c r="W110" s="26">
        <f t="shared" si="7"/>
        <v>0</v>
      </c>
      <c r="X110" s="26">
        <f t="shared" si="8"/>
        <v>42532.603469122143</v>
      </c>
      <c r="Y110" s="53">
        <f t="shared" si="9"/>
        <v>254625.35032884625</v>
      </c>
    </row>
    <row r="111" spans="1:25">
      <c r="A111" s="5"/>
      <c r="B111" s="25">
        <v>2011</v>
      </c>
      <c r="C111" s="5">
        <v>1</v>
      </c>
      <c r="D111" s="26">
        <v>31500560.199999999</v>
      </c>
      <c r="E111" s="26">
        <v>32275767.629999999</v>
      </c>
      <c r="F111" s="26">
        <f>'[1]CDM Gross'!E110</f>
        <v>796621.49375000002</v>
      </c>
      <c r="G111" s="26">
        <f t="shared" si="10"/>
        <v>31479146.13625</v>
      </c>
      <c r="H111" s="5"/>
      <c r="I111" s="6"/>
      <c r="J111" s="5"/>
      <c r="K111" s="60">
        <v>7.4999999999999997E-2</v>
      </c>
      <c r="L111" s="26">
        <f t="shared" si="3"/>
        <v>29282926.638372093</v>
      </c>
      <c r="M111" s="61">
        <v>0.43365645143962411</v>
      </c>
      <c r="N111" s="61">
        <v>0.16071490263443558</v>
      </c>
      <c r="O111" s="61">
        <v>0.39557243718692409</v>
      </c>
      <c r="P111" s="61"/>
      <c r="Q111" s="16">
        <v>6.15375797629425E-4</v>
      </c>
      <c r="R111" s="16">
        <v>9.3946797565647028E-3</v>
      </c>
      <c r="S111" s="5"/>
      <c r="T111" s="26">
        <f>L111*M111+27004</f>
        <v>12725734.053763283</v>
      </c>
      <c r="U111" s="26">
        <f t="shared" si="5"/>
        <v>4706202.7035372909</v>
      </c>
      <c r="V111" s="26">
        <f t="shared" si="6"/>
        <v>11583518.658306751</v>
      </c>
      <c r="W111" s="26">
        <f t="shared" si="7"/>
        <v>0</v>
      </c>
      <c r="X111" s="26">
        <f t="shared" si="8"/>
        <v>18020.004337012164</v>
      </c>
      <c r="Y111" s="53">
        <f t="shared" si="9"/>
        <v>275103.7181024836</v>
      </c>
    </row>
    <row r="112" spans="1:25">
      <c r="A112" s="5"/>
      <c r="B112" s="25">
        <v>2011</v>
      </c>
      <c r="C112" s="5">
        <v>2</v>
      </c>
      <c r="D112" s="26">
        <v>28507142.800000001</v>
      </c>
      <c r="E112" s="26">
        <v>28434935.43</v>
      </c>
      <c r="F112" s="26">
        <f>'[1]CDM Gross'!E111</f>
        <v>796621.49375000002</v>
      </c>
      <c r="G112" s="26">
        <f t="shared" si="10"/>
        <v>27638313.936250001</v>
      </c>
      <c r="H112" s="5"/>
      <c r="I112" s="6"/>
      <c r="J112" s="6"/>
      <c r="K112" s="60">
        <v>7.4999999999999997E-2</v>
      </c>
      <c r="L112" s="26">
        <f t="shared" si="3"/>
        <v>25710059.475581396</v>
      </c>
      <c r="M112" s="61">
        <v>0.46230199328850019</v>
      </c>
      <c r="N112" s="61">
        <v>0.15717079238064063</v>
      </c>
      <c r="O112" s="61">
        <v>0.37285598233534478</v>
      </c>
      <c r="P112" s="61"/>
      <c r="Q112" s="16">
        <v>1.1042544221952074E-3</v>
      </c>
      <c r="R112" s="16">
        <v>6.4841584916544457E-3</v>
      </c>
      <c r="S112" s="5"/>
      <c r="T112" s="26">
        <f t="shared" si="4"/>
        <v>11885811.743127171</v>
      </c>
      <c r="U112" s="26">
        <f t="shared" si="5"/>
        <v>4040870.4199305261</v>
      </c>
      <c r="V112" s="26">
        <f t="shared" si="6"/>
        <v>9586149.4816680402</v>
      </c>
      <c r="W112" s="26">
        <f t="shared" si="7"/>
        <v>0</v>
      </c>
      <c r="X112" s="26">
        <f t="shared" si="8"/>
        <v>28390.446870812553</v>
      </c>
      <c r="Y112" s="53">
        <f t="shared" si="9"/>
        <v>166708.10046953196</v>
      </c>
    </row>
    <row r="113" spans="1:25">
      <c r="A113" s="5"/>
      <c r="B113" s="25">
        <v>2011</v>
      </c>
      <c r="C113" s="5">
        <v>3</v>
      </c>
      <c r="D113" s="26">
        <v>28383502.510000002</v>
      </c>
      <c r="E113" s="26">
        <v>28868518.059999999</v>
      </c>
      <c r="F113" s="26">
        <f>'[1]CDM Gross'!E112</f>
        <v>796621.49375000002</v>
      </c>
      <c r="G113" s="26">
        <f t="shared" si="10"/>
        <v>28071896.56625</v>
      </c>
      <c r="H113" s="5"/>
      <c r="I113" s="6"/>
      <c r="J113" s="6"/>
      <c r="K113" s="60">
        <v>7.4999999999999997E-2</v>
      </c>
      <c r="L113" s="26">
        <f t="shared" si="3"/>
        <v>26113392.154651165</v>
      </c>
      <c r="M113" s="61">
        <v>0.47582008846290685</v>
      </c>
      <c r="N113" s="61">
        <v>0.16299488985624103</v>
      </c>
      <c r="O113" s="61">
        <v>0.35241305665621792</v>
      </c>
      <c r="P113" s="61"/>
      <c r="Q113" s="16">
        <v>1.2789216229204352E-3</v>
      </c>
      <c r="R113" s="16">
        <v>7.3971242799947571E-3</v>
      </c>
      <c r="S113" s="5"/>
      <c r="T113" s="26">
        <f t="shared" si="4"/>
        <v>12425276.565092696</v>
      </c>
      <c r="U113" s="26">
        <f t="shared" si="5"/>
        <v>4256349.4780201949</v>
      </c>
      <c r="V113" s="26">
        <f t="shared" si="6"/>
        <v>9202700.3488831166</v>
      </c>
      <c r="W113" s="26">
        <f t="shared" si="7"/>
        <v>0</v>
      </c>
      <c r="X113" s="26">
        <f t="shared" si="8"/>
        <v>33396.981874384226</v>
      </c>
      <c r="Y113" s="53">
        <f t="shared" si="9"/>
        <v>193164.00714019474</v>
      </c>
    </row>
    <row r="114" spans="1:25">
      <c r="A114" s="5"/>
      <c r="B114" s="25">
        <v>2011</v>
      </c>
      <c r="C114" s="5">
        <v>4</v>
      </c>
      <c r="D114" s="26">
        <v>24287161.66</v>
      </c>
      <c r="E114" s="26">
        <v>24072179.280000001</v>
      </c>
      <c r="F114" s="26">
        <f>'[1]CDM Gross'!E113</f>
        <v>796621.49375000002</v>
      </c>
      <c r="G114" s="26">
        <f t="shared" si="10"/>
        <v>23275557.786250003</v>
      </c>
      <c r="H114" s="5"/>
      <c r="I114" s="6"/>
      <c r="J114" s="6"/>
      <c r="K114" s="60">
        <v>7.4999999999999997E-2</v>
      </c>
      <c r="L114" s="26">
        <f t="shared" si="3"/>
        <v>21651681.661627911</v>
      </c>
      <c r="M114" s="61">
        <v>0.45713749340599974</v>
      </c>
      <c r="N114" s="61">
        <v>0.1666440605016522</v>
      </c>
      <c r="O114" s="61">
        <v>0.36941949787180012</v>
      </c>
      <c r="P114" s="61"/>
      <c r="Q114" s="16">
        <v>1.1433224816697785E-3</v>
      </c>
      <c r="R114" s="16">
        <v>5.5698765527528084E-3</v>
      </c>
      <c r="S114" s="5"/>
      <c r="T114" s="26">
        <f t="shared" si="4"/>
        <v>9897795.4828212354</v>
      </c>
      <c r="U114" s="26">
        <f t="shared" si="5"/>
        <v>3608124.1487828349</v>
      </c>
      <c r="V114" s="26">
        <f t="shared" si="6"/>
        <v>7998553.3675186457</v>
      </c>
      <c r="W114" s="26">
        <f t="shared" si="7"/>
        <v>0</v>
      </c>
      <c r="X114" s="26">
        <f t="shared" si="8"/>
        <v>24754.854409696458</v>
      </c>
      <c r="Y114" s="53">
        <f t="shared" si="9"/>
        <v>120597.19401476927</v>
      </c>
    </row>
    <row r="115" spans="1:25">
      <c r="A115" s="5"/>
      <c r="B115" s="25">
        <v>2011</v>
      </c>
      <c r="C115" s="5">
        <v>5</v>
      </c>
      <c r="D115" s="26">
        <v>23002995.370000001</v>
      </c>
      <c r="E115" s="26">
        <v>22930942.34</v>
      </c>
      <c r="F115" s="26">
        <f>'[1]CDM Gross'!E114</f>
        <v>796621.49375000002</v>
      </c>
      <c r="G115" s="26">
        <f t="shared" si="10"/>
        <v>22134320.846250001</v>
      </c>
      <c r="H115" s="5"/>
      <c r="I115" s="6"/>
      <c r="J115" s="6"/>
      <c r="K115" s="60">
        <v>7.4999999999999997E-2</v>
      </c>
      <c r="L115" s="26">
        <f t="shared" si="3"/>
        <v>20590065.903488375</v>
      </c>
      <c r="M115" s="61">
        <v>0.40419017662205103</v>
      </c>
      <c r="N115" s="61">
        <v>0.15386666647569272</v>
      </c>
      <c r="O115" s="61">
        <v>0.43401383686681416</v>
      </c>
      <c r="P115" s="61"/>
      <c r="Q115" s="16">
        <v>1.4310138797579894E-3</v>
      </c>
      <c r="R115" s="16">
        <v>6.3909801147022426E-3</v>
      </c>
      <c r="S115" s="5"/>
      <c r="T115" s="26">
        <f t="shared" si="4"/>
        <v>8322302.3741906369</v>
      </c>
      <c r="U115" s="26">
        <f t="shared" si="5"/>
        <v>3168124.8030845784</v>
      </c>
      <c r="V115" s="26">
        <f t="shared" si="6"/>
        <v>8936373.5041135568</v>
      </c>
      <c r="W115" s="26">
        <f t="shared" si="7"/>
        <v>0</v>
      </c>
      <c r="X115" s="26">
        <f t="shared" si="8"/>
        <v>29464.670093023593</v>
      </c>
      <c r="Y115" s="53">
        <f t="shared" si="9"/>
        <v>131590.70174960286</v>
      </c>
    </row>
    <row r="116" spans="1:25">
      <c r="A116" s="5"/>
      <c r="B116" s="25">
        <v>2011</v>
      </c>
      <c r="C116" s="5">
        <v>6</v>
      </c>
      <c r="D116" s="26">
        <v>23161616.41</v>
      </c>
      <c r="E116" s="26">
        <v>22502304.879999999</v>
      </c>
      <c r="F116" s="26">
        <f>'[1]CDM Gross'!E115</f>
        <v>796621.49375000002</v>
      </c>
      <c r="G116" s="26">
        <f t="shared" si="10"/>
        <v>21705683.38625</v>
      </c>
      <c r="H116" s="5"/>
      <c r="I116" s="6"/>
      <c r="J116" s="6"/>
      <c r="K116" s="60">
        <v>7.4999999999999997E-2</v>
      </c>
      <c r="L116" s="26">
        <f t="shared" si="3"/>
        <v>20191333.382558141</v>
      </c>
      <c r="M116" s="61">
        <v>0.38199204468783149</v>
      </c>
      <c r="N116" s="61">
        <v>0.16681164172313392</v>
      </c>
      <c r="O116" s="61">
        <v>0.44294402275991612</v>
      </c>
      <c r="P116" s="61"/>
      <c r="Q116" s="16">
        <v>1.6264776281477986E-3</v>
      </c>
      <c r="R116" s="16">
        <v>6.5038273788597121E-3</v>
      </c>
      <c r="S116" s="5"/>
      <c r="T116" s="26">
        <f t="shared" si="4"/>
        <v>7712928.7237770529</v>
      </c>
      <c r="U116" s="26">
        <f t="shared" si="5"/>
        <v>3368149.4701236426</v>
      </c>
      <c r="V116" s="26">
        <f t="shared" si="6"/>
        <v>8943630.4333568867</v>
      </c>
      <c r="W116" s="26">
        <f t="shared" si="7"/>
        <v>0</v>
      </c>
      <c r="X116" s="26">
        <f t="shared" si="8"/>
        <v>32840.752029204632</v>
      </c>
      <c r="Y116" s="53">
        <f t="shared" si="9"/>
        <v>131320.94686916572</v>
      </c>
    </row>
    <row r="117" spans="1:25">
      <c r="A117" s="5"/>
      <c r="B117" s="25">
        <v>2011</v>
      </c>
      <c r="C117" s="5">
        <v>7</v>
      </c>
      <c r="D117" s="26">
        <v>24884308.050000001</v>
      </c>
      <c r="E117" s="26">
        <v>25936633.350000001</v>
      </c>
      <c r="F117" s="26">
        <f>'[1]CDM Gross'!E116</f>
        <v>796621.49375000002</v>
      </c>
      <c r="G117" s="26">
        <f t="shared" si="10"/>
        <v>25140011.856250003</v>
      </c>
      <c r="H117" s="5"/>
      <c r="I117" s="6"/>
      <c r="J117" s="6"/>
      <c r="K117" s="60">
        <v>7.4999999999999997E-2</v>
      </c>
      <c r="L117" s="26">
        <f t="shared" si="3"/>
        <v>23386057.540697679</v>
      </c>
      <c r="M117" s="61">
        <v>0.36741249790018249</v>
      </c>
      <c r="N117" s="61">
        <v>0.16799160422159892</v>
      </c>
      <c r="O117" s="61">
        <v>0.45757170226429283</v>
      </c>
      <c r="P117" s="61"/>
      <c r="Q117" s="16">
        <v>1.3049739104708572E-3</v>
      </c>
      <c r="R117" s="16">
        <v>5.6213486601696195E-3</v>
      </c>
      <c r="S117" s="5"/>
      <c r="T117" s="26">
        <f t="shared" si="4"/>
        <v>8592329.8170651328</v>
      </c>
      <c r="U117" s="26">
        <f t="shared" si="5"/>
        <v>3928661.3226804235</v>
      </c>
      <c r="V117" s="26">
        <f t="shared" si="6"/>
        <v>10700798.158147739</v>
      </c>
      <c r="W117" s="26">
        <f t="shared" si="7"/>
        <v>0</v>
      </c>
      <c r="X117" s="26">
        <f t="shared" si="8"/>
        <v>30518.194959380729</v>
      </c>
      <c r="Y117" s="53">
        <f t="shared" si="9"/>
        <v>131461.18322305052</v>
      </c>
    </row>
    <row r="118" spans="1:25">
      <c r="A118" s="5"/>
      <c r="B118" s="25">
        <v>2011</v>
      </c>
      <c r="C118" s="5">
        <v>8</v>
      </c>
      <c r="D118" s="26">
        <v>25087531.739999998</v>
      </c>
      <c r="E118" s="26">
        <v>25057189.079999998</v>
      </c>
      <c r="F118" s="26">
        <f>'[1]CDM Gross'!E117</f>
        <v>796621.49375000002</v>
      </c>
      <c r="G118" s="26">
        <f t="shared" si="10"/>
        <v>24260567.58625</v>
      </c>
      <c r="H118" s="5"/>
      <c r="I118" s="6"/>
      <c r="J118" s="6"/>
      <c r="K118" s="60">
        <v>7.4999999999999997E-2</v>
      </c>
      <c r="L118" s="26">
        <f t="shared" si="3"/>
        <v>22567969.847674418</v>
      </c>
      <c r="M118" s="61">
        <v>0.44155360050101672</v>
      </c>
      <c r="N118" s="61">
        <v>0.17250844441230298</v>
      </c>
      <c r="O118" s="61">
        <v>0.37821592279726379</v>
      </c>
      <c r="P118" s="61"/>
      <c r="Q118" s="16">
        <v>1.553749070954673E-3</v>
      </c>
      <c r="R118" s="16">
        <v>6.0517520381400914E-3</v>
      </c>
      <c r="S118" s="5"/>
      <c r="T118" s="26">
        <f t="shared" si="4"/>
        <v>9964968.3422390204</v>
      </c>
      <c r="U118" s="26">
        <f t="shared" si="5"/>
        <v>3893165.3719660724</v>
      </c>
      <c r="V118" s="26">
        <f t="shared" si="6"/>
        <v>8535565.5415990055</v>
      </c>
      <c r="W118" s="26">
        <f t="shared" si="7"/>
        <v>0</v>
      </c>
      <c r="X118" s="26">
        <f t="shared" si="8"/>
        <v>35064.962184157201</v>
      </c>
      <c r="Y118" s="53">
        <f t="shared" si="9"/>
        <v>136575.75752234779</v>
      </c>
    </row>
    <row r="119" spans="1:25">
      <c r="A119" s="5"/>
      <c r="B119" s="25">
        <v>2011</v>
      </c>
      <c r="C119" s="5">
        <v>9</v>
      </c>
      <c r="D119" s="26">
        <v>22690378.41</v>
      </c>
      <c r="E119" s="26">
        <v>22427736.190000001</v>
      </c>
      <c r="F119" s="26">
        <f>'[1]CDM Gross'!E118</f>
        <v>796621.49375000002</v>
      </c>
      <c r="G119" s="26">
        <f t="shared" si="10"/>
        <v>21631114.696250003</v>
      </c>
      <c r="H119" s="5"/>
      <c r="I119" s="6"/>
      <c r="J119" s="6"/>
      <c r="K119" s="60">
        <v>7.4999999999999997E-2</v>
      </c>
      <c r="L119" s="26">
        <f t="shared" si="3"/>
        <v>20121967.159302328</v>
      </c>
      <c r="M119" s="61">
        <v>0.37392281315358011</v>
      </c>
      <c r="N119" s="61">
        <v>0.19681089398049606</v>
      </c>
      <c r="O119" s="61">
        <v>0.41870769999657942</v>
      </c>
      <c r="P119" s="61"/>
      <c r="Q119" s="16">
        <v>1.2645974772944506E-3</v>
      </c>
      <c r="R119" s="16">
        <v>9.1991505812527019E-3</v>
      </c>
      <c r="S119" s="5"/>
      <c r="T119" s="26">
        <f t="shared" si="4"/>
        <v>7524062.5663902797</v>
      </c>
      <c r="U119" s="26">
        <f t="shared" si="5"/>
        <v>3960222.345268474</v>
      </c>
      <c r="V119" s="26">
        <f t="shared" si="6"/>
        <v>8425222.588678183</v>
      </c>
      <c r="W119" s="26">
        <f t="shared" si="7"/>
        <v>0</v>
      </c>
      <c r="X119" s="26">
        <f t="shared" si="8"/>
        <v>25446.188907855507</v>
      </c>
      <c r="Y119" s="53">
        <f t="shared" si="9"/>
        <v>185105.0058894438</v>
      </c>
    </row>
    <row r="120" spans="1:25">
      <c r="A120" s="5"/>
      <c r="B120" s="25">
        <v>2011</v>
      </c>
      <c r="C120" s="5">
        <v>10</v>
      </c>
      <c r="D120" s="26">
        <v>24135032.329999998</v>
      </c>
      <c r="E120" s="26">
        <v>23703378.48</v>
      </c>
      <c r="F120" s="26">
        <f>'[1]CDM Gross'!E119</f>
        <v>796621.49375000002</v>
      </c>
      <c r="G120" s="26">
        <f t="shared" si="10"/>
        <v>22906756.986250002</v>
      </c>
      <c r="H120" s="5"/>
      <c r="I120" s="6"/>
      <c r="J120" s="6"/>
      <c r="K120" s="60">
        <v>7.4999999999999997E-2</v>
      </c>
      <c r="L120" s="26">
        <f t="shared" si="3"/>
        <v>21308611.150000002</v>
      </c>
      <c r="M120" s="61">
        <v>0.37729998647726182</v>
      </c>
      <c r="N120" s="61">
        <v>0.17330200479748303</v>
      </c>
      <c r="O120" s="61">
        <v>0.43741093101327672</v>
      </c>
      <c r="P120" s="61"/>
      <c r="Q120" s="16">
        <v>1.6107205662516636E-3</v>
      </c>
      <c r="R120" s="16">
        <v>1.0255553103258061E-2</v>
      </c>
      <c r="S120" s="5"/>
      <c r="T120" s="26">
        <f t="shared" si="4"/>
        <v>8039738.6987442309</v>
      </c>
      <c r="U120" s="26">
        <f t="shared" si="5"/>
        <v>3692825.0317450007</v>
      </c>
      <c r="V120" s="26">
        <f t="shared" si="6"/>
        <v>9320619.4417213909</v>
      </c>
      <c r="W120" s="26">
        <f t="shared" si="7"/>
        <v>0</v>
      </c>
      <c r="X120" s="26">
        <f t="shared" si="8"/>
        <v>34322.218217564514</v>
      </c>
      <c r="Y120" s="53">
        <f t="shared" si="9"/>
        <v>218531.59320550185</v>
      </c>
    </row>
    <row r="121" spans="1:25">
      <c r="A121" s="5"/>
      <c r="B121" s="25">
        <v>2011</v>
      </c>
      <c r="C121" s="5">
        <v>11</v>
      </c>
      <c r="D121" s="26">
        <v>24954563.050000001</v>
      </c>
      <c r="E121" s="26">
        <v>24187530.030000001</v>
      </c>
      <c r="F121" s="26">
        <f>'[1]CDM Gross'!E120</f>
        <v>796621.49375000002</v>
      </c>
      <c r="G121" s="26">
        <f t="shared" si="10"/>
        <v>23390908.536250003</v>
      </c>
      <c r="H121" s="5"/>
      <c r="I121" s="6"/>
      <c r="J121" s="6"/>
      <c r="K121" s="60">
        <v>7.4999999999999997E-2</v>
      </c>
      <c r="L121" s="26">
        <f t="shared" si="3"/>
        <v>21758984.684883725</v>
      </c>
      <c r="M121" s="61">
        <v>0.41088459158996626</v>
      </c>
      <c r="N121" s="61">
        <v>0.1707047056728789</v>
      </c>
      <c r="O121" s="61">
        <v>0.40731706597167477</v>
      </c>
      <c r="P121" s="61"/>
      <c r="Q121" s="16">
        <v>1.7058016631841739E-3</v>
      </c>
      <c r="R121" s="16">
        <v>9.2598999775570911E-3</v>
      </c>
      <c r="S121" s="5"/>
      <c r="T121" s="26">
        <f t="shared" si="4"/>
        <v>8940431.535660781</v>
      </c>
      <c r="U121" s="26">
        <f t="shared" si="5"/>
        <v>3714361.0763737559</v>
      </c>
      <c r="V121" s="26">
        <f t="shared" si="6"/>
        <v>8862805.8003694452</v>
      </c>
      <c r="W121" s="26">
        <f t="shared" si="7"/>
        <v>0</v>
      </c>
      <c r="X121" s="26">
        <f t="shared" si="8"/>
        <v>37116.512264673627</v>
      </c>
      <c r="Y121" s="53">
        <f t="shared" si="9"/>
        <v>201486.02179521989</v>
      </c>
    </row>
    <row r="122" spans="1:25">
      <c r="A122" s="5"/>
      <c r="B122" s="25">
        <v>2011</v>
      </c>
      <c r="C122" s="5">
        <v>12</v>
      </c>
      <c r="D122" s="26">
        <v>29601030.93</v>
      </c>
      <c r="E122" s="26">
        <v>28737267.280000001</v>
      </c>
      <c r="F122" s="26">
        <f>'[1]CDM Gross'!E121</f>
        <v>796621.49375000002</v>
      </c>
      <c r="G122" s="26">
        <f t="shared" si="10"/>
        <v>27940645.786250003</v>
      </c>
      <c r="H122" s="5"/>
      <c r="I122" s="6"/>
      <c r="J122" s="6"/>
      <c r="K122" s="60">
        <v>7.4999999999999997E-2</v>
      </c>
      <c r="L122" s="26">
        <f t="shared" si="3"/>
        <v>25991298.405813958</v>
      </c>
      <c r="M122" s="61">
        <v>0.37111865708220676</v>
      </c>
      <c r="N122" s="61">
        <v>0.1626824361131684</v>
      </c>
      <c r="O122" s="61">
        <v>0.45319248042334609</v>
      </c>
      <c r="P122" s="61"/>
      <c r="Q122" s="16">
        <v>1.1816533172501031E-3</v>
      </c>
      <c r="R122" s="16">
        <v>1.1736149065234633E-2</v>
      </c>
      <c r="S122" s="5"/>
      <c r="T122" s="26">
        <f t="shared" si="4"/>
        <v>9645855.7601885777</v>
      </c>
      <c r="U122" s="26">
        <f t="shared" si="5"/>
        <v>4228327.7424021251</v>
      </c>
      <c r="V122" s="26">
        <f t="shared" si="6"/>
        <v>11779060.993954189</v>
      </c>
      <c r="W122" s="26">
        <f t="shared" si="7"/>
        <v>0</v>
      </c>
      <c r="X122" s="26">
        <f t="shared" si="8"/>
        <v>30712.70398086738</v>
      </c>
      <c r="Y122" s="53">
        <f t="shared" si="9"/>
        <v>305037.75248962792</v>
      </c>
    </row>
    <row r="123" spans="1:25">
      <c r="A123" s="5"/>
      <c r="B123" s="25">
        <v>2012</v>
      </c>
      <c r="C123" s="5">
        <v>1</v>
      </c>
      <c r="D123" s="26">
        <v>31345262.52</v>
      </c>
      <c r="E123" s="26">
        <v>30161334.120000001</v>
      </c>
      <c r="F123" s="26">
        <f>'[1]CDM Gross'!E122</f>
        <v>738663.13749999995</v>
      </c>
      <c r="G123" s="26">
        <f t="shared" si="10"/>
        <v>29422670.982500002</v>
      </c>
      <c r="H123" s="5"/>
      <c r="I123" s="6"/>
      <c r="J123" s="6"/>
      <c r="K123" s="60">
        <v>7.4999999999999997E-2</v>
      </c>
      <c r="L123" s="62">
        <f t="shared" ref="L123:L134" si="11">G123/(1+K123)</f>
        <v>27369926.495348841</v>
      </c>
      <c r="M123" s="63">
        <v>0.46024138542071147</v>
      </c>
      <c r="N123" s="63">
        <v>0.15733466497310769</v>
      </c>
      <c r="O123" s="63">
        <v>0.37188193540879788</v>
      </c>
      <c r="P123" s="63"/>
      <c r="Q123" s="19">
        <v>1.2731450406263695E-3</v>
      </c>
      <c r="R123" s="19">
        <v>9.173383278709835E-3</v>
      </c>
      <c r="S123" s="5"/>
      <c r="T123" s="26">
        <f>L123*M123+28691</f>
        <v>12625463.889082389</v>
      </c>
      <c r="U123" s="26">
        <f t="shared" si="5"/>
        <v>4306238.2154842932</v>
      </c>
      <c r="V123" s="26">
        <f t="shared" si="6"/>
        <v>10178381.237086864</v>
      </c>
      <c r="W123" s="26">
        <f t="shared" si="7"/>
        <v>0</v>
      </c>
      <c r="X123" s="26">
        <f t="shared" si="8"/>
        <v>34845.886179861649</v>
      </c>
      <c r="Y123" s="53">
        <f t="shared" si="9"/>
        <v>251074.82605195034</v>
      </c>
    </row>
    <row r="124" spans="1:25">
      <c r="A124" s="5"/>
      <c r="B124" s="25">
        <v>2012</v>
      </c>
      <c r="C124" s="5">
        <v>2</v>
      </c>
      <c r="D124" s="26">
        <v>28873907.510000002</v>
      </c>
      <c r="E124" s="26">
        <v>27525128.32</v>
      </c>
      <c r="F124" s="26">
        <f>'[1]CDM Gross'!E123</f>
        <v>738663.13749999995</v>
      </c>
      <c r="G124" s="26">
        <f t="shared" si="10"/>
        <v>26786465.182500001</v>
      </c>
      <c r="H124" s="5"/>
      <c r="I124" s="6"/>
      <c r="J124" s="6"/>
      <c r="K124" s="60">
        <v>7.4999999999999997E-2</v>
      </c>
      <c r="L124" s="62">
        <f t="shared" si="11"/>
        <v>24917642.03023256</v>
      </c>
      <c r="M124" s="63">
        <v>0.44631640754550733</v>
      </c>
      <c r="N124" s="63">
        <v>0.15629323823700803</v>
      </c>
      <c r="O124" s="63">
        <v>0.38851729191515122</v>
      </c>
      <c r="P124" s="63"/>
      <c r="Q124" s="19">
        <v>1.2221321445396703E-3</v>
      </c>
      <c r="R124" s="19">
        <v>7.559270246953252E-3</v>
      </c>
      <c r="S124" s="5"/>
      <c r="T124" s="26">
        <f t="shared" si="4"/>
        <v>11121152.475438338</v>
      </c>
      <c r="U124" s="26">
        <f t="shared" si="5"/>
        <v>3894458.9621356218</v>
      </c>
      <c r="V124" s="26">
        <f t="shared" si="6"/>
        <v>9680934.8024971057</v>
      </c>
      <c r="W124" s="26">
        <f t="shared" si="7"/>
        <v>0</v>
      </c>
      <c r="X124" s="26">
        <f t="shared" si="8"/>
        <v>30452.651291279941</v>
      </c>
      <c r="Y124" s="53">
        <f t="shared" si="9"/>
        <v>188359.19002336881</v>
      </c>
    </row>
    <row r="125" spans="1:25">
      <c r="A125" s="5"/>
      <c r="B125" s="25">
        <v>2012</v>
      </c>
      <c r="C125" s="5">
        <v>3</v>
      </c>
      <c r="D125" s="26">
        <v>28272749</v>
      </c>
      <c r="E125" s="26">
        <v>25460378.960000001</v>
      </c>
      <c r="F125" s="26">
        <f>'[1]CDM Gross'!E124</f>
        <v>738663.13749999995</v>
      </c>
      <c r="G125" s="26">
        <f t="shared" si="10"/>
        <v>24721715.822500002</v>
      </c>
      <c r="H125" s="5"/>
      <c r="I125" s="6"/>
      <c r="J125" s="6"/>
      <c r="K125" s="60">
        <v>7.4999999999999997E-2</v>
      </c>
      <c r="L125" s="62">
        <f t="shared" si="11"/>
        <v>22996944.951162793</v>
      </c>
      <c r="M125" s="63">
        <v>0.46803599427534648</v>
      </c>
      <c r="N125" s="63">
        <v>0.1686164410218525</v>
      </c>
      <c r="O125" s="63">
        <v>0.35505768402128746</v>
      </c>
      <c r="P125" s="63"/>
      <c r="Q125" s="19">
        <v>1.1897196813356E-3</v>
      </c>
      <c r="R125" s="19">
        <v>7.0109320240778475E-3</v>
      </c>
      <c r="S125" s="5"/>
      <c r="T125" s="26">
        <f t="shared" si="4"/>
        <v>10763397.995512888</v>
      </c>
      <c r="U125" s="26">
        <f t="shared" si="5"/>
        <v>3877663.0120405294</v>
      </c>
      <c r="V125" s="26">
        <f t="shared" si="6"/>
        <v>8165242.0139249004</v>
      </c>
      <c r="W125" s="26">
        <f t="shared" si="7"/>
        <v>0</v>
      </c>
      <c r="X125" s="26">
        <f t="shared" si="8"/>
        <v>27359.918018989734</v>
      </c>
      <c r="Y125" s="53">
        <f t="shared" si="9"/>
        <v>161230.01781406259</v>
      </c>
    </row>
    <row r="126" spans="1:25">
      <c r="A126" s="5"/>
      <c r="B126" s="25">
        <v>2012</v>
      </c>
      <c r="C126" s="5">
        <v>4</v>
      </c>
      <c r="D126" s="26">
        <v>22835429.890000001</v>
      </c>
      <c r="E126" s="26">
        <v>23209005.710000001</v>
      </c>
      <c r="F126" s="26">
        <f>'[1]CDM Gross'!E125</f>
        <v>738663.13749999995</v>
      </c>
      <c r="G126" s="26">
        <f t="shared" si="10"/>
        <v>22470342.572500002</v>
      </c>
      <c r="H126" s="5"/>
      <c r="I126" s="6"/>
      <c r="J126" s="6"/>
      <c r="K126" s="60">
        <v>7.4999999999999997E-2</v>
      </c>
      <c r="L126" s="62">
        <f t="shared" si="11"/>
        <v>20902644.253488373</v>
      </c>
      <c r="M126" s="63">
        <v>0.42171876431472549</v>
      </c>
      <c r="N126" s="63">
        <v>0.16531859050238676</v>
      </c>
      <c r="O126" s="63">
        <v>0.4048848361197393</v>
      </c>
      <c r="P126" s="63"/>
      <c r="Q126" s="19">
        <v>1.3377154785058042E-3</v>
      </c>
      <c r="R126" s="19">
        <v>6.6397649237548541E-3</v>
      </c>
      <c r="S126" s="5"/>
      <c r="T126" s="26">
        <f t="shared" si="4"/>
        <v>8815037.3054914139</v>
      </c>
      <c r="U126" s="26">
        <f t="shared" si="5"/>
        <v>3455595.6857595122</v>
      </c>
      <c r="V126" s="26">
        <f t="shared" si="6"/>
        <v>8463163.6930428501</v>
      </c>
      <c r="W126" s="26">
        <f t="shared" si="7"/>
        <v>0</v>
      </c>
      <c r="X126" s="26">
        <f t="shared" si="8"/>
        <v>27961.790759591797</v>
      </c>
      <c r="Y126" s="53">
        <f t="shared" si="9"/>
        <v>138788.64412803805</v>
      </c>
    </row>
    <row r="127" spans="1:25">
      <c r="A127" s="5"/>
      <c r="B127" s="25">
        <v>2012</v>
      </c>
      <c r="C127" s="5">
        <v>5</v>
      </c>
      <c r="D127" s="26">
        <v>22991272.960000001</v>
      </c>
      <c r="E127" s="26">
        <v>22665036.559999999</v>
      </c>
      <c r="F127" s="26">
        <f>'[1]CDM Gross'!E126</f>
        <v>738663.13749999995</v>
      </c>
      <c r="G127" s="26">
        <f t="shared" si="10"/>
        <v>21926373.422499999</v>
      </c>
      <c r="H127" s="5"/>
      <c r="I127" s="6"/>
      <c r="J127" s="6"/>
      <c r="K127" s="60">
        <v>7.4999999999999997E-2</v>
      </c>
      <c r="L127" s="62">
        <f t="shared" si="11"/>
        <v>20396626.439534884</v>
      </c>
      <c r="M127" s="63">
        <v>0.44208120601449441</v>
      </c>
      <c r="N127" s="63">
        <v>0.16770816275451814</v>
      </c>
      <c r="O127" s="63">
        <v>0.38229269734515015</v>
      </c>
      <c r="P127" s="63"/>
      <c r="Q127" s="19">
        <v>1.7406477827510368E-3</v>
      </c>
      <c r="R127" s="19">
        <v>6.0467375193799227E-3</v>
      </c>
      <c r="S127" s="5"/>
      <c r="T127" s="26">
        <f t="shared" si="4"/>
        <v>9016965.2150167041</v>
      </c>
      <c r="U127" s="26">
        <f t="shared" si="5"/>
        <v>3420680.7465646239</v>
      </c>
      <c r="V127" s="26">
        <f t="shared" si="6"/>
        <v>7797481.3383111972</v>
      </c>
      <c r="W127" s="26">
        <f t="shared" si="7"/>
        <v>0</v>
      </c>
      <c r="X127" s="26">
        <f t="shared" si="8"/>
        <v>35503.342587577572</v>
      </c>
      <c r="Y127" s="53">
        <f t="shared" si="9"/>
        <v>123333.04636071211</v>
      </c>
    </row>
    <row r="128" spans="1:25">
      <c r="A128" s="5"/>
      <c r="B128" s="25">
        <v>2012</v>
      </c>
      <c r="C128" s="5">
        <v>6</v>
      </c>
      <c r="D128" s="26">
        <v>23366713.66</v>
      </c>
      <c r="E128" s="26">
        <v>24238209.120000001</v>
      </c>
      <c r="F128" s="26">
        <f>'[1]CDM Gross'!E127</f>
        <v>738663.13749999995</v>
      </c>
      <c r="G128" s="26">
        <f t="shared" si="10"/>
        <v>23499545.982500002</v>
      </c>
      <c r="H128" s="5"/>
      <c r="I128" s="6"/>
      <c r="J128" s="6"/>
      <c r="K128" s="60">
        <v>7.4999999999999997E-2</v>
      </c>
      <c r="L128" s="62">
        <f t="shared" si="11"/>
        <v>21860042.774418607</v>
      </c>
      <c r="M128" s="63">
        <v>0.33034552763022534</v>
      </c>
      <c r="N128" s="63">
        <v>0.17638550900056962</v>
      </c>
      <c r="O128" s="63">
        <v>0.48532367412842492</v>
      </c>
      <c r="P128" s="63"/>
      <c r="Q128" s="19">
        <v>1.2994619144978163E-3</v>
      </c>
      <c r="R128" s="19">
        <v>6.5483676826953293E-3</v>
      </c>
      <c r="S128" s="5"/>
      <c r="T128" s="26">
        <f t="shared" si="4"/>
        <v>7221367.3643346103</v>
      </c>
      <c r="U128" s="26">
        <f t="shared" si="5"/>
        <v>3855794.7715400504</v>
      </c>
      <c r="V128" s="26">
        <f t="shared" si="6"/>
        <v>10609196.275885366</v>
      </c>
      <c r="W128" s="26">
        <f t="shared" si="7"/>
        <v>0</v>
      </c>
      <c r="X128" s="26">
        <f t="shared" si="8"/>
        <v>28406.29303465016</v>
      </c>
      <c r="Y128" s="53">
        <f t="shared" si="9"/>
        <v>143147.59764634035</v>
      </c>
    </row>
    <row r="129" spans="1:25" s="2" customFormat="1">
      <c r="A129" s="6"/>
      <c r="B129" s="34">
        <v>2012</v>
      </c>
      <c r="C129" s="6">
        <v>7</v>
      </c>
      <c r="D129" s="26">
        <v>26002751.449999999</v>
      </c>
      <c r="E129" s="26">
        <v>26607942.899999999</v>
      </c>
      <c r="F129" s="26">
        <f>'[1]CDM Gross'!E128</f>
        <v>738663.13749999995</v>
      </c>
      <c r="G129" s="26">
        <f t="shared" si="10"/>
        <v>25869279.762499999</v>
      </c>
      <c r="H129" s="6"/>
      <c r="I129" s="6"/>
      <c r="J129" s="6"/>
      <c r="K129" s="60">
        <v>7.4999999999999997E-2</v>
      </c>
      <c r="L129" s="62">
        <f t="shared" si="11"/>
        <v>24064446.290697675</v>
      </c>
      <c r="M129" s="63">
        <v>0.3675478624634565</v>
      </c>
      <c r="N129" s="63">
        <v>0.16066484803286971</v>
      </c>
      <c r="O129" s="63">
        <v>0.46420133387264989</v>
      </c>
      <c r="P129" s="63"/>
      <c r="Q129" s="19">
        <v>1.349685178504829E-3</v>
      </c>
      <c r="R129" s="19">
        <v>6.1350440641311623E-3</v>
      </c>
      <c r="S129" s="6"/>
      <c r="T129" s="26">
        <f t="shared" si="4"/>
        <v>8844835.795512585</v>
      </c>
      <c r="U129" s="26">
        <f t="shared" si="5"/>
        <v>3866310.6062900969</v>
      </c>
      <c r="V129" s="26">
        <f t="shared" si="6"/>
        <v>11170748.067048604</v>
      </c>
      <c r="W129" s="26">
        <f t="shared" si="7"/>
        <v>0</v>
      </c>
      <c r="X129" s="26">
        <f t="shared" si="8"/>
        <v>32479.426487480159</v>
      </c>
      <c r="Y129" s="53">
        <f t="shared" si="9"/>
        <v>147636.43837234794</v>
      </c>
    </row>
    <row r="130" spans="1:25" s="2" customFormat="1">
      <c r="A130" s="6"/>
      <c r="B130" s="34">
        <v>2012</v>
      </c>
      <c r="C130" s="6">
        <v>8</v>
      </c>
      <c r="D130" s="26">
        <v>25372166.440000001</v>
      </c>
      <c r="E130" s="26">
        <v>25236111.010000002</v>
      </c>
      <c r="F130" s="26">
        <f>'[1]CDM Gross'!E129</f>
        <v>738663.13749999995</v>
      </c>
      <c r="G130" s="26">
        <f t="shared" si="10"/>
        <v>24497447.872500002</v>
      </c>
      <c r="H130" s="6"/>
      <c r="I130" s="6"/>
      <c r="J130" s="6"/>
      <c r="K130" s="60">
        <v>7.4999999999999997E-2</v>
      </c>
      <c r="L130" s="62">
        <f t="shared" si="11"/>
        <v>22788323.602325585</v>
      </c>
      <c r="M130" s="63">
        <v>0.40533201091447879</v>
      </c>
      <c r="N130" s="63">
        <v>0.17487745042363792</v>
      </c>
      <c r="O130" s="63">
        <v>0.41252337714232562</v>
      </c>
      <c r="P130" s="63"/>
      <c r="Q130" s="19">
        <v>1.2170858875784783E-3</v>
      </c>
      <c r="R130" s="19">
        <v>5.958794190410668E-3</v>
      </c>
      <c r="S130" s="6"/>
      <c r="T130" s="26">
        <f t="shared" si="4"/>
        <v>9236837.0311005078</v>
      </c>
      <c r="U130" s="26">
        <f t="shared" si="5"/>
        <v>3985163.9310035105</v>
      </c>
      <c r="V130" s="26">
        <f t="shared" si="6"/>
        <v>9400716.2118435167</v>
      </c>
      <c r="W130" s="26">
        <f t="shared" si="7"/>
        <v>0</v>
      </c>
      <c r="X130" s="26">
        <f t="shared" si="8"/>
        <v>27735.347057962019</v>
      </c>
      <c r="Y130" s="53">
        <f t="shared" si="9"/>
        <v>135790.930290736</v>
      </c>
    </row>
    <row r="131" spans="1:25" s="2" customFormat="1">
      <c r="A131" s="6"/>
      <c r="B131" s="34">
        <v>2012</v>
      </c>
      <c r="C131" s="6">
        <v>9</v>
      </c>
      <c r="D131" s="26">
        <v>22315175.350000001</v>
      </c>
      <c r="E131" s="26">
        <v>22395630.780000001</v>
      </c>
      <c r="F131" s="26">
        <f>'[1]CDM Gross'!E130</f>
        <v>738663.13749999995</v>
      </c>
      <c r="G131" s="26">
        <f t="shared" ref="G131:G158" si="12">E131-F131</f>
        <v>21656967.642500002</v>
      </c>
      <c r="H131" s="6"/>
      <c r="I131" s="6"/>
      <c r="J131" s="6"/>
      <c r="K131" s="60">
        <v>7.4999999999999997E-2</v>
      </c>
      <c r="L131" s="62">
        <f t="shared" si="11"/>
        <v>20146016.411627911</v>
      </c>
      <c r="M131" s="63">
        <v>0.38897131778266864</v>
      </c>
      <c r="N131" s="63">
        <v>0.16900174129261686</v>
      </c>
      <c r="O131" s="63">
        <v>0.43278803289134932</v>
      </c>
      <c r="P131" s="63"/>
      <c r="Q131" s="19">
        <v>1.4166378602807408E-3</v>
      </c>
      <c r="R131" s="19">
        <v>7.7160223335635096E-3</v>
      </c>
      <c r="S131" s="6"/>
      <c r="T131" s="26">
        <f t="shared" si="4"/>
        <v>7836222.5517021781</v>
      </c>
      <c r="U131" s="26">
        <f t="shared" si="5"/>
        <v>3404711.8536747536</v>
      </c>
      <c r="V131" s="26">
        <f t="shared" si="6"/>
        <v>8718954.8133852836</v>
      </c>
      <c r="W131" s="26">
        <f t="shared" si="7"/>
        <v>0</v>
      </c>
      <c r="X131" s="26">
        <f t="shared" si="8"/>
        <v>28539.609582549252</v>
      </c>
      <c r="Y131" s="53">
        <f t="shared" si="9"/>
        <v>155447.11256445796</v>
      </c>
    </row>
    <row r="132" spans="1:25" s="2" customFormat="1">
      <c r="A132" s="6"/>
      <c r="B132" s="34">
        <v>2012</v>
      </c>
      <c r="C132" s="6">
        <v>10</v>
      </c>
      <c r="D132" s="26">
        <v>24217799.719999999</v>
      </c>
      <c r="E132" s="26">
        <v>24217799.719999999</v>
      </c>
      <c r="F132" s="26">
        <f>'[1]CDM Gross'!E131</f>
        <v>738663.13749999995</v>
      </c>
      <c r="G132" s="56">
        <f t="shared" si="12"/>
        <v>23479136.5825</v>
      </c>
      <c r="H132" s="64"/>
      <c r="I132" s="6"/>
      <c r="J132" s="6"/>
      <c r="K132" s="60">
        <v>7.4999999999999997E-2</v>
      </c>
      <c r="L132" s="62">
        <f t="shared" si="11"/>
        <v>21841057.286046512</v>
      </c>
      <c r="M132" s="63">
        <v>0.41569119456514397</v>
      </c>
      <c r="N132" s="63">
        <v>0.17351073254762722</v>
      </c>
      <c r="O132" s="63">
        <v>0.40163362057727403</v>
      </c>
      <c r="P132" s="63"/>
      <c r="Q132" s="19">
        <v>1.7807454116150517E-3</v>
      </c>
      <c r="R132" s="19">
        <v>7.2501509924684385E-3</v>
      </c>
      <c r="S132" s="6"/>
      <c r="T132" s="26">
        <f t="shared" si="4"/>
        <v>9079135.1938024163</v>
      </c>
      <c r="U132" s="26">
        <f t="shared" si="5"/>
        <v>3789657.8493166212</v>
      </c>
      <c r="V132" s="26">
        <f t="shared" si="6"/>
        <v>8772102.9150305111</v>
      </c>
      <c r="W132" s="26">
        <f t="shared" si="7"/>
        <v>0</v>
      </c>
      <c r="X132" s="26">
        <f t="shared" si="8"/>
        <v>38893.362546948825</v>
      </c>
      <c r="Y132" s="53">
        <f t="shared" si="9"/>
        <v>158350.96315899014</v>
      </c>
    </row>
    <row r="133" spans="1:25" s="2" customFormat="1">
      <c r="A133" s="6"/>
      <c r="B133" s="34">
        <v>2012</v>
      </c>
      <c r="C133" s="6">
        <v>11</v>
      </c>
      <c r="D133" s="26">
        <v>25466878.25</v>
      </c>
      <c r="E133" s="26">
        <v>25466878.25</v>
      </c>
      <c r="F133" s="26">
        <f>'[1]CDM Gross'!E132</f>
        <v>738663.13749999995</v>
      </c>
      <c r="G133" s="56">
        <f t="shared" si="12"/>
        <v>24728215.112500001</v>
      </c>
      <c r="H133" s="64"/>
      <c r="I133" s="6"/>
      <c r="J133" s="6"/>
      <c r="K133" s="60">
        <v>7.4999999999999997E-2</v>
      </c>
      <c r="L133" s="62">
        <f t="shared" si="11"/>
        <v>23002990.802325584</v>
      </c>
      <c r="M133" s="63">
        <v>0.37154631158329976</v>
      </c>
      <c r="N133" s="63">
        <v>0.15453458017207983</v>
      </c>
      <c r="O133" s="63">
        <v>0.4632715730063558</v>
      </c>
      <c r="P133" s="63"/>
      <c r="Q133" s="19">
        <v>1.5283776037888221E-3</v>
      </c>
      <c r="R133" s="19">
        <v>9.0045293141916439E-3</v>
      </c>
      <c r="S133" s="6"/>
      <c r="T133" s="26">
        <f t="shared" si="4"/>
        <v>8546676.38798864</v>
      </c>
      <c r="U133" s="26">
        <f t="shared" si="5"/>
        <v>3554757.526339598</v>
      </c>
      <c r="V133" s="26">
        <f t="shared" si="6"/>
        <v>10656631.732844107</v>
      </c>
      <c r="W133" s="26">
        <f t="shared" si="7"/>
        <v>0</v>
      </c>
      <c r="X133" s="26">
        <f t="shared" si="8"/>
        <v>35157.25596243469</v>
      </c>
      <c r="Y133" s="53">
        <f t="shared" si="9"/>
        <v>207131.10499362147</v>
      </c>
    </row>
    <row r="134" spans="1:25" s="2" customFormat="1">
      <c r="A134" s="6"/>
      <c r="B134" s="34">
        <v>2012</v>
      </c>
      <c r="C134" s="6">
        <v>12</v>
      </c>
      <c r="D134" s="26">
        <v>30246718.739999998</v>
      </c>
      <c r="E134" s="26">
        <v>30246718.739999998</v>
      </c>
      <c r="F134" s="26">
        <f>'[1]CDM Gross'!E133</f>
        <v>738663.13749999995</v>
      </c>
      <c r="G134" s="56">
        <f t="shared" si="12"/>
        <v>29508055.602499999</v>
      </c>
      <c r="H134" s="64"/>
      <c r="I134" s="6"/>
      <c r="J134" s="6"/>
      <c r="K134" s="60">
        <v>7.4999999999999997E-2</v>
      </c>
      <c r="L134" s="62">
        <f t="shared" si="11"/>
        <v>27449354.048837211</v>
      </c>
      <c r="M134" s="63">
        <v>0.44939551808476841</v>
      </c>
      <c r="N134" s="63">
        <v>0.1878788344037198</v>
      </c>
      <c r="O134" s="63">
        <v>0.35376421947934916</v>
      </c>
      <c r="P134" s="63"/>
      <c r="Q134" s="19">
        <v>1.2829463660525059E-3</v>
      </c>
      <c r="R134" s="19">
        <v>7.5822606886561802E-3</v>
      </c>
      <c r="S134" s="6"/>
      <c r="T134" s="26">
        <f t="shared" si="4"/>
        <v>12335616.683869435</v>
      </c>
      <c r="U134" s="26">
        <f t="shared" si="5"/>
        <v>5157152.643830562</v>
      </c>
      <c r="V134" s="26">
        <f t="shared" si="6"/>
        <v>9710599.3102992084</v>
      </c>
      <c r="W134" s="26">
        <f t="shared" si="7"/>
        <v>0</v>
      </c>
      <c r="X134" s="26">
        <f t="shared" si="8"/>
        <v>35216.049027444336</v>
      </c>
      <c r="Y134" s="53">
        <f t="shared" si="9"/>
        <v>208128.15813350375</v>
      </c>
    </row>
    <row r="135" spans="1:25" s="18" customFormat="1">
      <c r="A135" s="82"/>
      <c r="B135" s="65">
        <v>2013</v>
      </c>
      <c r="C135" s="66">
        <v>1</v>
      </c>
      <c r="D135" s="67">
        <v>32041659.120000001</v>
      </c>
      <c r="E135" s="67">
        <v>32041659.120000001</v>
      </c>
      <c r="F135" s="67">
        <f>'[1]CDM Gross'!E134</f>
        <v>957656.06333333335</v>
      </c>
      <c r="G135" s="68">
        <f t="shared" si="12"/>
        <v>31084003.056666669</v>
      </c>
      <c r="H135" s="68"/>
      <c r="I135" s="68"/>
      <c r="J135" s="66"/>
      <c r="K135" s="69">
        <v>7.0959999999999995E-2</v>
      </c>
      <c r="L135" s="67">
        <f>G135/(1+K135)</f>
        <v>29024429.536739629</v>
      </c>
      <c r="M135" s="70">
        <v>0.45647462592927751</v>
      </c>
      <c r="N135" s="70">
        <v>0.15856772081146173</v>
      </c>
      <c r="O135" s="70">
        <v>0.37479059492771666</v>
      </c>
      <c r="P135" s="70"/>
      <c r="Q135" s="71">
        <v>1.1173201955791141E-3</v>
      </c>
      <c r="R135" s="71">
        <v>8.9659391212966021E-3</v>
      </c>
      <c r="S135" s="66"/>
      <c r="T135" s="67">
        <f>$L$135*M135+30271</f>
        <v>13279186.615593895</v>
      </c>
      <c r="U135" s="67">
        <f t="shared" ref="U135:Y135" si="13">$L$135*N135</f>
        <v>4602337.6394936731</v>
      </c>
      <c r="V135" s="67">
        <f t="shared" si="13"/>
        <v>10878083.213512236</v>
      </c>
      <c r="W135" s="67">
        <f t="shared" si="13"/>
        <v>0</v>
      </c>
      <c r="X135" s="67">
        <f t="shared" si="13"/>
        <v>32429.581286562137</v>
      </c>
      <c r="Y135" s="72">
        <f t="shared" si="13"/>
        <v>260231.26825677045</v>
      </c>
    </row>
    <row r="136" spans="1:25" s="18" customFormat="1">
      <c r="A136" s="82"/>
      <c r="B136" s="65">
        <v>2013</v>
      </c>
      <c r="C136" s="66">
        <v>2</v>
      </c>
      <c r="D136" s="67">
        <v>29155741.73</v>
      </c>
      <c r="E136" s="67">
        <v>29155741.73</v>
      </c>
      <c r="F136" s="67">
        <f>'[1]CDM Gross'!E135</f>
        <v>957656.06333333335</v>
      </c>
      <c r="G136" s="68">
        <f t="shared" si="12"/>
        <v>28198085.666666668</v>
      </c>
      <c r="H136" s="68"/>
      <c r="I136" s="68"/>
      <c r="J136" s="66"/>
      <c r="K136" s="69">
        <v>7.0959999999999995E-2</v>
      </c>
      <c r="L136" s="67">
        <f t="shared" ref="L136:L158" si="14">G136/(1+K136)</f>
        <v>26329728.156669408</v>
      </c>
      <c r="M136" s="70">
        <v>0.46119276168667017</v>
      </c>
      <c r="N136" s="70">
        <v>0.15696208283238358</v>
      </c>
      <c r="O136" s="70">
        <v>0.37366606947003073</v>
      </c>
      <c r="P136" s="70"/>
      <c r="Q136" s="71">
        <v>1.234722909219734E-3</v>
      </c>
      <c r="R136" s="71">
        <v>6.8517588835042553E-3</v>
      </c>
      <c r="S136" s="66"/>
      <c r="T136" s="67">
        <f t="shared" ref="T136:T146" si="15">L136*M136</f>
        <v>12143080.043033645</v>
      </c>
      <c r="U136" s="67">
        <f t="shared" si="5"/>
        <v>4132768.9718812858</v>
      </c>
      <c r="V136" s="67">
        <f t="shared" si="6"/>
        <v>9838526.0305170547</v>
      </c>
      <c r="W136" s="67">
        <f t="shared" si="7"/>
        <v>0</v>
      </c>
      <c r="X136" s="67">
        <f t="shared" si="8"/>
        <v>32509.918548567595</v>
      </c>
      <c r="Y136" s="72">
        <f t="shared" si="9"/>
        <v>180404.94879771172</v>
      </c>
    </row>
    <row r="137" spans="1:25" s="18" customFormat="1">
      <c r="A137" s="82"/>
      <c r="B137" s="65">
        <v>2013</v>
      </c>
      <c r="C137" s="66">
        <v>3</v>
      </c>
      <c r="D137" s="67">
        <v>29088354.84</v>
      </c>
      <c r="E137" s="67">
        <v>29088354.84</v>
      </c>
      <c r="F137" s="67">
        <f>'[1]CDM Gross'!E136</f>
        <v>957656.06333333335</v>
      </c>
      <c r="G137" s="68">
        <f t="shared" si="12"/>
        <v>28130698.776666667</v>
      </c>
      <c r="H137" s="68"/>
      <c r="I137" s="68"/>
      <c r="J137" s="66"/>
      <c r="K137" s="69">
        <v>7.0959999999999995E-2</v>
      </c>
      <c r="L137" s="67">
        <f t="shared" si="14"/>
        <v>26266806.208137251</v>
      </c>
      <c r="M137" s="70">
        <v>0.47033608518172976</v>
      </c>
      <c r="N137" s="70">
        <v>0.16545974105279129</v>
      </c>
      <c r="O137" s="70">
        <v>0.35553127032105242</v>
      </c>
      <c r="P137" s="70"/>
      <c r="Q137" s="71">
        <v>1.342332034057335E-3</v>
      </c>
      <c r="R137" s="71">
        <v>7.2298965078149398E-3</v>
      </c>
      <c r="S137" s="66"/>
      <c r="T137" s="67">
        <f t="shared" si="15"/>
        <v>12354226.802162431</v>
      </c>
      <c r="U137" s="67">
        <f t="shared" si="5"/>
        <v>4346098.9534822404</v>
      </c>
      <c r="V137" s="67">
        <f t="shared" si="6"/>
        <v>9338670.9784559421</v>
      </c>
      <c r="W137" s="67">
        <f t="shared" si="7"/>
        <v>0</v>
      </c>
      <c r="X137" s="67">
        <f t="shared" si="8"/>
        <v>35258.775405558714</v>
      </c>
      <c r="Y137" s="72">
        <f t="shared" si="9"/>
        <v>189906.29047566329</v>
      </c>
    </row>
    <row r="138" spans="1:25" s="18" customFormat="1">
      <c r="A138" s="82"/>
      <c r="B138" s="65">
        <v>2013</v>
      </c>
      <c r="C138" s="66">
        <v>4</v>
      </c>
      <c r="D138" s="67">
        <v>24348769.91</v>
      </c>
      <c r="E138" s="67">
        <v>24348769.91</v>
      </c>
      <c r="F138" s="67">
        <f>'[1]CDM Gross'!E137</f>
        <v>957656.06333333335</v>
      </c>
      <c r="G138" s="68">
        <f t="shared" si="12"/>
        <v>23391113.846666668</v>
      </c>
      <c r="H138" s="68"/>
      <c r="I138" s="68"/>
      <c r="J138" s="66"/>
      <c r="K138" s="69">
        <v>7.0959999999999995E-2</v>
      </c>
      <c r="L138" s="67">
        <f t="shared" si="14"/>
        <v>21841258.167127315</v>
      </c>
      <c r="M138" s="70">
        <v>0.43504783405065778</v>
      </c>
      <c r="N138" s="70">
        <v>0.1656197302489788</v>
      </c>
      <c r="O138" s="70">
        <v>0.39173632747374504</v>
      </c>
      <c r="P138" s="70"/>
      <c r="Q138" s="71">
        <v>1.3540762929812843E-3</v>
      </c>
      <c r="R138" s="71">
        <v>6.1404762116634226E-3</v>
      </c>
      <c r="S138" s="66"/>
      <c r="T138" s="67">
        <f t="shared" si="15"/>
        <v>9501992.0585499778</v>
      </c>
      <c r="U138" s="67">
        <f t="shared" si="5"/>
        <v>3617343.2859379309</v>
      </c>
      <c r="V138" s="67">
        <f t="shared" si="6"/>
        <v>8556014.2617963944</v>
      </c>
      <c r="W138" s="67">
        <f t="shared" si="7"/>
        <v>0</v>
      </c>
      <c r="X138" s="67">
        <f t="shared" si="8"/>
        <v>29574.729892990952</v>
      </c>
      <c r="Y138" s="72">
        <f t="shared" si="9"/>
        <v>134115.72620804471</v>
      </c>
    </row>
    <row r="139" spans="1:25" s="18" customFormat="1">
      <c r="A139" s="82"/>
      <c r="B139" s="65">
        <v>2013</v>
      </c>
      <c r="C139" s="66">
        <v>5</v>
      </c>
      <c r="D139" s="67">
        <v>23364154.899999999</v>
      </c>
      <c r="E139" s="67">
        <v>23364154.899999999</v>
      </c>
      <c r="F139" s="67">
        <f>'[1]CDM Gross'!E138</f>
        <v>957656.06333333335</v>
      </c>
      <c r="G139" s="68">
        <f t="shared" si="12"/>
        <v>22406498.836666666</v>
      </c>
      <c r="H139" s="68"/>
      <c r="I139" s="68"/>
      <c r="J139" s="66"/>
      <c r="K139" s="69">
        <v>7.0959999999999995E-2</v>
      </c>
      <c r="L139" s="67">
        <f t="shared" si="14"/>
        <v>20921882.083986953</v>
      </c>
      <c r="M139" s="70">
        <v>0.4138874941082949</v>
      </c>
      <c r="N139" s="70">
        <v>0.16015200129388327</v>
      </c>
      <c r="O139" s="70">
        <v>0.41769572004287886</v>
      </c>
      <c r="P139" s="70"/>
      <c r="Q139" s="71">
        <v>1.6824462837570491E-3</v>
      </c>
      <c r="R139" s="71">
        <v>6.4561547999040523E-3</v>
      </c>
      <c r="S139" s="66"/>
      <c r="T139" s="67">
        <f t="shared" si="15"/>
        <v>8659305.3477705903</v>
      </c>
      <c r="U139" s="67">
        <f t="shared" si="5"/>
        <v>3350681.2865851517</v>
      </c>
      <c r="V139" s="67">
        <f t="shared" si="6"/>
        <v>8738980.6017231364</v>
      </c>
      <c r="W139" s="67">
        <f t="shared" si="7"/>
        <v>0</v>
      </c>
      <c r="X139" s="67">
        <f t="shared" si="8"/>
        <v>35199.942761407037</v>
      </c>
      <c r="Y139" s="72">
        <f t="shared" si="9"/>
        <v>135074.90943955895</v>
      </c>
    </row>
    <row r="140" spans="1:25" s="18" customFormat="1">
      <c r="A140" s="82"/>
      <c r="B140" s="65">
        <v>2013</v>
      </c>
      <c r="C140" s="66">
        <v>6</v>
      </c>
      <c r="D140" s="67">
        <v>23667707.550000001</v>
      </c>
      <c r="E140" s="67">
        <v>23667707.550000001</v>
      </c>
      <c r="F140" s="67">
        <f>'[1]CDM Gross'!E139</f>
        <v>957656.06333333335</v>
      </c>
      <c r="G140" s="68">
        <f t="shared" si="12"/>
        <v>22710051.486666668</v>
      </c>
      <c r="H140" s="68"/>
      <c r="I140" s="68"/>
      <c r="J140" s="66"/>
      <c r="K140" s="69">
        <v>7.0959999999999995E-2</v>
      </c>
      <c r="L140" s="67">
        <f t="shared" si="14"/>
        <v>21205321.848310553</v>
      </c>
      <c r="M140" s="70">
        <v>0.35298508103412324</v>
      </c>
      <c r="N140" s="70">
        <v>0.16887158288821832</v>
      </c>
      <c r="O140" s="70">
        <v>0.46997287493767942</v>
      </c>
      <c r="P140" s="70"/>
      <c r="Q140" s="71">
        <v>1.5799153925258273E-3</v>
      </c>
      <c r="R140" s="71">
        <v>6.4720520930139575E-3</v>
      </c>
      <c r="S140" s="66"/>
      <c r="T140" s="67">
        <f t="shared" si="15"/>
        <v>7485162.2509805644</v>
      </c>
      <c r="U140" s="67">
        <f t="shared" ref="U140:U158" si="16">L140*N140</f>
        <v>3580976.2661783225</v>
      </c>
      <c r="V140" s="67">
        <f t="shared" ref="V140:V158" si="17">L140*O140</f>
        <v>9965926.0730292965</v>
      </c>
      <c r="W140" s="67">
        <f t="shared" ref="W140:W158" si="18">L140*P140</f>
        <v>0</v>
      </c>
      <c r="X140" s="67">
        <f t="shared" ref="X140:X158" si="19">L140*Q140</f>
        <v>33502.61439161007</v>
      </c>
      <c r="Y140" s="72">
        <f t="shared" ref="Y140:Y158" si="20">L140*R140</f>
        <v>137241.94765139293</v>
      </c>
    </row>
    <row r="141" spans="1:25" s="18" customFormat="1">
      <c r="A141" s="82"/>
      <c r="B141" s="65">
        <v>2013</v>
      </c>
      <c r="C141" s="66">
        <v>7</v>
      </c>
      <c r="D141" s="67">
        <v>24935179.100000001</v>
      </c>
      <c r="E141" s="67">
        <v>24935179.100000001</v>
      </c>
      <c r="F141" s="67">
        <f>'[1]CDM Gross'!E140</f>
        <v>957656.06333333335</v>
      </c>
      <c r="G141" s="68">
        <f t="shared" si="12"/>
        <v>23977523.036666669</v>
      </c>
      <c r="H141" s="68"/>
      <c r="I141" s="68"/>
      <c r="J141" s="66"/>
      <c r="K141" s="69">
        <v>7.0959999999999995E-2</v>
      </c>
      <c r="L141" s="67">
        <f t="shared" si="14"/>
        <v>22388812.875052918</v>
      </c>
      <c r="M141" s="70">
        <v>0.37184115056330996</v>
      </c>
      <c r="N141" s="70">
        <v>0.16881745831844816</v>
      </c>
      <c r="O141" s="70">
        <v>0.45191644881615445</v>
      </c>
      <c r="P141" s="70"/>
      <c r="Q141" s="71">
        <v>1.4095010628783723E-3</v>
      </c>
      <c r="R141" s="71">
        <v>5.9097286594932651E-3</v>
      </c>
      <c r="S141" s="66"/>
      <c r="T141" s="67">
        <f t="shared" si="15"/>
        <v>8325081.9392063245</v>
      </c>
      <c r="U141" s="67">
        <f t="shared" si="16"/>
        <v>3779622.4843337815</v>
      </c>
      <c r="V141" s="67">
        <f t="shared" si="17"/>
        <v>10117872.807703312</v>
      </c>
      <c r="W141" s="67">
        <f t="shared" si="18"/>
        <v>0</v>
      </c>
      <c r="X141" s="67">
        <f t="shared" si="19"/>
        <v>31557.055543972074</v>
      </c>
      <c r="Y141" s="72">
        <f t="shared" si="20"/>
        <v>132311.80909973203</v>
      </c>
    </row>
    <row r="142" spans="1:25" s="18" customFormat="1">
      <c r="A142" s="82"/>
      <c r="B142" s="65">
        <v>2013</v>
      </c>
      <c r="C142" s="66">
        <v>8</v>
      </c>
      <c r="D142" s="67">
        <v>25333287.5</v>
      </c>
      <c r="E142" s="67">
        <v>25333287.5</v>
      </c>
      <c r="F142" s="67">
        <f>'[1]CDM Gross'!E141</f>
        <v>957656.06333333335</v>
      </c>
      <c r="G142" s="68">
        <f t="shared" si="12"/>
        <v>24375631.436666667</v>
      </c>
      <c r="H142" s="68"/>
      <c r="I142" s="68"/>
      <c r="J142" s="66"/>
      <c r="K142" s="69">
        <v>7.0959999999999995E-2</v>
      </c>
      <c r="L142" s="67">
        <f t="shared" si="14"/>
        <v>22760543.285152264</v>
      </c>
      <c r="M142" s="70">
        <v>0.41040839474069141</v>
      </c>
      <c r="N142" s="70">
        <v>0.17171590865248576</v>
      </c>
      <c r="O142" s="70">
        <v>0.40995100930360034</v>
      </c>
      <c r="P142" s="70"/>
      <c r="Q142" s="71">
        <v>1.4683121924431114E-3</v>
      </c>
      <c r="R142" s="71">
        <v>6.3462516963460431E-3</v>
      </c>
      <c r="S142" s="66"/>
      <c r="T142" s="67">
        <f t="shared" si="15"/>
        <v>9341118.033085363</v>
      </c>
      <c r="U142" s="67">
        <f t="shared" si="16"/>
        <v>3908347.3716341541</v>
      </c>
      <c r="V142" s="67">
        <f t="shared" si="17"/>
        <v>9330707.6920464542</v>
      </c>
      <c r="W142" s="67">
        <f t="shared" si="18"/>
        <v>0</v>
      </c>
      <c r="X142" s="67">
        <f t="shared" si="19"/>
        <v>33419.583212218255</v>
      </c>
      <c r="Y142" s="72">
        <f t="shared" si="20"/>
        <v>144444.1364331551</v>
      </c>
    </row>
    <row r="143" spans="1:25" s="18" customFormat="1">
      <c r="A143" s="82"/>
      <c r="B143" s="65">
        <v>2013</v>
      </c>
      <c r="C143" s="66">
        <v>9</v>
      </c>
      <c r="D143" s="67">
        <v>23029944.82</v>
      </c>
      <c r="E143" s="67">
        <v>23029944.82</v>
      </c>
      <c r="F143" s="67">
        <f>'[1]CDM Gross'!E142</f>
        <v>957656.06333333335</v>
      </c>
      <c r="G143" s="68">
        <f t="shared" si="12"/>
        <v>22072288.756666668</v>
      </c>
      <c r="H143" s="68"/>
      <c r="I143" s="68"/>
      <c r="J143" s="66"/>
      <c r="K143" s="69">
        <v>7.0959999999999995E-2</v>
      </c>
      <c r="L143" s="67">
        <f t="shared" si="14"/>
        <v>20609816.199173331</v>
      </c>
      <c r="M143" s="70">
        <v>0.37554612829096728</v>
      </c>
      <c r="N143" s="70">
        <v>0.17769698648729948</v>
      </c>
      <c r="O143" s="70">
        <v>0.43692951294656873</v>
      </c>
      <c r="P143" s="70"/>
      <c r="Q143" s="71">
        <v>1.4446530209822359E-3</v>
      </c>
      <c r="R143" s="71">
        <v>8.2743702776086007E-3</v>
      </c>
      <c r="S143" s="66"/>
      <c r="T143" s="67">
        <f t="shared" si="15"/>
        <v>7739936.6783880033</v>
      </c>
      <c r="U143" s="67">
        <f t="shared" si="16"/>
        <v>3662302.2306502294</v>
      </c>
      <c r="V143" s="67">
        <f t="shared" si="17"/>
        <v>9005036.9538231064</v>
      </c>
      <c r="W143" s="67">
        <f t="shared" si="18"/>
        <v>0</v>
      </c>
      <c r="X143" s="67">
        <f t="shared" si="19"/>
        <v>29774.033234024377</v>
      </c>
      <c r="Y143" s="72">
        <f t="shared" si="20"/>
        <v>170533.25058541607</v>
      </c>
    </row>
    <row r="144" spans="1:25" s="18" customFormat="1">
      <c r="A144" s="82"/>
      <c r="B144" s="65">
        <v>2013</v>
      </c>
      <c r="C144" s="66">
        <v>10</v>
      </c>
      <c r="D144" s="67">
        <v>24529633.379999999</v>
      </c>
      <c r="E144" s="67">
        <v>24529633.379999999</v>
      </c>
      <c r="F144" s="67">
        <f>'[1]CDM Gross'!E143</f>
        <v>957656.06333333335</v>
      </c>
      <c r="G144" s="68">
        <f t="shared" si="12"/>
        <v>23571977.316666666</v>
      </c>
      <c r="H144" s="68"/>
      <c r="I144" s="68"/>
      <c r="J144" s="66"/>
      <c r="K144" s="69">
        <v>7.0959999999999995E-2</v>
      </c>
      <c r="L144" s="67">
        <f t="shared" si="14"/>
        <v>22010137.929209933</v>
      </c>
      <c r="M144" s="70">
        <v>0.38961818502286155</v>
      </c>
      <c r="N144" s="70">
        <v>0.17296300595461078</v>
      </c>
      <c r="O144" s="70">
        <v>0.42691574968924551</v>
      </c>
      <c r="P144" s="70"/>
      <c r="Q144" s="71">
        <v>1.6403490505217278E-3</v>
      </c>
      <c r="R144" s="71">
        <v>8.7396841039712458E-3</v>
      </c>
      <c r="S144" s="66"/>
      <c r="T144" s="67">
        <f t="shared" si="15"/>
        <v>8575549.9920816179</v>
      </c>
      <c r="U144" s="67">
        <f t="shared" si="16"/>
        <v>3806939.6177117424</v>
      </c>
      <c r="V144" s="67">
        <f t="shared" si="17"/>
        <v>9396474.5348123554</v>
      </c>
      <c r="W144" s="67">
        <f t="shared" si="18"/>
        <v>0</v>
      </c>
      <c r="X144" s="67">
        <f t="shared" si="19"/>
        <v>36104.308854031784</v>
      </c>
      <c r="Y144" s="72">
        <f t="shared" si="20"/>
        <v>192361.65258613063</v>
      </c>
    </row>
    <row r="145" spans="1:25" s="18" customFormat="1">
      <c r="A145" s="82"/>
      <c r="B145" s="65">
        <v>2013</v>
      </c>
      <c r="C145" s="66">
        <v>11</v>
      </c>
      <c r="D145" s="67">
        <v>25779668.449999999</v>
      </c>
      <c r="E145" s="67">
        <v>25779668.449999999</v>
      </c>
      <c r="F145" s="67">
        <f>'[1]CDM Gross'!E144</f>
        <v>957656.06333333335</v>
      </c>
      <c r="G145" s="68">
        <f t="shared" si="12"/>
        <v>24822012.386666667</v>
      </c>
      <c r="H145" s="68"/>
      <c r="I145" s="68"/>
      <c r="J145" s="66"/>
      <c r="K145" s="69">
        <v>7.0959999999999995E-2</v>
      </c>
      <c r="L145" s="67">
        <f t="shared" si="14"/>
        <v>23177347.78765469</v>
      </c>
      <c r="M145" s="70">
        <v>0.38170101853964411</v>
      </c>
      <c r="N145" s="70">
        <v>0.16061996790193872</v>
      </c>
      <c r="O145" s="70">
        <v>0.44615153820522763</v>
      </c>
      <c r="P145" s="70"/>
      <c r="Q145" s="71">
        <v>1.6143922732741666E-3</v>
      </c>
      <c r="R145" s="71">
        <v>9.7920036594199445E-3</v>
      </c>
      <c r="S145" s="66"/>
      <c r="T145" s="67">
        <f t="shared" si="15"/>
        <v>8846817.2575953621</v>
      </c>
      <c r="U145" s="67">
        <f t="shared" si="16"/>
        <v>3722744.8577051666</v>
      </c>
      <c r="V145" s="67">
        <f t="shared" si="17"/>
        <v>10340609.36697967</v>
      </c>
      <c r="W145" s="67">
        <f t="shared" si="18"/>
        <v>0</v>
      </c>
      <c r="X145" s="67">
        <f t="shared" si="19"/>
        <v>37417.331183377835</v>
      </c>
      <c r="Y145" s="72">
        <f t="shared" si="20"/>
        <v>226952.67435236348</v>
      </c>
    </row>
    <row r="146" spans="1:25" s="18" customFormat="1">
      <c r="A146" s="82"/>
      <c r="B146" s="65">
        <v>2013</v>
      </c>
      <c r="C146" s="66">
        <v>12</v>
      </c>
      <c r="D146" s="67">
        <v>30560465.489999998</v>
      </c>
      <c r="E146" s="67">
        <v>30560465.489999998</v>
      </c>
      <c r="F146" s="67">
        <f>'[1]CDM Gross'!E145</f>
        <v>957656.06333333335</v>
      </c>
      <c r="G146" s="68">
        <f t="shared" si="12"/>
        <v>29602809.426666666</v>
      </c>
      <c r="H146" s="68"/>
      <c r="I146" s="68"/>
      <c r="J146" s="66"/>
      <c r="K146" s="69">
        <v>7.0959999999999995E-2</v>
      </c>
      <c r="L146" s="67">
        <f t="shared" si="14"/>
        <v>27641377.293892086</v>
      </c>
      <c r="M146" s="70">
        <v>0.42455539945016368</v>
      </c>
      <c r="N146" s="70">
        <v>0.16916548428805267</v>
      </c>
      <c r="O146" s="70">
        <v>0.39534098477990565</v>
      </c>
      <c r="P146" s="70"/>
      <c r="Q146" s="71">
        <v>1.333530134962896E-3</v>
      </c>
      <c r="R146" s="71">
        <v>9.5045865867926949E-3</v>
      </c>
      <c r="S146" s="66"/>
      <c r="T146" s="67">
        <f t="shared" si="15"/>
        <v>11735295.978361038</v>
      </c>
      <c r="U146" s="67">
        <f t="shared" si="16"/>
        <v>4675966.9763100371</v>
      </c>
      <c r="V146" s="67">
        <f t="shared" si="17"/>
        <v>10927769.32004022</v>
      </c>
      <c r="W146" s="67">
        <f t="shared" si="18"/>
        <v>0</v>
      </c>
      <c r="X146" s="67">
        <f t="shared" si="19"/>
        <v>36860.609593284244</v>
      </c>
      <c r="Y146" s="72">
        <f t="shared" si="20"/>
        <v>262719.8638680029</v>
      </c>
    </row>
    <row r="147" spans="1:25" s="18" customFormat="1">
      <c r="A147" s="82"/>
      <c r="B147" s="65">
        <v>2014</v>
      </c>
      <c r="C147" s="66">
        <v>1</v>
      </c>
      <c r="D147" s="67">
        <v>32355405.870000001</v>
      </c>
      <c r="E147" s="67">
        <v>32355405.870000001</v>
      </c>
      <c r="F147" s="67">
        <f>'[1]CDM Gross'!E146</f>
        <v>840045.14083333337</v>
      </c>
      <c r="G147" s="68">
        <f t="shared" si="12"/>
        <v>31515360.729166668</v>
      </c>
      <c r="H147" s="68"/>
      <c r="I147" s="68"/>
      <c r="J147" s="66"/>
      <c r="K147" s="69">
        <v>7.0959999999999995E-2</v>
      </c>
      <c r="L147" s="67">
        <f t="shared" si="14"/>
        <v>29427206.17872439</v>
      </c>
      <c r="M147" s="70">
        <v>0.41099999999999998</v>
      </c>
      <c r="N147" s="70">
        <v>0.13</v>
      </c>
      <c r="O147" s="70">
        <v>0.46</v>
      </c>
      <c r="P147" s="70"/>
      <c r="Q147" s="71">
        <v>1E-3</v>
      </c>
      <c r="R147" s="71">
        <v>8.0000000000000002E-3</v>
      </c>
      <c r="S147" s="66"/>
      <c r="T147" s="67">
        <f t="shared" ref="T147:T158" si="21">L147*M147</f>
        <v>12094581.739455724</v>
      </c>
      <c r="U147" s="67">
        <f t="shared" si="16"/>
        <v>3825536.8032341707</v>
      </c>
      <c r="V147" s="67">
        <f t="shared" si="17"/>
        <v>13536514.842213219</v>
      </c>
      <c r="W147" s="67">
        <f t="shared" si="18"/>
        <v>0</v>
      </c>
      <c r="X147" s="67">
        <f t="shared" si="19"/>
        <v>29427.206178724391</v>
      </c>
      <c r="Y147" s="72">
        <f t="shared" si="20"/>
        <v>235417.64942979513</v>
      </c>
    </row>
    <row r="148" spans="1:25" s="18" customFormat="1">
      <c r="A148" s="82"/>
      <c r="B148" s="65">
        <v>2014</v>
      </c>
      <c r="C148" s="66">
        <v>2</v>
      </c>
      <c r="D148" s="67">
        <v>29469488.48</v>
      </c>
      <c r="E148" s="67">
        <v>29469488.48</v>
      </c>
      <c r="F148" s="67">
        <f>'[1]CDM Gross'!E147</f>
        <v>840045.14083333337</v>
      </c>
      <c r="G148" s="68">
        <f t="shared" si="12"/>
        <v>28629443.339166667</v>
      </c>
      <c r="H148" s="68"/>
      <c r="I148" s="68"/>
      <c r="J148" s="66"/>
      <c r="K148" s="69">
        <v>7.0959999999999995E-2</v>
      </c>
      <c r="L148" s="67">
        <f t="shared" si="14"/>
        <v>26732504.798654169</v>
      </c>
      <c r="M148" s="70">
        <v>0.33800000000000002</v>
      </c>
      <c r="N148" s="70">
        <v>0.13100000000000001</v>
      </c>
      <c r="O148" s="70">
        <v>0.46300000000000002</v>
      </c>
      <c r="P148" s="70"/>
      <c r="Q148" s="71">
        <v>1E-3</v>
      </c>
      <c r="R148" s="71">
        <v>6.0000000000000001E-3</v>
      </c>
      <c r="S148" s="66"/>
      <c r="T148" s="67">
        <f t="shared" si="21"/>
        <v>9035586.6219451092</v>
      </c>
      <c r="U148" s="67">
        <f t="shared" si="16"/>
        <v>3501958.128623696</v>
      </c>
      <c r="V148" s="67">
        <f t="shared" si="17"/>
        <v>12377149.72177688</v>
      </c>
      <c r="W148" s="67">
        <f t="shared" si="18"/>
        <v>0</v>
      </c>
      <c r="X148" s="67">
        <f t="shared" si="19"/>
        <v>26732.504798654169</v>
      </c>
      <c r="Y148" s="72">
        <f t="shared" si="20"/>
        <v>160395.02879192503</v>
      </c>
    </row>
    <row r="149" spans="1:25" s="18" customFormat="1">
      <c r="A149" s="82"/>
      <c r="B149" s="65">
        <v>2014</v>
      </c>
      <c r="C149" s="66">
        <v>3</v>
      </c>
      <c r="D149" s="67">
        <v>29403058.140000001</v>
      </c>
      <c r="E149" s="67">
        <v>29403058.140000001</v>
      </c>
      <c r="F149" s="67">
        <f>'[1]CDM Gross'!E148</f>
        <v>840045.14083333337</v>
      </c>
      <c r="G149" s="68">
        <f t="shared" si="12"/>
        <v>28563012.999166667</v>
      </c>
      <c r="H149" s="68"/>
      <c r="I149" s="68"/>
      <c r="J149" s="66"/>
      <c r="K149" s="69">
        <v>7.0959999999999995E-2</v>
      </c>
      <c r="L149" s="67">
        <f t="shared" si="14"/>
        <v>26670476.020735294</v>
      </c>
      <c r="M149" s="70">
        <v>0.42199999999999999</v>
      </c>
      <c r="N149" s="70">
        <v>0.13300000000000001</v>
      </c>
      <c r="O149" s="70">
        <v>0.41399999999999998</v>
      </c>
      <c r="P149" s="70"/>
      <c r="Q149" s="71">
        <v>1E-3</v>
      </c>
      <c r="R149" s="71">
        <v>6.0000000000000001E-3</v>
      </c>
      <c r="S149" s="66"/>
      <c r="T149" s="67">
        <f t="shared" si="21"/>
        <v>11254940.880750293</v>
      </c>
      <c r="U149" s="67">
        <f t="shared" si="16"/>
        <v>3547173.3107577944</v>
      </c>
      <c r="V149" s="67">
        <f t="shared" si="17"/>
        <v>11041577.072584411</v>
      </c>
      <c r="W149" s="67">
        <f t="shared" si="18"/>
        <v>0</v>
      </c>
      <c r="X149" s="67">
        <f t="shared" si="19"/>
        <v>26670.476020735296</v>
      </c>
      <c r="Y149" s="72">
        <f t="shared" si="20"/>
        <v>160022.85612441177</v>
      </c>
    </row>
    <row r="150" spans="1:25" s="18" customFormat="1">
      <c r="A150" s="82"/>
      <c r="B150" s="65">
        <v>2014</v>
      </c>
      <c r="C150" s="66">
        <v>4</v>
      </c>
      <c r="D150" s="67">
        <v>24664429.75</v>
      </c>
      <c r="E150" s="67">
        <v>24664429.75</v>
      </c>
      <c r="F150" s="67">
        <f>'[1]CDM Gross'!E149</f>
        <v>840045.14083333337</v>
      </c>
      <c r="G150" s="68">
        <f t="shared" si="12"/>
        <v>23824384.609166667</v>
      </c>
      <c r="H150" s="68"/>
      <c r="I150" s="68"/>
      <c r="J150" s="66"/>
      <c r="K150" s="69">
        <v>7.0959999999999995E-2</v>
      </c>
      <c r="L150" s="67">
        <f t="shared" si="14"/>
        <v>22245821.141001221</v>
      </c>
      <c r="M150" s="70">
        <v>0.39700000000000002</v>
      </c>
      <c r="N150" s="70">
        <v>0.13500000000000001</v>
      </c>
      <c r="O150" s="70">
        <v>0.40799999999999997</v>
      </c>
      <c r="P150" s="70"/>
      <c r="Q150" s="71">
        <v>1E-3</v>
      </c>
      <c r="R150" s="71">
        <v>6.0000000000000001E-3</v>
      </c>
      <c r="S150" s="66"/>
      <c r="T150" s="67">
        <f t="shared" si="21"/>
        <v>8831590.9929774851</v>
      </c>
      <c r="U150" s="67">
        <f t="shared" si="16"/>
        <v>3003185.8540351652</v>
      </c>
      <c r="V150" s="67">
        <f t="shared" si="17"/>
        <v>9076295.025528498</v>
      </c>
      <c r="W150" s="67">
        <f t="shared" si="18"/>
        <v>0</v>
      </c>
      <c r="X150" s="67">
        <f t="shared" si="19"/>
        <v>22245.821141001223</v>
      </c>
      <c r="Y150" s="72">
        <f t="shared" si="20"/>
        <v>133474.92684600732</v>
      </c>
    </row>
    <row r="151" spans="1:25" s="18" customFormat="1">
      <c r="A151" s="82"/>
      <c r="B151" s="65">
        <v>2014</v>
      </c>
      <c r="C151" s="66">
        <v>5</v>
      </c>
      <c r="D151" s="67">
        <v>23679814.739999998</v>
      </c>
      <c r="E151" s="67">
        <v>23679814.739999998</v>
      </c>
      <c r="F151" s="67">
        <f>'[1]CDM Gross'!E150</f>
        <v>840045.14083333337</v>
      </c>
      <c r="G151" s="68">
        <f t="shared" si="12"/>
        <v>22839769.599166665</v>
      </c>
      <c r="H151" s="68"/>
      <c r="I151" s="68"/>
      <c r="J151" s="66"/>
      <c r="K151" s="69">
        <v>7.0959999999999995E-2</v>
      </c>
      <c r="L151" s="67">
        <f t="shared" si="14"/>
        <v>21326445.057860859</v>
      </c>
      <c r="M151" s="70">
        <v>0.36799999999999999</v>
      </c>
      <c r="N151" s="70">
        <v>0.13900000000000001</v>
      </c>
      <c r="O151" s="70">
        <v>0.39800000000000002</v>
      </c>
      <c r="P151" s="70"/>
      <c r="Q151" s="71">
        <v>1E-3</v>
      </c>
      <c r="R151" s="71">
        <v>6.0000000000000001E-3</v>
      </c>
      <c r="S151" s="66"/>
      <c r="T151" s="67">
        <f t="shared" si="21"/>
        <v>7848131.7812927961</v>
      </c>
      <c r="U151" s="67">
        <f t="shared" si="16"/>
        <v>2964375.8630426596</v>
      </c>
      <c r="V151" s="67">
        <f t="shared" si="17"/>
        <v>8487925.1330286227</v>
      </c>
      <c r="W151" s="67">
        <f t="shared" si="18"/>
        <v>0</v>
      </c>
      <c r="X151" s="67">
        <f t="shared" si="19"/>
        <v>21326.445057860859</v>
      </c>
      <c r="Y151" s="72">
        <f t="shared" si="20"/>
        <v>127958.67034716516</v>
      </c>
    </row>
    <row r="152" spans="1:25" s="18" customFormat="1">
      <c r="A152" s="82"/>
      <c r="B152" s="65">
        <v>2014</v>
      </c>
      <c r="C152" s="66">
        <v>6</v>
      </c>
      <c r="D152" s="67">
        <v>23984323.93</v>
      </c>
      <c r="E152" s="67">
        <v>23984323.93</v>
      </c>
      <c r="F152" s="67">
        <f>'[1]CDM Gross'!E151</f>
        <v>840045.14083333337</v>
      </c>
      <c r="G152" s="68">
        <f t="shared" si="12"/>
        <v>23144278.789166667</v>
      </c>
      <c r="H152" s="68"/>
      <c r="I152" s="68"/>
      <c r="J152" s="66"/>
      <c r="K152" s="69">
        <v>7.0959999999999995E-2</v>
      </c>
      <c r="L152" s="67">
        <f t="shared" si="14"/>
        <v>21610777.983460322</v>
      </c>
      <c r="M152" s="70">
        <v>0.36699999999999999</v>
      </c>
      <c r="N152" s="70">
        <v>0.14000000000000001</v>
      </c>
      <c r="O152" s="70">
        <v>0.42299999999999999</v>
      </c>
      <c r="P152" s="70"/>
      <c r="Q152" s="71">
        <v>1E-3</v>
      </c>
      <c r="R152" s="71">
        <v>6.0000000000000001E-3</v>
      </c>
      <c r="S152" s="66"/>
      <c r="T152" s="67">
        <f t="shared" si="21"/>
        <v>7931155.519929938</v>
      </c>
      <c r="U152" s="67">
        <f t="shared" si="16"/>
        <v>3025508.9176844452</v>
      </c>
      <c r="V152" s="67">
        <f t="shared" si="17"/>
        <v>9141359.0870037153</v>
      </c>
      <c r="W152" s="67">
        <f t="shared" si="18"/>
        <v>0</v>
      </c>
      <c r="X152" s="67">
        <f t="shared" si="19"/>
        <v>21610.777983460321</v>
      </c>
      <c r="Y152" s="72">
        <f t="shared" si="20"/>
        <v>129664.66790076194</v>
      </c>
    </row>
    <row r="153" spans="1:25" s="18" customFormat="1">
      <c r="A153" s="82"/>
      <c r="B153" s="65">
        <v>2014</v>
      </c>
      <c r="C153" s="66">
        <v>7</v>
      </c>
      <c r="D153" s="67">
        <v>25252752.030000001</v>
      </c>
      <c r="E153" s="67">
        <v>25252752.030000001</v>
      </c>
      <c r="F153" s="67">
        <f>'[1]CDM Gross'!E152</f>
        <v>840045.14083333337</v>
      </c>
      <c r="G153" s="68">
        <f t="shared" si="12"/>
        <v>24412706.889166668</v>
      </c>
      <c r="H153" s="68"/>
      <c r="I153" s="68"/>
      <c r="J153" s="66"/>
      <c r="K153" s="69">
        <v>7.0959999999999995E-2</v>
      </c>
      <c r="L153" s="67">
        <f t="shared" si="14"/>
        <v>22795162.180815969</v>
      </c>
      <c r="M153" s="70">
        <v>0.33900000000000002</v>
      </c>
      <c r="N153" s="70">
        <v>0.13100000000000001</v>
      </c>
      <c r="O153" s="70">
        <v>0.44500000000000001</v>
      </c>
      <c r="P153" s="70"/>
      <c r="Q153" s="71">
        <v>1E-3</v>
      </c>
      <c r="R153" s="71">
        <v>6.0000000000000001E-3</v>
      </c>
      <c r="S153" s="66"/>
      <c r="T153" s="67">
        <f t="shared" si="21"/>
        <v>7727559.9792966135</v>
      </c>
      <c r="U153" s="67">
        <f t="shared" si="16"/>
        <v>2986166.245686892</v>
      </c>
      <c r="V153" s="67">
        <f t="shared" si="17"/>
        <v>10143847.170463106</v>
      </c>
      <c r="W153" s="67">
        <f t="shared" si="18"/>
        <v>0</v>
      </c>
      <c r="X153" s="67">
        <f t="shared" si="19"/>
        <v>22795.162180815969</v>
      </c>
      <c r="Y153" s="72">
        <f t="shared" si="20"/>
        <v>136770.97308489581</v>
      </c>
    </row>
    <row r="154" spans="1:25" s="18" customFormat="1">
      <c r="A154" s="82"/>
      <c r="B154" s="65">
        <v>2014</v>
      </c>
      <c r="C154" s="66">
        <v>8</v>
      </c>
      <c r="D154" s="67">
        <v>25651816.98</v>
      </c>
      <c r="E154" s="67">
        <v>25651816.98</v>
      </c>
      <c r="F154" s="67">
        <f>'[1]CDM Gross'!E153</f>
        <v>840045.14083333337</v>
      </c>
      <c r="G154" s="68">
        <f t="shared" si="12"/>
        <v>24811771.839166667</v>
      </c>
      <c r="H154" s="68"/>
      <c r="I154" s="68"/>
      <c r="J154" s="66"/>
      <c r="K154" s="69">
        <v>7.0959999999999995E-2</v>
      </c>
      <c r="L154" s="67">
        <f t="shared" si="14"/>
        <v>23167785.7615286</v>
      </c>
      <c r="M154" s="70">
        <v>0.28000000000000003</v>
      </c>
      <c r="N154" s="70">
        <v>0.13400000000000001</v>
      </c>
      <c r="O154" s="70">
        <v>0.49099999999999999</v>
      </c>
      <c r="P154" s="70"/>
      <c r="Q154" s="71">
        <v>1E-3</v>
      </c>
      <c r="R154" s="71">
        <v>7.0000000000000001E-3</v>
      </c>
      <c r="S154" s="66"/>
      <c r="T154" s="67">
        <f t="shared" si="21"/>
        <v>6486980.0132280085</v>
      </c>
      <c r="U154" s="67">
        <f t="shared" si="16"/>
        <v>3104483.2920448324</v>
      </c>
      <c r="V154" s="67">
        <f t="shared" si="17"/>
        <v>11375382.808910543</v>
      </c>
      <c r="W154" s="67">
        <f t="shared" si="18"/>
        <v>0</v>
      </c>
      <c r="X154" s="67">
        <f t="shared" si="19"/>
        <v>23167.785761528601</v>
      </c>
      <c r="Y154" s="72">
        <f t="shared" si="20"/>
        <v>162174.50033070019</v>
      </c>
    </row>
    <row r="155" spans="1:25" s="18" customFormat="1">
      <c r="A155" s="82"/>
      <c r="B155" s="65">
        <v>2014</v>
      </c>
      <c r="C155" s="66">
        <v>9</v>
      </c>
      <c r="D155" s="67">
        <v>23348474.289999999</v>
      </c>
      <c r="E155" s="67">
        <v>23348474.289999999</v>
      </c>
      <c r="F155" s="67">
        <f>'[1]CDM Gross'!E154</f>
        <v>840045.14083333337</v>
      </c>
      <c r="G155" s="68">
        <f t="shared" si="12"/>
        <v>22508429.149166666</v>
      </c>
      <c r="H155" s="68"/>
      <c r="I155" s="68"/>
      <c r="J155" s="66"/>
      <c r="K155" s="69">
        <v>7.0959999999999995E-2</v>
      </c>
      <c r="L155" s="67">
        <f t="shared" si="14"/>
        <v>21017058.666212246</v>
      </c>
      <c r="M155" s="70">
        <v>0.318</v>
      </c>
      <c r="N155" s="70">
        <v>0.14000000000000001</v>
      </c>
      <c r="O155" s="70">
        <v>0.47499999999999998</v>
      </c>
      <c r="P155" s="70"/>
      <c r="Q155" s="71">
        <v>1E-3</v>
      </c>
      <c r="R155" s="71">
        <v>8.0000000000000002E-3</v>
      </c>
      <c r="S155" s="66"/>
      <c r="T155" s="67">
        <f t="shared" si="21"/>
        <v>6683424.6558554946</v>
      </c>
      <c r="U155" s="67">
        <f t="shared" si="16"/>
        <v>2942388.2132697147</v>
      </c>
      <c r="V155" s="67">
        <f t="shared" si="17"/>
        <v>9983102.8664508164</v>
      </c>
      <c r="W155" s="67">
        <f t="shared" si="18"/>
        <v>0</v>
      </c>
      <c r="X155" s="67">
        <f t="shared" si="19"/>
        <v>21017.058666212248</v>
      </c>
      <c r="Y155" s="72">
        <f t="shared" si="20"/>
        <v>168136.46932969798</v>
      </c>
    </row>
    <row r="156" spans="1:25" s="18" customFormat="1">
      <c r="A156" s="82"/>
      <c r="B156" s="65">
        <v>2014</v>
      </c>
      <c r="C156" s="66">
        <v>10</v>
      </c>
      <c r="D156" s="67">
        <v>24849119.399999999</v>
      </c>
      <c r="E156" s="67">
        <v>24849119.399999999</v>
      </c>
      <c r="F156" s="67">
        <f>'[1]CDM Gross'!E155</f>
        <v>840045.14083333337</v>
      </c>
      <c r="G156" s="68">
        <f t="shared" si="12"/>
        <v>24009074.259166665</v>
      </c>
      <c r="H156" s="68"/>
      <c r="I156" s="68"/>
      <c r="J156" s="66"/>
      <c r="K156" s="69">
        <v>7.0959999999999995E-2</v>
      </c>
      <c r="L156" s="67">
        <f t="shared" si="14"/>
        <v>22418273.566862132</v>
      </c>
      <c r="M156" s="70">
        <v>0.36</v>
      </c>
      <c r="N156" s="70">
        <v>0.15</v>
      </c>
      <c r="O156" s="70">
        <v>0.43</v>
      </c>
      <c r="P156" s="70"/>
      <c r="Q156" s="71">
        <v>2E-3</v>
      </c>
      <c r="R156" s="71">
        <v>8.0000000000000002E-3</v>
      </c>
      <c r="S156" s="66"/>
      <c r="T156" s="67">
        <f t="shared" si="21"/>
        <v>8070578.4840703672</v>
      </c>
      <c r="U156" s="67">
        <f t="shared" si="16"/>
        <v>3362741.0350293196</v>
      </c>
      <c r="V156" s="67">
        <f t="shared" si="17"/>
        <v>9639857.6337507162</v>
      </c>
      <c r="W156" s="67">
        <f t="shared" si="18"/>
        <v>0</v>
      </c>
      <c r="X156" s="67">
        <f t="shared" si="19"/>
        <v>44836.547133724263</v>
      </c>
      <c r="Y156" s="72">
        <f t="shared" si="20"/>
        <v>179346.18853489705</v>
      </c>
    </row>
    <row r="157" spans="1:25" s="18" customFormat="1">
      <c r="A157" s="82"/>
      <c r="B157" s="65">
        <v>2014</v>
      </c>
      <c r="C157" s="66">
        <v>11</v>
      </c>
      <c r="D157" s="67">
        <v>26100111.02</v>
      </c>
      <c r="E157" s="67">
        <v>26100111.02</v>
      </c>
      <c r="F157" s="67">
        <f>'[1]CDM Gross'!E156</f>
        <v>840045.14083333337</v>
      </c>
      <c r="G157" s="68">
        <f t="shared" si="12"/>
        <v>25260065.879166666</v>
      </c>
      <c r="H157" s="68"/>
      <c r="I157" s="68"/>
      <c r="J157" s="66"/>
      <c r="K157" s="69">
        <v>7.0959999999999995E-2</v>
      </c>
      <c r="L157" s="67">
        <f t="shared" si="14"/>
        <v>23586376.595920172</v>
      </c>
      <c r="M157" s="70">
        <v>0.34599999999999997</v>
      </c>
      <c r="N157" s="70">
        <v>0.14899999999999999</v>
      </c>
      <c r="O157" s="70">
        <v>0.48699999999999999</v>
      </c>
      <c r="P157" s="70"/>
      <c r="Q157" s="71">
        <v>1E-3</v>
      </c>
      <c r="R157" s="71">
        <v>8.9999999999999993E-3</v>
      </c>
      <c r="S157" s="66"/>
      <c r="T157" s="67">
        <f t="shared" si="21"/>
        <v>8160886.3021883788</v>
      </c>
      <c r="U157" s="67">
        <f t="shared" si="16"/>
        <v>3514370.1127921054</v>
      </c>
      <c r="V157" s="67">
        <f t="shared" si="17"/>
        <v>11486565.402213123</v>
      </c>
      <c r="W157" s="67">
        <f t="shared" si="18"/>
        <v>0</v>
      </c>
      <c r="X157" s="67">
        <f t="shared" si="19"/>
        <v>23586.376595920174</v>
      </c>
      <c r="Y157" s="72">
        <f t="shared" si="20"/>
        <v>212277.38936328152</v>
      </c>
    </row>
    <row r="158" spans="1:25" s="18" customFormat="1" ht="13.5" thickBot="1">
      <c r="A158" s="82"/>
      <c r="B158" s="73">
        <v>2014</v>
      </c>
      <c r="C158" s="74">
        <v>12</v>
      </c>
      <c r="D158" s="75">
        <v>30880908.050000001</v>
      </c>
      <c r="E158" s="75">
        <v>30880908.050000001</v>
      </c>
      <c r="F158" s="75">
        <f>'[1]CDM Gross'!E157</f>
        <v>840045.14083333337</v>
      </c>
      <c r="G158" s="76">
        <f t="shared" si="12"/>
        <v>30040862.909166668</v>
      </c>
      <c r="H158" s="76"/>
      <c r="I158" s="76"/>
      <c r="J158" s="74"/>
      <c r="K158" s="77">
        <v>7.0959999999999995E-2</v>
      </c>
      <c r="L158" s="75">
        <f t="shared" si="14"/>
        <v>28050406.092820153</v>
      </c>
      <c r="M158" s="78">
        <v>0.33</v>
      </c>
      <c r="N158" s="78">
        <v>0.15</v>
      </c>
      <c r="O158" s="78">
        <v>0.45</v>
      </c>
      <c r="P158" s="78"/>
      <c r="Q158" s="79">
        <v>1E-3</v>
      </c>
      <c r="R158" s="79">
        <v>8.9999999999999993E-3</v>
      </c>
      <c r="S158" s="74"/>
      <c r="T158" s="75">
        <f t="shared" si="21"/>
        <v>9256634.0106306504</v>
      </c>
      <c r="U158" s="75">
        <f t="shared" si="16"/>
        <v>4207560.9139230223</v>
      </c>
      <c r="V158" s="75">
        <f t="shared" si="17"/>
        <v>12622682.74176907</v>
      </c>
      <c r="W158" s="75">
        <f t="shared" si="18"/>
        <v>0</v>
      </c>
      <c r="X158" s="75">
        <f t="shared" si="19"/>
        <v>28050.406092820154</v>
      </c>
      <c r="Y158" s="80">
        <f t="shared" si="20"/>
        <v>252453.65483538134</v>
      </c>
    </row>
    <row r="159" spans="1:25">
      <c r="G159" s="18"/>
    </row>
    <row r="160" spans="1:25">
      <c r="G160" s="18"/>
    </row>
    <row r="161" spans="7:7">
      <c r="G161" s="18"/>
    </row>
    <row r="162" spans="7:7">
      <c r="G162" s="18"/>
    </row>
    <row r="163" spans="7:7">
      <c r="G163" s="18"/>
    </row>
    <row r="164" spans="7:7">
      <c r="G164" s="18"/>
    </row>
    <row r="165" spans="7:7">
      <c r="G165" s="18"/>
    </row>
    <row r="166" spans="7:7">
      <c r="G166" s="18"/>
    </row>
    <row r="167" spans="7:7">
      <c r="G167" s="18"/>
    </row>
    <row r="168" spans="7:7">
      <c r="G168" s="18"/>
    </row>
    <row r="169" spans="7:7">
      <c r="G169" s="18"/>
    </row>
    <row r="170" spans="7:7">
      <c r="G170" s="18"/>
    </row>
    <row r="171" spans="7:7">
      <c r="G171" s="18"/>
    </row>
    <row r="172" spans="7:7">
      <c r="G172" s="18"/>
    </row>
    <row r="173" spans="7:7">
      <c r="G173" s="18"/>
    </row>
    <row r="174" spans="7:7">
      <c r="G174" s="18"/>
    </row>
    <row r="175" spans="7:7">
      <c r="G175" s="18"/>
    </row>
  </sheetData>
  <phoneticPr fontId="5" type="noConversion"/>
  <pageMargins left="0.75" right="0.75" top="1" bottom="1" header="0.5" footer="0.5"/>
  <pageSetup scale="4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Model Data</vt:lpstr>
      <vt:lpstr>Nacan_Amaizeingly Green</vt:lpstr>
      <vt:lpstr>CDM</vt:lpstr>
      <vt:lpstr>Monthly Forecast</vt:lpstr>
      <vt:lpstr>CDM!Print_Titles</vt:lpstr>
      <vt:lpstr>'Model Data'!Print_Titles</vt:lpstr>
      <vt:lpstr>'Monthly Forecast'!Print_Titles</vt:lpstr>
      <vt:lpstr>'Nacan_Amaizeingly Green'!Print_Titles</vt:lpstr>
    </vt:vector>
  </TitlesOfParts>
  <Company>PowerStream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vitalika.quenville</dc:creator>
  <cp:lastModifiedBy>Glen McAllister</cp:lastModifiedBy>
  <cp:lastPrinted>2013-04-29T14:51:06Z</cp:lastPrinted>
  <dcterms:created xsi:type="dcterms:W3CDTF">2012-10-31T16:18:38Z</dcterms:created>
  <dcterms:modified xsi:type="dcterms:W3CDTF">2013-04-29T14:52:17Z</dcterms:modified>
</cp:coreProperties>
</file>