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1355" windowHeight="5640"/>
  </bookViews>
  <sheets>
    <sheet name="MASTER" sheetId="1" r:id="rId1"/>
  </sheets>
  <externalReferences>
    <externalReference r:id="rId2"/>
  </externalReferences>
  <definedNames>
    <definedName name="_xlnm.Print_Area" localSheetId="0">MASTER!$A$1:$AH$36</definedName>
    <definedName name="_xlnm.Print_Titles" localSheetId="0">MASTER!$A:$A</definedName>
  </definedNames>
  <calcPr calcId="145621"/>
</workbook>
</file>

<file path=xl/calcChain.xml><?xml version="1.0" encoding="utf-8"?>
<calcChain xmlns="http://schemas.openxmlformats.org/spreadsheetml/2006/main">
  <c r="AG32" i="1" l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D32" i="1"/>
  <c r="C32" i="1"/>
  <c r="AH31" i="1"/>
  <c r="AG31" i="1"/>
  <c r="AF31" i="1"/>
  <c r="AE31" i="1"/>
  <c r="AD31" i="1"/>
  <c r="AC31" i="1"/>
  <c r="AB31" i="1"/>
  <c r="AA31" i="1"/>
  <c r="Y31" i="1"/>
  <c r="W31" i="1"/>
  <c r="Z31" i="1" s="1"/>
  <c r="E31" i="1"/>
  <c r="U31" i="1" s="1"/>
  <c r="B31" i="1"/>
  <c r="AH30" i="1"/>
  <c r="AG30" i="1"/>
  <c r="AF30" i="1"/>
  <c r="AE30" i="1"/>
  <c r="AD30" i="1"/>
  <c r="AC30" i="1"/>
  <c r="AB30" i="1"/>
  <c r="AA30" i="1"/>
  <c r="Y30" i="1"/>
  <c r="W30" i="1"/>
  <c r="Z30" i="1" s="1"/>
  <c r="E30" i="1"/>
  <c r="U30" i="1" s="1"/>
  <c r="B30" i="1"/>
  <c r="AH29" i="1"/>
  <c r="AG29" i="1"/>
  <c r="AF29" i="1"/>
  <c r="AE29" i="1"/>
  <c r="AD29" i="1"/>
  <c r="AC29" i="1"/>
  <c r="AB29" i="1"/>
  <c r="AA29" i="1"/>
  <c r="Y29" i="1"/>
  <c r="W29" i="1"/>
  <c r="Z29" i="1" s="1"/>
  <c r="E29" i="1"/>
  <c r="U29" i="1" s="1"/>
  <c r="B29" i="1"/>
  <c r="AH28" i="1"/>
  <c r="AG28" i="1"/>
  <c r="AF28" i="1"/>
  <c r="AE28" i="1"/>
  <c r="AD28" i="1"/>
  <c r="AC28" i="1"/>
  <c r="AB28" i="1"/>
  <c r="AA28" i="1"/>
  <c r="Y28" i="1"/>
  <c r="W28" i="1"/>
  <c r="Z28" i="1" s="1"/>
  <c r="E28" i="1"/>
  <c r="U28" i="1" s="1"/>
  <c r="B28" i="1"/>
  <c r="AH27" i="1"/>
  <c r="AG27" i="1"/>
  <c r="AF27" i="1"/>
  <c r="AE27" i="1"/>
  <c r="AD27" i="1"/>
  <c r="AC27" i="1"/>
  <c r="AB27" i="1"/>
  <c r="AA27" i="1"/>
  <c r="Y27" i="1"/>
  <c r="W27" i="1"/>
  <c r="Z27" i="1" s="1"/>
  <c r="E27" i="1"/>
  <c r="U27" i="1" s="1"/>
  <c r="B27" i="1"/>
  <c r="AH26" i="1"/>
  <c r="AG26" i="1"/>
  <c r="AF26" i="1"/>
  <c r="AE26" i="1"/>
  <c r="AD26" i="1"/>
  <c r="AC26" i="1"/>
  <c r="AB26" i="1"/>
  <c r="AA26" i="1"/>
  <c r="Y26" i="1"/>
  <c r="W26" i="1"/>
  <c r="Z26" i="1" s="1"/>
  <c r="E26" i="1"/>
  <c r="U26" i="1" s="1"/>
  <c r="B26" i="1"/>
  <c r="AH25" i="1"/>
  <c r="AG25" i="1"/>
  <c r="AF25" i="1"/>
  <c r="AE25" i="1"/>
  <c r="AD25" i="1"/>
  <c r="AC25" i="1"/>
  <c r="AB25" i="1"/>
  <c r="AA25" i="1"/>
  <c r="Y25" i="1"/>
  <c r="W25" i="1"/>
  <c r="Z25" i="1" s="1"/>
  <c r="E25" i="1"/>
  <c r="U25" i="1" s="1"/>
  <c r="B25" i="1"/>
  <c r="AH24" i="1"/>
  <c r="AG24" i="1"/>
  <c r="AF24" i="1"/>
  <c r="AE24" i="1"/>
  <c r="AD24" i="1"/>
  <c r="AC24" i="1"/>
  <c r="AB24" i="1"/>
  <c r="AA24" i="1"/>
  <c r="Y24" i="1"/>
  <c r="W24" i="1"/>
  <c r="Z24" i="1" s="1"/>
  <c r="E24" i="1"/>
  <c r="U24" i="1" s="1"/>
  <c r="B24" i="1"/>
  <c r="AH23" i="1"/>
  <c r="AG23" i="1"/>
  <c r="AF23" i="1"/>
  <c r="AE23" i="1"/>
  <c r="AD23" i="1"/>
  <c r="AC23" i="1"/>
  <c r="AB23" i="1"/>
  <c r="AA23" i="1"/>
  <c r="Y23" i="1"/>
  <c r="W23" i="1"/>
  <c r="Z23" i="1" s="1"/>
  <c r="E23" i="1"/>
  <c r="U23" i="1" s="1"/>
  <c r="B23" i="1"/>
  <c r="AH22" i="1"/>
  <c r="AG22" i="1"/>
  <c r="AF22" i="1"/>
  <c r="AE22" i="1"/>
  <c r="AD22" i="1"/>
  <c r="AC22" i="1"/>
  <c r="AB22" i="1"/>
  <c r="AA22" i="1"/>
  <c r="Y22" i="1"/>
  <c r="W22" i="1"/>
  <c r="Z22" i="1" s="1"/>
  <c r="E22" i="1"/>
  <c r="U22" i="1" s="1"/>
  <c r="B22" i="1"/>
  <c r="AH21" i="1"/>
  <c r="AG21" i="1"/>
  <c r="AF21" i="1"/>
  <c r="AE21" i="1"/>
  <c r="AD21" i="1"/>
  <c r="AC21" i="1"/>
  <c r="AB21" i="1"/>
  <c r="AA21" i="1"/>
  <c r="Y21" i="1"/>
  <c r="W21" i="1"/>
  <c r="Z21" i="1" s="1"/>
  <c r="E21" i="1"/>
  <c r="U21" i="1" s="1"/>
  <c r="B21" i="1"/>
  <c r="V21" i="1" s="1"/>
  <c r="X21" i="1" s="1"/>
  <c r="AH20" i="1"/>
  <c r="AG20" i="1"/>
  <c r="AF20" i="1"/>
  <c r="AE20" i="1"/>
  <c r="AD20" i="1"/>
  <c r="AC20" i="1"/>
  <c r="AB20" i="1"/>
  <c r="AA20" i="1"/>
  <c r="Y20" i="1"/>
  <c r="W20" i="1"/>
  <c r="Z20" i="1" s="1"/>
  <c r="E20" i="1"/>
  <c r="U20" i="1" s="1"/>
  <c r="B20" i="1"/>
  <c r="AH19" i="1"/>
  <c r="AG19" i="1"/>
  <c r="AF19" i="1"/>
  <c r="AE19" i="1"/>
  <c r="AD19" i="1"/>
  <c r="AC19" i="1"/>
  <c r="AB19" i="1"/>
  <c r="AA19" i="1"/>
  <c r="Y19" i="1"/>
  <c r="W19" i="1"/>
  <c r="Z19" i="1" s="1"/>
  <c r="E19" i="1"/>
  <c r="U19" i="1" s="1"/>
  <c r="B19" i="1"/>
  <c r="AH18" i="1"/>
  <c r="AG18" i="1"/>
  <c r="AF18" i="1"/>
  <c r="AE18" i="1"/>
  <c r="AD18" i="1"/>
  <c r="AC18" i="1"/>
  <c r="AB18" i="1"/>
  <c r="AA18" i="1"/>
  <c r="Y18" i="1"/>
  <c r="W18" i="1"/>
  <c r="Z18" i="1" s="1"/>
  <c r="E18" i="1"/>
  <c r="U18" i="1" s="1"/>
  <c r="B18" i="1"/>
  <c r="AH17" i="1"/>
  <c r="AG17" i="1"/>
  <c r="AF17" i="1"/>
  <c r="AE17" i="1"/>
  <c r="AD17" i="1"/>
  <c r="AC17" i="1"/>
  <c r="AB17" i="1"/>
  <c r="AA17" i="1"/>
  <c r="Y17" i="1"/>
  <c r="W17" i="1"/>
  <c r="Z17" i="1" s="1"/>
  <c r="E17" i="1"/>
  <c r="U17" i="1" s="1"/>
  <c r="B17" i="1"/>
  <c r="AH16" i="1"/>
  <c r="AG16" i="1"/>
  <c r="AF16" i="1"/>
  <c r="AE16" i="1"/>
  <c r="AD16" i="1"/>
  <c r="AC16" i="1"/>
  <c r="AB16" i="1"/>
  <c r="AA16" i="1"/>
  <c r="Y16" i="1"/>
  <c r="W16" i="1"/>
  <c r="Z16" i="1" s="1"/>
  <c r="E16" i="1"/>
  <c r="U16" i="1" s="1"/>
  <c r="B16" i="1"/>
  <c r="AH15" i="1"/>
  <c r="AG15" i="1"/>
  <c r="AF15" i="1"/>
  <c r="AE15" i="1"/>
  <c r="AD15" i="1"/>
  <c r="AC15" i="1"/>
  <c r="AB15" i="1"/>
  <c r="AA15" i="1"/>
  <c r="Y15" i="1"/>
  <c r="W15" i="1"/>
  <c r="Z15" i="1" s="1"/>
  <c r="E15" i="1"/>
  <c r="U15" i="1" s="1"/>
  <c r="B15" i="1"/>
  <c r="V15" i="1" s="1"/>
  <c r="X15" i="1" s="1"/>
  <c r="AH14" i="1"/>
  <c r="AG14" i="1"/>
  <c r="AF14" i="1"/>
  <c r="AE14" i="1"/>
  <c r="AD14" i="1"/>
  <c r="AC14" i="1"/>
  <c r="AB14" i="1"/>
  <c r="AA14" i="1"/>
  <c r="Y14" i="1"/>
  <c r="W14" i="1"/>
  <c r="Z14" i="1" s="1"/>
  <c r="E14" i="1"/>
  <c r="U14" i="1" s="1"/>
  <c r="B14" i="1"/>
  <c r="AH13" i="1"/>
  <c r="AG13" i="1"/>
  <c r="AF13" i="1"/>
  <c r="AE13" i="1"/>
  <c r="AD13" i="1"/>
  <c r="AC13" i="1"/>
  <c r="AB13" i="1"/>
  <c r="AA13" i="1"/>
  <c r="Y13" i="1"/>
  <c r="W13" i="1"/>
  <c r="Z13" i="1" s="1"/>
  <c r="F13" i="1"/>
  <c r="V13" i="1" s="1"/>
  <c r="X13" i="1" s="1"/>
  <c r="E13" i="1"/>
  <c r="U13" i="1" s="1"/>
  <c r="AH12" i="1"/>
  <c r="AG12" i="1"/>
  <c r="AF12" i="1"/>
  <c r="AE12" i="1"/>
  <c r="AD12" i="1"/>
  <c r="AC12" i="1"/>
  <c r="AB12" i="1"/>
  <c r="AA12" i="1"/>
  <c r="Y12" i="1"/>
  <c r="W12" i="1"/>
  <c r="Z12" i="1" s="1"/>
  <c r="E12" i="1"/>
  <c r="U12" i="1" s="1"/>
  <c r="B12" i="1"/>
  <c r="AH11" i="1"/>
  <c r="AG11" i="1"/>
  <c r="AF11" i="1"/>
  <c r="AE11" i="1"/>
  <c r="AD11" i="1"/>
  <c r="AC11" i="1"/>
  <c r="AB11" i="1"/>
  <c r="AA11" i="1"/>
  <c r="Y11" i="1"/>
  <c r="W11" i="1"/>
  <c r="Z11" i="1" s="1"/>
  <c r="E11" i="1"/>
  <c r="U11" i="1" s="1"/>
  <c r="B11" i="1"/>
  <c r="AH10" i="1"/>
  <c r="AG10" i="1"/>
  <c r="AF10" i="1"/>
  <c r="AE10" i="1"/>
  <c r="AD10" i="1"/>
  <c r="AC10" i="1"/>
  <c r="AB10" i="1"/>
  <c r="AA10" i="1"/>
  <c r="Y10" i="1"/>
  <c r="W10" i="1"/>
  <c r="Z10" i="1" s="1"/>
  <c r="E10" i="1"/>
  <c r="U10" i="1" s="1"/>
  <c r="B10" i="1"/>
  <c r="V10" i="1" s="1"/>
  <c r="X10" i="1" s="1"/>
  <c r="AH9" i="1"/>
  <c r="AG9" i="1"/>
  <c r="AF9" i="1"/>
  <c r="AE9" i="1"/>
  <c r="AD9" i="1"/>
  <c r="AC9" i="1"/>
  <c r="AB9" i="1"/>
  <c r="AA9" i="1"/>
  <c r="Y9" i="1"/>
  <c r="W9" i="1"/>
  <c r="Z9" i="1" s="1"/>
  <c r="E9" i="1"/>
  <c r="U9" i="1" s="1"/>
  <c r="B9" i="1"/>
  <c r="AH8" i="1"/>
  <c r="AG8" i="1"/>
  <c r="AF8" i="1"/>
  <c r="AE8" i="1"/>
  <c r="AD8" i="1"/>
  <c r="AC8" i="1"/>
  <c r="AB8" i="1"/>
  <c r="AA8" i="1"/>
  <c r="Y8" i="1"/>
  <c r="W8" i="1"/>
  <c r="Z8" i="1" s="1"/>
  <c r="E8" i="1"/>
  <c r="U8" i="1" s="1"/>
  <c r="B8" i="1"/>
  <c r="AH7" i="1"/>
  <c r="AG7" i="1"/>
  <c r="AF7" i="1"/>
  <c r="AE7" i="1"/>
  <c r="AD7" i="1"/>
  <c r="AC7" i="1"/>
  <c r="AB7" i="1"/>
  <c r="AA7" i="1"/>
  <c r="Y7" i="1"/>
  <c r="W7" i="1"/>
  <c r="Z7" i="1" s="1"/>
  <c r="E7" i="1"/>
  <c r="U7" i="1" s="1"/>
  <c r="B7" i="1"/>
  <c r="AH6" i="1"/>
  <c r="AG6" i="1"/>
  <c r="AF6" i="1"/>
  <c r="AE6" i="1"/>
  <c r="AD6" i="1"/>
  <c r="AC6" i="1"/>
  <c r="AB6" i="1"/>
  <c r="AA6" i="1"/>
  <c r="Y6" i="1"/>
  <c r="W6" i="1"/>
  <c r="Z6" i="1" s="1"/>
  <c r="E6" i="1"/>
  <c r="U6" i="1" s="1"/>
  <c r="B6" i="1"/>
  <c r="AH5" i="1"/>
  <c r="AG5" i="1"/>
  <c r="AF5" i="1"/>
  <c r="AE5" i="1"/>
  <c r="AD5" i="1"/>
  <c r="AC5" i="1"/>
  <c r="AB5" i="1"/>
  <c r="AA5" i="1"/>
  <c r="Y5" i="1"/>
  <c r="W5" i="1"/>
  <c r="Z5" i="1" s="1"/>
  <c r="E5" i="1"/>
  <c r="U5" i="1" s="1"/>
  <c r="B5" i="1"/>
  <c r="AH4" i="1"/>
  <c r="AH32" i="1" s="1"/>
  <c r="AG4" i="1"/>
  <c r="AF4" i="1"/>
  <c r="AF32" i="1" s="1"/>
  <c r="AE4" i="1"/>
  <c r="AE32" i="1" s="1"/>
  <c r="AD4" i="1"/>
  <c r="AD32" i="1" s="1"/>
  <c r="AC4" i="1"/>
  <c r="AC32" i="1" s="1"/>
  <c r="AB4" i="1"/>
  <c r="AB32" i="1" s="1"/>
  <c r="AA4" i="1"/>
  <c r="AA32" i="1" s="1"/>
  <c r="Y4" i="1"/>
  <c r="Y32" i="1" s="1"/>
  <c r="W4" i="1"/>
  <c r="W32" i="1" s="1"/>
  <c r="Z32" i="1" s="1"/>
  <c r="E4" i="1"/>
  <c r="E32" i="1" s="1"/>
  <c r="B4" i="1"/>
  <c r="B32" i="1" s="1"/>
  <c r="F4" i="1" l="1"/>
  <c r="U4" i="1"/>
  <c r="U32" i="1" s="1"/>
  <c r="V4" i="1"/>
  <c r="Z4" i="1"/>
  <c r="F5" i="1"/>
  <c r="V5" i="1" s="1"/>
  <c r="X5" i="1" s="1"/>
  <c r="F6" i="1"/>
  <c r="V6" i="1" s="1"/>
  <c r="X6" i="1" s="1"/>
  <c r="F7" i="1"/>
  <c r="V7" i="1" s="1"/>
  <c r="X7" i="1" s="1"/>
  <c r="F8" i="1"/>
  <c r="V8" i="1" s="1"/>
  <c r="X8" i="1" s="1"/>
  <c r="F9" i="1"/>
  <c r="V9" i="1" s="1"/>
  <c r="X9" i="1" s="1"/>
  <c r="F11" i="1"/>
  <c r="V11" i="1" s="1"/>
  <c r="X11" i="1" s="1"/>
  <c r="F12" i="1"/>
  <c r="V12" i="1" s="1"/>
  <c r="X12" i="1" s="1"/>
  <c r="F14" i="1"/>
  <c r="V14" i="1" s="1"/>
  <c r="X14" i="1" s="1"/>
  <c r="F16" i="1"/>
  <c r="V16" i="1" s="1"/>
  <c r="X16" i="1" s="1"/>
  <c r="F17" i="1"/>
  <c r="V17" i="1" s="1"/>
  <c r="X17" i="1" s="1"/>
  <c r="F18" i="1"/>
  <c r="V18" i="1" s="1"/>
  <c r="X18" i="1" s="1"/>
  <c r="F19" i="1"/>
  <c r="V19" i="1" s="1"/>
  <c r="X19" i="1" s="1"/>
  <c r="F20" i="1"/>
  <c r="V20" i="1" s="1"/>
  <c r="X20" i="1" s="1"/>
  <c r="F22" i="1"/>
  <c r="V22" i="1" s="1"/>
  <c r="X22" i="1" s="1"/>
  <c r="F23" i="1"/>
  <c r="V23" i="1" s="1"/>
  <c r="X23" i="1" s="1"/>
  <c r="F24" i="1"/>
  <c r="V24" i="1" s="1"/>
  <c r="X24" i="1" s="1"/>
  <c r="F25" i="1"/>
  <c r="V25" i="1" s="1"/>
  <c r="X25" i="1" s="1"/>
  <c r="F26" i="1"/>
  <c r="V26" i="1" s="1"/>
  <c r="X26" i="1" s="1"/>
  <c r="F27" i="1"/>
  <c r="V27" i="1" s="1"/>
  <c r="X27" i="1" s="1"/>
  <c r="F28" i="1"/>
  <c r="V28" i="1" s="1"/>
  <c r="X28" i="1" s="1"/>
  <c r="F29" i="1"/>
  <c r="V29" i="1" s="1"/>
  <c r="X29" i="1" s="1"/>
  <c r="F30" i="1"/>
  <c r="V30" i="1" s="1"/>
  <c r="X30" i="1" s="1"/>
  <c r="F31" i="1"/>
  <c r="V31" i="1" s="1"/>
  <c r="X31" i="1" s="1"/>
  <c r="V32" i="1" l="1"/>
  <c r="X32" i="1" s="1"/>
  <c r="X4" i="1"/>
  <c r="F32" i="1"/>
</calcChain>
</file>

<file path=xl/comments1.xml><?xml version="1.0" encoding="utf-8"?>
<comments xmlns="http://schemas.openxmlformats.org/spreadsheetml/2006/main">
  <authors>
    <author>Helen Heath</author>
  </authors>
  <commentList>
    <comment ref="B13" authorId="0">
      <text>
        <r>
          <rPr>
            <b/>
            <sz val="8"/>
            <color indexed="81"/>
            <rFont val="Tahoma"/>
            <charset val="1"/>
          </rPr>
          <t>Helen Heath:</t>
        </r>
        <r>
          <rPr>
            <sz val="8"/>
            <color indexed="81"/>
            <rFont val="Tahoma"/>
            <charset val="1"/>
          </rPr>
          <t xml:space="preserve">
Actually sent $25,000 in 2012 but $5,000 never got to the Intake Agency.  Will show as $5,000 left over in 2013 Program.</t>
        </r>
      </text>
    </comment>
  </commentList>
</comments>
</file>

<file path=xl/sharedStrings.xml><?xml version="1.0" encoding="utf-8"?>
<sst xmlns="http://schemas.openxmlformats.org/spreadsheetml/2006/main" count="65" uniqueCount="65">
  <si>
    <t>Union Gas Distribution</t>
  </si>
  <si>
    <t>MASTER</t>
  </si>
  <si>
    <t>Agencies</t>
  </si>
  <si>
    <r>
      <t xml:space="preserve">Total
2012
Funding
</t>
    </r>
    <r>
      <rPr>
        <b/>
        <sz val="8"/>
        <rFont val="Arial"/>
        <family val="2"/>
      </rPr>
      <t>(left over + allocation)</t>
    </r>
    <r>
      <rPr>
        <b/>
        <sz val="12"/>
        <rFont val="Arial"/>
        <family val="2"/>
      </rPr>
      <t xml:space="preserve"> </t>
    </r>
  </si>
  <si>
    <t>Left Over
from
2010-2011</t>
  </si>
  <si>
    <t>2012 Request</t>
  </si>
  <si>
    <t>2012 First Allocation of 50% of Request 2011 DEC 07</t>
  </si>
  <si>
    <t xml:space="preserve"> Admin Fee Allowed on 2010-2011 Allocation</t>
  </si>
  <si>
    <t>2nd Allocation
2012 FEB 22</t>
  </si>
  <si>
    <t>3rd Allocation
2012 MAR 15</t>
  </si>
  <si>
    <t>4th Allocation
2012 MAR 21</t>
  </si>
  <si>
    <t>5th Allocation
2012 APR 20</t>
  </si>
  <si>
    <t>6th Allocation
2012 APR 24</t>
  </si>
  <si>
    <t>7th Allocation
2012 MAY 04</t>
  </si>
  <si>
    <t>8th Allocation
2012 MAY 16</t>
  </si>
  <si>
    <t>9th Allocation
2012 MAY 31</t>
  </si>
  <si>
    <t>10th Allocation
2012 JUNE 28</t>
  </si>
  <si>
    <t>11th Allocation
2012 AUG 09</t>
  </si>
  <si>
    <t>12th Allocation 2012 AUG 22</t>
  </si>
  <si>
    <t>13th Allocation 2012 SEPT 25</t>
  </si>
  <si>
    <t>14th Allocation 2012 NOV 06</t>
  </si>
  <si>
    <t>15th Allocation 2012 DEC 05</t>
  </si>
  <si>
    <t>Total (new) Grants for 2012 Season</t>
  </si>
  <si>
    <t>Total Funds
Available for WW Grants</t>
  </si>
  <si>
    <t>Total       Pay-out</t>
  </si>
  <si>
    <t>Dollars
Remaining</t>
  </si>
  <si>
    <t>Total # of Households Assisted</t>
  </si>
  <si>
    <t>Average    Pay-out</t>
  </si>
  <si>
    <t>Number of Adults</t>
  </si>
  <si>
    <t>Number of Children</t>
  </si>
  <si>
    <t>Average Net Income</t>
  </si>
  <si>
    <t>Average Arrears Amount</t>
  </si>
  <si>
    <t>Number of Inquiries</t>
  </si>
  <si>
    <t>Total # of Households Not Assisted or Referred</t>
  </si>
  <si>
    <t>Total Number of Staff</t>
  </si>
  <si>
    <t>Total Number of Hours</t>
  </si>
  <si>
    <t>Quinte (Belleville and Area)</t>
  </si>
  <si>
    <t>Leeds and Grenville (Brockville and Area)</t>
  </si>
  <si>
    <t>Brant</t>
  </si>
  <si>
    <t>Bruce Grey</t>
  </si>
  <si>
    <t>Burlington</t>
  </si>
  <si>
    <t>Greater Hamilton</t>
  </si>
  <si>
    <t>Cambridge &amp; North Dumfries/Kitchener-Waterloo</t>
  </si>
  <si>
    <t>Chatham-Kent</t>
  </si>
  <si>
    <t>Guelph and Wellington</t>
  </si>
  <si>
    <t>Haldimand-Norfolk</t>
  </si>
  <si>
    <t>Halton Hills</t>
  </si>
  <si>
    <t>Huron County</t>
  </si>
  <si>
    <t>Perth County</t>
  </si>
  <si>
    <t>Kingston</t>
  </si>
  <si>
    <t>London &amp; Middlesex</t>
  </si>
  <si>
    <t>Milton</t>
  </si>
  <si>
    <t>Northumberland</t>
  </si>
  <si>
    <t>Greater Simcoe County</t>
  </si>
  <si>
    <t>Oakville</t>
  </si>
  <si>
    <t>Oxford</t>
  </si>
  <si>
    <t>Sarnia-Lambton</t>
  </si>
  <si>
    <t>Sault Ste. Marie</t>
  </si>
  <si>
    <t>Stormont, Dundas &amp; Glengarry</t>
  </si>
  <si>
    <t>St. Thomas</t>
  </si>
  <si>
    <t>Sudbury &amp; District</t>
  </si>
  <si>
    <t>Thunder Bay</t>
  </si>
  <si>
    <t>Porcupine United Way (Timmins)</t>
  </si>
  <si>
    <t>Windsor-Essex County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</si>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</sst>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2" x14ac:knownFonts="1">
    <font>
      <sz val="10"/>
      <name val="Arial"/>
    </font>
    <font>
      <b/>
      <u/>
      <sz val="24"/>
      <name val="Arial"/>
      <family val="2"/>
    </font>
    <font>
      <u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8"/>
      <color indexed="81"/>
      <name val="Tahoma"/>
      <charset val="1"/>
    </font>
    <font>
      <sz val="8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" fontId="4" fillId="0" borderId="4" xfId="0" applyNumberFormat="1" applyFont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0" fillId="0" borderId="6" xfId="0" applyFill="1" applyBorder="1"/>
    <xf numFmtId="164" fontId="6" fillId="2" borderId="7" xfId="1" applyFont="1" applyFill="1" applyBorder="1" applyAlignment="1">
      <alignment horizontal="center"/>
    </xf>
    <xf numFmtId="164" fontId="6" fillId="3" borderId="7" xfId="1" applyFont="1" applyFill="1" applyBorder="1" applyAlignment="1">
      <alignment horizontal="center"/>
    </xf>
    <xf numFmtId="164" fontId="6" fillId="2" borderId="7" xfId="1" applyFont="1" applyFill="1" applyBorder="1"/>
    <xf numFmtId="164" fontId="7" fillId="2" borderId="7" xfId="1" applyFont="1" applyFill="1" applyBorder="1"/>
    <xf numFmtId="164" fontId="7" fillId="4" borderId="7" xfId="1" applyFont="1" applyFill="1" applyBorder="1"/>
    <xf numFmtId="164" fontId="6" fillId="5" borderId="7" xfId="1" applyFill="1" applyBorder="1"/>
    <xf numFmtId="3" fontId="6" fillId="0" borderId="7" xfId="0" applyNumberFormat="1" applyFont="1" applyFill="1" applyBorder="1" applyAlignment="1">
      <alignment horizontal="center"/>
    </xf>
    <xf numFmtId="44" fontId="0" fillId="0" borderId="7" xfId="0" applyNumberFormat="1" applyFill="1" applyBorder="1"/>
    <xf numFmtId="37" fontId="0" fillId="0" borderId="7" xfId="0" applyNumberFormat="1" applyFill="1" applyBorder="1" applyAlignment="1">
      <alignment horizontal="center"/>
    </xf>
    <xf numFmtId="37" fontId="0" fillId="0" borderId="7" xfId="0" applyNumberFormat="1" applyFill="1" applyBorder="1"/>
    <xf numFmtId="164" fontId="0" fillId="0" borderId="7" xfId="0" applyNumberFormat="1" applyFill="1" applyBorder="1"/>
    <xf numFmtId="3" fontId="0" fillId="0" borderId="7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0" fillId="0" borderId="0" xfId="0" applyFill="1"/>
    <xf numFmtId="0" fontId="0" fillId="6" borderId="0" xfId="0" applyFill="1"/>
    <xf numFmtId="0" fontId="0" fillId="0" borderId="8" xfId="0" applyFill="1" applyBorder="1"/>
    <xf numFmtId="0" fontId="8" fillId="0" borderId="8" xfId="0" applyFont="1" applyFill="1" applyBorder="1"/>
    <xf numFmtId="16" fontId="0" fillId="0" borderId="0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164" fontId="6" fillId="2" borderId="10" xfId="1" applyFont="1" applyFill="1" applyBorder="1" applyAlignment="1">
      <alignment horizontal="center"/>
    </xf>
    <xf numFmtId="0" fontId="0" fillId="0" borderId="11" xfId="0" applyFill="1" applyBorder="1"/>
    <xf numFmtId="164" fontId="6" fillId="2" borderId="9" xfId="1" applyFont="1" applyFill="1" applyBorder="1" applyAlignment="1">
      <alignment horizontal="center"/>
    </xf>
    <xf numFmtId="164" fontId="6" fillId="2" borderId="9" xfId="1" applyFont="1" applyFill="1" applyBorder="1"/>
    <xf numFmtId="164" fontId="7" fillId="2" borderId="9" xfId="1" applyFont="1" applyFill="1" applyBorder="1"/>
    <xf numFmtId="164" fontId="6" fillId="5" borderId="9" xfId="1" applyFill="1" applyBorder="1"/>
    <xf numFmtId="1" fontId="0" fillId="0" borderId="9" xfId="0" applyNumberFormat="1" applyFill="1" applyBorder="1" applyAlignment="1">
      <alignment horizontal="center"/>
    </xf>
    <xf numFmtId="0" fontId="7" fillId="0" borderId="2" xfId="0" applyFont="1" applyFill="1" applyBorder="1"/>
    <xf numFmtId="164" fontId="7" fillId="2" borderId="3" xfId="1" applyFont="1" applyFill="1" applyBorder="1"/>
    <xf numFmtId="164" fontId="7" fillId="3" borderId="3" xfId="1" applyFont="1" applyFill="1" applyBorder="1"/>
    <xf numFmtId="164" fontId="7" fillId="2" borderId="4" xfId="1" applyFont="1" applyFill="1" applyBorder="1"/>
    <xf numFmtId="164" fontId="7" fillId="0" borderId="12" xfId="1" applyFont="1" applyBorder="1"/>
    <xf numFmtId="164" fontId="7" fillId="5" borderId="2" xfId="1" applyFont="1" applyFill="1" applyBorder="1"/>
    <xf numFmtId="3" fontId="7" fillId="0" borderId="3" xfId="0" applyNumberFormat="1" applyFont="1" applyBorder="1" applyAlignment="1">
      <alignment horizontal="center"/>
    </xf>
    <xf numFmtId="44" fontId="7" fillId="0" borderId="4" xfId="1" applyNumberFormat="1" applyFont="1" applyBorder="1"/>
    <xf numFmtId="37" fontId="7" fillId="0" borderId="12" xfId="1" applyNumberFormat="1" applyFont="1" applyBorder="1" applyAlignment="1">
      <alignment horizontal="center"/>
    </xf>
    <xf numFmtId="37" fontId="7" fillId="0" borderId="12" xfId="1" applyNumberFormat="1" applyFont="1" applyBorder="1"/>
    <xf numFmtId="3" fontId="7" fillId="0" borderId="12" xfId="0" applyNumberFormat="1" applyFont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164" fontId="6" fillId="0" borderId="0" xfId="1" applyFill="1" applyBorder="1"/>
    <xf numFmtId="0" fontId="0" fillId="0" borderId="0" xfId="0" applyBorder="1"/>
    <xf numFmtId="164" fontId="0" fillId="0" borderId="0" xfId="0" applyNumberFormat="1"/>
    <xf numFmtId="43" fontId="0" fillId="0" borderId="0" xfId="0" applyNumberFormat="1"/>
    <xf numFmtId="164" fontId="0" fillId="0" borderId="0" xfId="0" applyNumberFormat="1" applyFill="1"/>
    <xf numFmtId="3" fontId="0" fillId="0" borderId="0" xfId="0" applyNumberFormat="1"/>
    <xf numFmtId="0" fontId="4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Border="1" applyProtection="1">
      <protection locked="0"/>
    </xf>
    <xf numFmtId="0" fontId="8" fillId="0" borderId="0" xfId="0" applyFont="1"/>
    <xf numFmtId="0" fontId="6" fillId="0" borderId="0" xfId="0" applyFont="1" applyBorder="1"/>
    <xf numFmtId="0" fontId="5" fillId="0" borderId="0" xfId="0" applyFont="1" applyBorder="1"/>
    <xf numFmtId="8" fontId="9" fillId="0" borderId="0" xfId="0" applyNumberFormat="1" applyFon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%20Union%20Gas%20Winter%20Warmth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JANUARY 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2012 FINAL REPORT"/>
    </sheetNames>
    <sheetDataSet>
      <sheetData sheetId="0"/>
      <sheetData sheetId="1">
        <row r="4">
          <cell r="B4">
            <v>5025.22</v>
          </cell>
          <cell r="D4">
            <v>12</v>
          </cell>
          <cell r="F4">
            <v>16</v>
          </cell>
          <cell r="G4">
            <v>11</v>
          </cell>
          <cell r="H4">
            <v>1814</v>
          </cell>
          <cell r="I4">
            <v>449.41</v>
          </cell>
          <cell r="J4">
            <v>20</v>
          </cell>
          <cell r="K4">
            <v>8</v>
          </cell>
          <cell r="L4">
            <v>3</v>
          </cell>
          <cell r="M4">
            <v>6</v>
          </cell>
        </row>
        <row r="5">
          <cell r="B5">
            <v>833.28</v>
          </cell>
          <cell r="D5">
            <v>2</v>
          </cell>
          <cell r="F5">
            <v>3</v>
          </cell>
          <cell r="G5">
            <v>3</v>
          </cell>
          <cell r="H5">
            <v>1627</v>
          </cell>
          <cell r="I5">
            <v>472</v>
          </cell>
          <cell r="J5">
            <v>4</v>
          </cell>
          <cell r="K5">
            <v>2</v>
          </cell>
          <cell r="L5">
            <v>2</v>
          </cell>
          <cell r="M5">
            <v>2</v>
          </cell>
        </row>
        <row r="6">
          <cell r="B6">
            <v>4489.25</v>
          </cell>
          <cell r="D6">
            <v>17</v>
          </cell>
          <cell r="F6">
            <v>28</v>
          </cell>
          <cell r="G6">
            <v>32</v>
          </cell>
          <cell r="H6">
            <v>2232</v>
          </cell>
          <cell r="I6">
            <v>305</v>
          </cell>
          <cell r="J6">
            <v>20</v>
          </cell>
          <cell r="K6">
            <v>3</v>
          </cell>
          <cell r="L6">
            <v>3</v>
          </cell>
          <cell r="M6">
            <v>19</v>
          </cell>
        </row>
        <row r="7">
          <cell r="B7">
            <v>7336.14</v>
          </cell>
          <cell r="D7">
            <v>19</v>
          </cell>
          <cell r="F7">
            <v>31</v>
          </cell>
          <cell r="G7">
            <v>24</v>
          </cell>
          <cell r="H7">
            <v>1550</v>
          </cell>
          <cell r="I7">
            <v>560</v>
          </cell>
          <cell r="J7">
            <v>28</v>
          </cell>
          <cell r="K7">
            <v>5</v>
          </cell>
          <cell r="L7">
            <v>1</v>
          </cell>
          <cell r="M7">
            <v>38</v>
          </cell>
        </row>
        <row r="8">
          <cell r="B8">
            <v>2006.44</v>
          </cell>
          <cell r="D8">
            <v>5</v>
          </cell>
          <cell r="F8">
            <v>6</v>
          </cell>
          <cell r="G8">
            <v>7</v>
          </cell>
          <cell r="H8">
            <v>2066</v>
          </cell>
          <cell r="I8">
            <v>401</v>
          </cell>
          <cell r="J8">
            <v>8</v>
          </cell>
          <cell r="K8">
            <v>3</v>
          </cell>
          <cell r="L8">
            <v>2</v>
          </cell>
          <cell r="M8">
            <v>32</v>
          </cell>
        </row>
        <row r="9">
          <cell r="B9">
            <v>5343.72</v>
          </cell>
          <cell r="D9">
            <v>14</v>
          </cell>
          <cell r="F9">
            <v>26</v>
          </cell>
          <cell r="G9">
            <v>26</v>
          </cell>
          <cell r="H9">
            <v>1978</v>
          </cell>
          <cell r="I9">
            <v>388</v>
          </cell>
          <cell r="J9">
            <v>40</v>
          </cell>
          <cell r="K9">
            <v>26</v>
          </cell>
          <cell r="L9">
            <v>4</v>
          </cell>
          <cell r="M9">
            <v>25</v>
          </cell>
        </row>
        <row r="10">
          <cell r="B10">
            <v>3530.33</v>
          </cell>
          <cell r="D10">
            <v>9</v>
          </cell>
          <cell r="F10">
            <v>16</v>
          </cell>
          <cell r="G10">
            <v>16</v>
          </cell>
          <cell r="H10">
            <v>1887</v>
          </cell>
          <cell r="I10">
            <v>428</v>
          </cell>
          <cell r="J10">
            <v>9</v>
          </cell>
          <cell r="K10">
            <v>0</v>
          </cell>
          <cell r="L10">
            <v>2</v>
          </cell>
          <cell r="M10">
            <v>9</v>
          </cell>
        </row>
        <row r="11">
          <cell r="B11">
            <v>4941.24</v>
          </cell>
          <cell r="D11">
            <v>15</v>
          </cell>
          <cell r="F11">
            <v>20</v>
          </cell>
          <cell r="G11">
            <v>22</v>
          </cell>
          <cell r="H11">
            <v>1464</v>
          </cell>
          <cell r="I11">
            <v>380</v>
          </cell>
          <cell r="J11">
            <v>21</v>
          </cell>
          <cell r="K11">
            <v>6</v>
          </cell>
          <cell r="L11">
            <v>1</v>
          </cell>
          <cell r="M11">
            <v>24</v>
          </cell>
        </row>
        <row r="12">
          <cell r="B12">
            <v>1853.63</v>
          </cell>
          <cell r="D12">
            <v>5</v>
          </cell>
          <cell r="F12">
            <v>6</v>
          </cell>
          <cell r="G12">
            <v>8</v>
          </cell>
          <cell r="H12">
            <v>1776</v>
          </cell>
          <cell r="I12">
            <v>422</v>
          </cell>
          <cell r="J12">
            <v>5</v>
          </cell>
          <cell r="K12">
            <v>0</v>
          </cell>
          <cell r="L12">
            <v>1</v>
          </cell>
          <cell r="M12">
            <v>5</v>
          </cell>
        </row>
        <row r="13">
          <cell r="B13">
            <v>1313.93</v>
          </cell>
          <cell r="D13">
            <v>6</v>
          </cell>
          <cell r="F13">
            <v>10</v>
          </cell>
          <cell r="G13">
            <v>4</v>
          </cell>
          <cell r="H13">
            <v>1072</v>
          </cell>
          <cell r="I13">
            <v>219</v>
          </cell>
          <cell r="J13">
            <v>7</v>
          </cell>
          <cell r="K13">
            <v>1</v>
          </cell>
          <cell r="L13">
            <v>1</v>
          </cell>
          <cell r="M13">
            <v>5</v>
          </cell>
        </row>
        <row r="14">
          <cell r="B14">
            <v>839.33</v>
          </cell>
          <cell r="D14">
            <v>2</v>
          </cell>
          <cell r="F14">
            <v>3</v>
          </cell>
          <cell r="G14">
            <v>0</v>
          </cell>
          <cell r="H14">
            <v>1162</v>
          </cell>
          <cell r="I14">
            <v>198</v>
          </cell>
          <cell r="J14">
            <v>2</v>
          </cell>
          <cell r="K14">
            <v>0</v>
          </cell>
          <cell r="L14">
            <v>1</v>
          </cell>
          <cell r="M14">
            <v>3</v>
          </cell>
        </row>
        <row r="15">
          <cell r="B15">
            <v>578.78</v>
          </cell>
          <cell r="D15">
            <v>2</v>
          </cell>
          <cell r="F15">
            <v>3</v>
          </cell>
          <cell r="G15">
            <v>1</v>
          </cell>
          <cell r="H15">
            <v>1318.42</v>
          </cell>
          <cell r="I15">
            <v>289.39</v>
          </cell>
          <cell r="J15">
            <v>2</v>
          </cell>
          <cell r="K15">
            <v>0</v>
          </cell>
          <cell r="L15">
            <v>2</v>
          </cell>
          <cell r="M15">
            <v>1.5</v>
          </cell>
        </row>
        <row r="16">
          <cell r="B16">
            <v>1689.61</v>
          </cell>
          <cell r="D16">
            <v>4</v>
          </cell>
          <cell r="F16">
            <v>6</v>
          </cell>
          <cell r="G16">
            <v>9</v>
          </cell>
          <cell r="H16">
            <v>2088</v>
          </cell>
          <cell r="I16">
            <v>428</v>
          </cell>
          <cell r="J16">
            <v>4</v>
          </cell>
          <cell r="K16">
            <v>0</v>
          </cell>
          <cell r="L16">
            <v>1</v>
          </cell>
          <cell r="M16">
            <v>6</v>
          </cell>
        </row>
        <row r="17">
          <cell r="B17">
            <v>373.54</v>
          </cell>
          <cell r="D17">
            <v>1</v>
          </cell>
          <cell r="F17">
            <v>1</v>
          </cell>
          <cell r="G17">
            <v>0</v>
          </cell>
          <cell r="H17">
            <v>1143</v>
          </cell>
          <cell r="I17">
            <v>374</v>
          </cell>
          <cell r="J17">
            <v>1</v>
          </cell>
          <cell r="K17">
            <v>0</v>
          </cell>
          <cell r="L17">
            <v>2</v>
          </cell>
          <cell r="M17">
            <v>1</v>
          </cell>
        </row>
        <row r="18">
          <cell r="B18">
            <v>9830.64</v>
          </cell>
          <cell r="D18">
            <v>37</v>
          </cell>
          <cell r="F18">
            <v>53</v>
          </cell>
          <cell r="G18">
            <v>69</v>
          </cell>
          <cell r="H18">
            <v>1672</v>
          </cell>
          <cell r="I18">
            <v>279</v>
          </cell>
          <cell r="J18">
            <v>521</v>
          </cell>
          <cell r="K18">
            <v>484</v>
          </cell>
          <cell r="L18">
            <v>4</v>
          </cell>
          <cell r="M18">
            <v>320</v>
          </cell>
        </row>
        <row r="19">
          <cell r="B19">
            <v>942.51</v>
          </cell>
          <cell r="D19">
            <v>2</v>
          </cell>
          <cell r="F19">
            <v>4</v>
          </cell>
          <cell r="G19">
            <v>3</v>
          </cell>
          <cell r="H19">
            <v>1700</v>
          </cell>
          <cell r="I19">
            <v>573</v>
          </cell>
          <cell r="J19">
            <v>4</v>
          </cell>
          <cell r="K19">
            <v>2</v>
          </cell>
          <cell r="L19">
            <v>1</v>
          </cell>
          <cell r="M19">
            <v>2</v>
          </cell>
        </row>
        <row r="20">
          <cell r="B20">
            <v>0</v>
          </cell>
          <cell r="D20">
            <v>0</v>
          </cell>
          <cell r="F20">
            <v>0</v>
          </cell>
          <cell r="G20">
            <v>0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</row>
        <row r="21">
          <cell r="B21">
            <v>2855.77</v>
          </cell>
          <cell r="D21">
            <v>6</v>
          </cell>
          <cell r="F21">
            <v>8</v>
          </cell>
          <cell r="G21">
            <v>10</v>
          </cell>
          <cell r="H21">
            <v>1665</v>
          </cell>
          <cell r="I21">
            <v>551</v>
          </cell>
          <cell r="J21">
            <v>6</v>
          </cell>
          <cell r="K21">
            <v>0</v>
          </cell>
          <cell r="L21">
            <v>3</v>
          </cell>
        </row>
        <row r="22">
          <cell r="B22">
            <v>286.62</v>
          </cell>
          <cell r="D22">
            <v>1</v>
          </cell>
          <cell r="F22">
            <v>1</v>
          </cell>
          <cell r="G22">
            <v>2</v>
          </cell>
          <cell r="H22">
            <v>3200</v>
          </cell>
          <cell r="I22">
            <v>287</v>
          </cell>
          <cell r="J22">
            <v>5</v>
          </cell>
          <cell r="K22">
            <v>4</v>
          </cell>
          <cell r="L22">
            <v>1</v>
          </cell>
          <cell r="M22">
            <v>10</v>
          </cell>
        </row>
        <row r="23">
          <cell r="B23">
            <v>856.52</v>
          </cell>
          <cell r="D23">
            <v>4</v>
          </cell>
          <cell r="F23">
            <v>4</v>
          </cell>
          <cell r="G23">
            <v>4</v>
          </cell>
          <cell r="H23">
            <v>635</v>
          </cell>
          <cell r="I23">
            <v>282</v>
          </cell>
          <cell r="J23">
            <v>4</v>
          </cell>
          <cell r="K23">
            <v>0</v>
          </cell>
          <cell r="L23">
            <v>1</v>
          </cell>
          <cell r="M23">
            <v>20</v>
          </cell>
        </row>
        <row r="24">
          <cell r="B24">
            <v>4872.6400000000003</v>
          </cell>
          <cell r="D24">
            <v>13</v>
          </cell>
          <cell r="F24">
            <v>24</v>
          </cell>
          <cell r="G24">
            <v>22</v>
          </cell>
          <cell r="H24">
            <v>1802</v>
          </cell>
          <cell r="I24">
            <v>565</v>
          </cell>
          <cell r="J24">
            <v>21</v>
          </cell>
          <cell r="K24">
            <v>8</v>
          </cell>
          <cell r="L24">
            <v>2</v>
          </cell>
          <cell r="M24">
            <v>15</v>
          </cell>
        </row>
        <row r="25">
          <cell r="B25">
            <v>0</v>
          </cell>
          <cell r="D25">
            <v>0</v>
          </cell>
          <cell r="F25">
            <v>0</v>
          </cell>
          <cell r="G25">
            <v>0</v>
          </cell>
          <cell r="J25">
            <v>5</v>
          </cell>
          <cell r="K25">
            <v>5</v>
          </cell>
          <cell r="L25">
            <v>2</v>
          </cell>
          <cell r="M25">
            <v>0</v>
          </cell>
        </row>
        <row r="26">
          <cell r="B26">
            <v>186.01</v>
          </cell>
          <cell r="D26">
            <v>1</v>
          </cell>
          <cell r="F26">
            <v>2</v>
          </cell>
          <cell r="G26">
            <v>1</v>
          </cell>
          <cell r="H26">
            <v>2198</v>
          </cell>
          <cell r="I26">
            <v>370</v>
          </cell>
          <cell r="J26">
            <v>1</v>
          </cell>
          <cell r="K26">
            <v>0</v>
          </cell>
          <cell r="L26">
            <v>2</v>
          </cell>
          <cell r="M26">
            <v>1</v>
          </cell>
        </row>
        <row r="27">
          <cell r="B27">
            <v>1055.28</v>
          </cell>
          <cell r="D27">
            <v>3</v>
          </cell>
          <cell r="F27">
            <v>6</v>
          </cell>
          <cell r="G27">
            <v>4</v>
          </cell>
          <cell r="H27">
            <v>2408</v>
          </cell>
          <cell r="I27">
            <v>495</v>
          </cell>
          <cell r="J27">
            <v>3</v>
          </cell>
          <cell r="K27">
            <v>0</v>
          </cell>
          <cell r="L27">
            <v>1</v>
          </cell>
          <cell r="M27">
            <v>12</v>
          </cell>
        </row>
        <row r="28">
          <cell r="B28">
            <v>500</v>
          </cell>
          <cell r="D28">
            <v>1</v>
          </cell>
          <cell r="F28">
            <v>1</v>
          </cell>
          <cell r="G28">
            <v>4</v>
          </cell>
          <cell r="H28">
            <v>2130</v>
          </cell>
          <cell r="I28">
            <v>628</v>
          </cell>
          <cell r="J28">
            <v>4</v>
          </cell>
          <cell r="K28">
            <v>3</v>
          </cell>
          <cell r="L28">
            <v>1</v>
          </cell>
          <cell r="M28">
            <v>3</v>
          </cell>
        </row>
        <row r="29">
          <cell r="B29">
            <v>1721.38</v>
          </cell>
          <cell r="D29">
            <v>4</v>
          </cell>
          <cell r="F29">
            <v>8</v>
          </cell>
          <cell r="G29">
            <v>8</v>
          </cell>
          <cell r="H29">
            <v>2043</v>
          </cell>
          <cell r="I29">
            <v>432</v>
          </cell>
          <cell r="J29">
            <v>8</v>
          </cell>
          <cell r="K29">
            <v>4</v>
          </cell>
          <cell r="L29">
            <v>2</v>
          </cell>
          <cell r="M29">
            <v>5</v>
          </cell>
        </row>
        <row r="30">
          <cell r="B30">
            <v>816.69</v>
          </cell>
          <cell r="D30">
            <v>2</v>
          </cell>
          <cell r="F30">
            <v>2</v>
          </cell>
          <cell r="G30">
            <v>3</v>
          </cell>
          <cell r="H30">
            <v>1305</v>
          </cell>
          <cell r="I30">
            <v>454</v>
          </cell>
          <cell r="J30">
            <v>5</v>
          </cell>
          <cell r="K30">
            <v>3</v>
          </cell>
          <cell r="L30">
            <v>1</v>
          </cell>
          <cell r="M30">
            <v>2</v>
          </cell>
        </row>
        <row r="31">
          <cell r="B31">
            <v>12829.74</v>
          </cell>
          <cell r="D31">
            <v>41</v>
          </cell>
          <cell r="F31">
            <v>64</v>
          </cell>
          <cell r="G31">
            <v>63</v>
          </cell>
          <cell r="H31">
            <v>2009</v>
          </cell>
          <cell r="I31">
            <v>374</v>
          </cell>
          <cell r="J31">
            <v>44</v>
          </cell>
          <cell r="K31">
            <v>3</v>
          </cell>
          <cell r="L31">
            <v>12</v>
          </cell>
          <cell r="M31">
            <v>14</v>
          </cell>
        </row>
        <row r="32">
          <cell r="L32">
            <v>59</v>
          </cell>
        </row>
      </sheetData>
      <sheetData sheetId="2">
        <row r="4">
          <cell r="B4">
            <v>4140.71</v>
          </cell>
          <cell r="D4">
            <v>10</v>
          </cell>
          <cell r="F4">
            <v>16</v>
          </cell>
          <cell r="G4">
            <v>13</v>
          </cell>
          <cell r="H4">
            <v>1488</v>
          </cell>
          <cell r="I4">
            <v>460.26</v>
          </cell>
          <cell r="J4">
            <v>17</v>
          </cell>
          <cell r="K4">
            <v>7</v>
          </cell>
          <cell r="L4">
            <v>3</v>
          </cell>
          <cell r="M4">
            <v>7</v>
          </cell>
        </row>
        <row r="5">
          <cell r="B5">
            <v>1119.1099999999999</v>
          </cell>
          <cell r="D5">
            <v>4</v>
          </cell>
          <cell r="F5">
            <v>7</v>
          </cell>
          <cell r="G5">
            <v>2</v>
          </cell>
          <cell r="H5">
            <v>1433</v>
          </cell>
          <cell r="I5">
            <v>323</v>
          </cell>
          <cell r="J5">
            <v>4</v>
          </cell>
          <cell r="K5">
            <v>0</v>
          </cell>
          <cell r="L5">
            <v>2</v>
          </cell>
          <cell r="M5">
            <v>3</v>
          </cell>
        </row>
        <row r="6">
          <cell r="B6">
            <v>8637.34</v>
          </cell>
          <cell r="D6">
            <v>26</v>
          </cell>
          <cell r="F6">
            <v>43</v>
          </cell>
          <cell r="G6">
            <v>45</v>
          </cell>
          <cell r="H6">
            <v>2020</v>
          </cell>
          <cell r="I6">
            <v>336</v>
          </cell>
          <cell r="J6">
            <v>28</v>
          </cell>
          <cell r="K6">
            <v>2</v>
          </cell>
          <cell r="L6">
            <v>3</v>
          </cell>
          <cell r="M6">
            <v>27</v>
          </cell>
        </row>
        <row r="7">
          <cell r="B7">
            <v>3897.13</v>
          </cell>
          <cell r="D7">
            <v>11</v>
          </cell>
          <cell r="F7">
            <v>15</v>
          </cell>
          <cell r="G7">
            <v>7</v>
          </cell>
          <cell r="H7">
            <v>952</v>
          </cell>
          <cell r="I7">
            <v>368</v>
          </cell>
          <cell r="J7">
            <v>26</v>
          </cell>
          <cell r="K7">
            <v>15</v>
          </cell>
          <cell r="L7">
            <v>1</v>
          </cell>
          <cell r="M7">
            <v>22</v>
          </cell>
        </row>
        <row r="8">
          <cell r="B8">
            <v>1062.67</v>
          </cell>
          <cell r="D8">
            <v>3</v>
          </cell>
          <cell r="F8">
            <v>7</v>
          </cell>
          <cell r="G8">
            <v>4</v>
          </cell>
          <cell r="H8">
            <v>2792</v>
          </cell>
          <cell r="I8">
            <v>353</v>
          </cell>
          <cell r="J8">
            <v>5</v>
          </cell>
          <cell r="K8">
            <v>2</v>
          </cell>
          <cell r="L8">
            <v>2</v>
          </cell>
          <cell r="M8">
            <v>20</v>
          </cell>
        </row>
        <row r="9">
          <cell r="B9">
            <v>6563.9</v>
          </cell>
          <cell r="D9">
            <v>17</v>
          </cell>
          <cell r="F9">
            <v>29</v>
          </cell>
          <cell r="G9">
            <v>16</v>
          </cell>
          <cell r="H9">
            <v>1746</v>
          </cell>
          <cell r="I9">
            <v>431</v>
          </cell>
          <cell r="J9">
            <v>30</v>
          </cell>
          <cell r="K9">
            <v>13</v>
          </cell>
          <cell r="L9">
            <v>4</v>
          </cell>
          <cell r="M9">
            <v>25</v>
          </cell>
        </row>
        <row r="10">
          <cell r="B10">
            <v>710.08</v>
          </cell>
          <cell r="D10">
            <v>2</v>
          </cell>
          <cell r="F10">
            <v>3</v>
          </cell>
          <cell r="G10">
            <v>4</v>
          </cell>
          <cell r="H10">
            <v>2377</v>
          </cell>
          <cell r="I10">
            <v>480</v>
          </cell>
          <cell r="J10">
            <v>2</v>
          </cell>
          <cell r="K10">
            <v>0</v>
          </cell>
          <cell r="L10">
            <v>2</v>
          </cell>
          <cell r="M10">
            <v>2</v>
          </cell>
        </row>
        <row r="11">
          <cell r="B11">
            <v>7181.41</v>
          </cell>
          <cell r="D11">
            <v>24</v>
          </cell>
          <cell r="F11">
            <v>35</v>
          </cell>
          <cell r="G11">
            <v>23</v>
          </cell>
          <cell r="H11">
            <v>1454</v>
          </cell>
          <cell r="I11">
            <v>354</v>
          </cell>
          <cell r="J11">
            <v>30</v>
          </cell>
          <cell r="K11">
            <v>6</v>
          </cell>
          <cell r="L11">
            <v>1</v>
          </cell>
          <cell r="M11">
            <v>40</v>
          </cell>
        </row>
        <row r="12">
          <cell r="B12">
            <v>2580.4899999999998</v>
          </cell>
          <cell r="D12">
            <v>7</v>
          </cell>
          <cell r="F12">
            <v>9</v>
          </cell>
          <cell r="G12">
            <v>11</v>
          </cell>
          <cell r="H12">
            <v>1892</v>
          </cell>
          <cell r="I12">
            <v>330</v>
          </cell>
          <cell r="J12">
            <v>7</v>
          </cell>
          <cell r="K12">
            <v>0</v>
          </cell>
          <cell r="L12">
            <v>1</v>
          </cell>
          <cell r="M12">
            <v>7</v>
          </cell>
        </row>
        <row r="13">
          <cell r="B13">
            <v>2561.44</v>
          </cell>
          <cell r="D13">
            <v>7</v>
          </cell>
          <cell r="F13">
            <v>9</v>
          </cell>
          <cell r="G13">
            <v>6</v>
          </cell>
          <cell r="H13">
            <v>1521</v>
          </cell>
          <cell r="I13">
            <v>486</v>
          </cell>
          <cell r="J13">
            <v>8</v>
          </cell>
          <cell r="K13">
            <v>1</v>
          </cell>
          <cell r="L13">
            <v>1</v>
          </cell>
          <cell r="M13">
            <v>6</v>
          </cell>
        </row>
        <row r="14">
          <cell r="B14">
            <v>0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B15">
            <v>1648.95</v>
          </cell>
          <cell r="D15">
            <v>4</v>
          </cell>
          <cell r="F15">
            <v>8</v>
          </cell>
          <cell r="G15">
            <v>3</v>
          </cell>
          <cell r="H15">
            <v>1358</v>
          </cell>
          <cell r="I15">
            <v>582</v>
          </cell>
          <cell r="J15">
            <v>4</v>
          </cell>
          <cell r="K15">
            <v>0</v>
          </cell>
          <cell r="L15">
            <v>2</v>
          </cell>
          <cell r="M15">
            <v>3</v>
          </cell>
        </row>
        <row r="16">
          <cell r="B16">
            <v>1812.33</v>
          </cell>
          <cell r="D16">
            <v>6</v>
          </cell>
          <cell r="F16">
            <v>8</v>
          </cell>
          <cell r="G16">
            <v>8</v>
          </cell>
          <cell r="H16">
            <v>1584</v>
          </cell>
          <cell r="I16">
            <v>365</v>
          </cell>
          <cell r="J16">
            <v>7</v>
          </cell>
          <cell r="K16">
            <v>1</v>
          </cell>
          <cell r="L16">
            <v>1</v>
          </cell>
          <cell r="M16">
            <v>8</v>
          </cell>
        </row>
        <row r="17">
          <cell r="B17">
            <v>862.51</v>
          </cell>
          <cell r="D17">
            <v>2</v>
          </cell>
          <cell r="F17">
            <v>2</v>
          </cell>
          <cell r="G17">
            <v>1</v>
          </cell>
          <cell r="H17">
            <v>646</v>
          </cell>
          <cell r="I17">
            <v>514</v>
          </cell>
          <cell r="J17">
            <v>2</v>
          </cell>
          <cell r="K17">
            <v>0</v>
          </cell>
          <cell r="L17">
            <v>2</v>
          </cell>
          <cell r="M17">
            <v>2</v>
          </cell>
        </row>
        <row r="18">
          <cell r="B18">
            <v>9295.5499999999993</v>
          </cell>
          <cell r="D18">
            <v>33</v>
          </cell>
          <cell r="F18">
            <v>47</v>
          </cell>
          <cell r="G18">
            <v>57</v>
          </cell>
          <cell r="H18">
            <v>906</v>
          </cell>
          <cell r="I18">
            <v>345</v>
          </cell>
          <cell r="J18">
            <v>301</v>
          </cell>
          <cell r="K18">
            <v>268</v>
          </cell>
          <cell r="L18">
            <v>4</v>
          </cell>
          <cell r="M18">
            <v>320</v>
          </cell>
        </row>
        <row r="19">
          <cell r="B19">
            <v>0</v>
          </cell>
          <cell r="D19">
            <v>0</v>
          </cell>
          <cell r="F19">
            <v>0</v>
          </cell>
          <cell r="G19">
            <v>0</v>
          </cell>
          <cell r="J19">
            <v>0</v>
          </cell>
          <cell r="K19">
            <v>0</v>
          </cell>
          <cell r="M19">
            <v>0</v>
          </cell>
        </row>
        <row r="20">
          <cell r="B20">
            <v>1483.33</v>
          </cell>
          <cell r="D20">
            <v>5</v>
          </cell>
          <cell r="F20">
            <v>10</v>
          </cell>
          <cell r="G20">
            <v>13</v>
          </cell>
          <cell r="H20">
            <v>1713</v>
          </cell>
          <cell r="I20">
            <v>376</v>
          </cell>
          <cell r="J20">
            <v>6</v>
          </cell>
          <cell r="K20">
            <v>1</v>
          </cell>
          <cell r="L20">
            <v>2</v>
          </cell>
          <cell r="M20">
            <v>9</v>
          </cell>
        </row>
        <row r="21">
          <cell r="B21">
            <v>2248.4699999999998</v>
          </cell>
          <cell r="D21">
            <v>11</v>
          </cell>
          <cell r="F21">
            <v>20</v>
          </cell>
          <cell r="G21">
            <v>13</v>
          </cell>
          <cell r="H21">
            <v>1843</v>
          </cell>
          <cell r="I21">
            <v>449</v>
          </cell>
          <cell r="J21">
            <v>11</v>
          </cell>
          <cell r="K21">
            <v>0</v>
          </cell>
          <cell r="L21">
            <v>3</v>
          </cell>
        </row>
        <row r="22">
          <cell r="B22">
            <v>1045.52</v>
          </cell>
          <cell r="D22">
            <v>4</v>
          </cell>
          <cell r="F22">
            <v>6</v>
          </cell>
          <cell r="G22">
            <v>8</v>
          </cell>
          <cell r="H22">
            <v>1891</v>
          </cell>
          <cell r="I22">
            <v>334</v>
          </cell>
          <cell r="J22">
            <v>10</v>
          </cell>
          <cell r="K22">
            <v>6</v>
          </cell>
          <cell r="L22">
            <v>1</v>
          </cell>
          <cell r="M22">
            <v>18</v>
          </cell>
        </row>
        <row r="23">
          <cell r="B23">
            <v>3542.27</v>
          </cell>
          <cell r="D23">
            <v>9</v>
          </cell>
          <cell r="F23">
            <v>14</v>
          </cell>
          <cell r="G23">
            <v>19</v>
          </cell>
          <cell r="H23">
            <v>1782</v>
          </cell>
          <cell r="I23">
            <v>394</v>
          </cell>
          <cell r="J23">
            <v>12</v>
          </cell>
          <cell r="K23">
            <v>3</v>
          </cell>
          <cell r="L23">
            <v>1</v>
          </cell>
          <cell r="M23">
            <v>20</v>
          </cell>
        </row>
        <row r="24">
          <cell r="B24">
            <v>5171.2700000000004</v>
          </cell>
          <cell r="D24">
            <v>12</v>
          </cell>
          <cell r="F24">
            <v>20</v>
          </cell>
          <cell r="G24">
            <v>19</v>
          </cell>
          <cell r="H24">
            <v>1401</v>
          </cell>
          <cell r="I24">
            <v>508</v>
          </cell>
          <cell r="J24">
            <v>18</v>
          </cell>
          <cell r="K24">
            <v>6</v>
          </cell>
          <cell r="L24">
            <v>2</v>
          </cell>
          <cell r="M24">
            <v>15</v>
          </cell>
        </row>
        <row r="25">
          <cell r="B25">
            <v>871.37</v>
          </cell>
          <cell r="D25">
            <v>3</v>
          </cell>
          <cell r="F25">
            <v>3</v>
          </cell>
          <cell r="G25">
            <v>2</v>
          </cell>
          <cell r="H25">
            <v>1416</v>
          </cell>
          <cell r="I25">
            <v>389</v>
          </cell>
          <cell r="J25">
            <v>6</v>
          </cell>
          <cell r="K25">
            <v>3</v>
          </cell>
          <cell r="L25">
            <v>2</v>
          </cell>
          <cell r="M25">
            <v>3</v>
          </cell>
        </row>
        <row r="26">
          <cell r="B26">
            <v>1358.68</v>
          </cell>
          <cell r="D26">
            <v>3</v>
          </cell>
          <cell r="F26">
            <v>4</v>
          </cell>
          <cell r="G26">
            <v>4</v>
          </cell>
          <cell r="H26">
            <v>1331</v>
          </cell>
          <cell r="I26">
            <v>553</v>
          </cell>
          <cell r="J26">
            <v>4</v>
          </cell>
          <cell r="K26">
            <v>1</v>
          </cell>
          <cell r="L26">
            <v>2</v>
          </cell>
          <cell r="M26">
            <v>4</v>
          </cell>
        </row>
        <row r="27">
          <cell r="B27">
            <v>1561.78</v>
          </cell>
          <cell r="D27">
            <v>4</v>
          </cell>
          <cell r="F27">
            <v>6</v>
          </cell>
          <cell r="G27">
            <v>12</v>
          </cell>
          <cell r="H27">
            <v>2487</v>
          </cell>
          <cell r="I27">
            <v>529</v>
          </cell>
          <cell r="J27">
            <v>5</v>
          </cell>
          <cell r="K27">
            <v>1</v>
          </cell>
          <cell r="L27">
            <v>1</v>
          </cell>
          <cell r="M27">
            <v>16</v>
          </cell>
        </row>
        <row r="28">
          <cell r="B28">
            <v>500</v>
          </cell>
          <cell r="D28">
            <v>1</v>
          </cell>
          <cell r="F28">
            <v>2</v>
          </cell>
          <cell r="G28">
            <v>0</v>
          </cell>
          <cell r="H28">
            <v>1824</v>
          </cell>
          <cell r="I28">
            <v>526</v>
          </cell>
          <cell r="J28">
            <v>4</v>
          </cell>
          <cell r="K28">
            <v>3</v>
          </cell>
          <cell r="L28">
            <v>1</v>
          </cell>
          <cell r="M28">
            <v>3</v>
          </cell>
        </row>
        <row r="29">
          <cell r="B29">
            <v>3511.63</v>
          </cell>
          <cell r="D29">
            <v>9</v>
          </cell>
          <cell r="F29">
            <v>16</v>
          </cell>
          <cell r="G29">
            <v>17</v>
          </cell>
          <cell r="H29">
            <v>2156</v>
          </cell>
          <cell r="I29">
            <v>447</v>
          </cell>
          <cell r="J29">
            <v>21</v>
          </cell>
          <cell r="K29">
            <v>12</v>
          </cell>
          <cell r="L29">
            <v>2</v>
          </cell>
          <cell r="M29">
            <v>10</v>
          </cell>
        </row>
        <row r="30">
          <cell r="B30">
            <v>4344.37</v>
          </cell>
          <cell r="D30">
            <v>10</v>
          </cell>
          <cell r="F30">
            <v>18</v>
          </cell>
          <cell r="G30">
            <v>17</v>
          </cell>
          <cell r="H30">
            <v>2191</v>
          </cell>
          <cell r="I30">
            <v>592</v>
          </cell>
          <cell r="J30">
            <v>13</v>
          </cell>
          <cell r="K30">
            <v>3</v>
          </cell>
          <cell r="L30">
            <v>1</v>
          </cell>
          <cell r="M30">
            <v>6</v>
          </cell>
        </row>
        <row r="31">
          <cell r="B31">
            <v>12144.52</v>
          </cell>
          <cell r="D31">
            <v>37</v>
          </cell>
          <cell r="F31">
            <v>58</v>
          </cell>
          <cell r="G31">
            <v>37</v>
          </cell>
          <cell r="H31">
            <v>1722</v>
          </cell>
          <cell r="I31">
            <v>359</v>
          </cell>
          <cell r="J31">
            <v>38</v>
          </cell>
          <cell r="K31">
            <v>1</v>
          </cell>
          <cell r="L31">
            <v>12</v>
          </cell>
          <cell r="M31">
            <v>43</v>
          </cell>
        </row>
        <row r="32">
          <cell r="L32">
            <v>59</v>
          </cell>
        </row>
      </sheetData>
      <sheetData sheetId="3">
        <row r="4">
          <cell r="B4">
            <v>4982.91</v>
          </cell>
          <cell r="D4">
            <v>11</v>
          </cell>
          <cell r="F4">
            <v>17</v>
          </cell>
          <cell r="G4">
            <v>22</v>
          </cell>
          <cell r="H4">
            <v>1762</v>
          </cell>
          <cell r="I4">
            <v>691.11</v>
          </cell>
          <cell r="J4">
            <v>15</v>
          </cell>
          <cell r="K4">
            <v>4</v>
          </cell>
          <cell r="L4">
            <v>3</v>
          </cell>
          <cell r="M4">
            <v>7</v>
          </cell>
        </row>
        <row r="5">
          <cell r="B5">
            <v>1500</v>
          </cell>
          <cell r="D5">
            <v>3</v>
          </cell>
          <cell r="F5">
            <v>6</v>
          </cell>
          <cell r="G5">
            <v>4</v>
          </cell>
          <cell r="H5">
            <v>2316</v>
          </cell>
          <cell r="I5">
            <v>1184</v>
          </cell>
          <cell r="J5">
            <v>6</v>
          </cell>
          <cell r="K5">
            <v>3</v>
          </cell>
          <cell r="L5">
            <v>2</v>
          </cell>
          <cell r="M5">
            <v>2</v>
          </cell>
        </row>
        <row r="6">
          <cell r="B6">
            <v>12194.67</v>
          </cell>
          <cell r="D6">
            <v>34</v>
          </cell>
          <cell r="F6">
            <v>53</v>
          </cell>
          <cell r="G6">
            <v>46</v>
          </cell>
          <cell r="H6">
            <v>1335</v>
          </cell>
          <cell r="I6">
            <v>421</v>
          </cell>
          <cell r="J6">
            <v>35</v>
          </cell>
          <cell r="K6">
            <v>1</v>
          </cell>
          <cell r="L6">
            <v>3</v>
          </cell>
          <cell r="M6">
            <v>34</v>
          </cell>
        </row>
        <row r="7">
          <cell r="B7">
            <v>12049.23</v>
          </cell>
          <cell r="D7">
            <v>29</v>
          </cell>
          <cell r="F7">
            <v>45</v>
          </cell>
          <cell r="G7">
            <v>29</v>
          </cell>
          <cell r="H7">
            <v>1015</v>
          </cell>
          <cell r="I7">
            <v>483</v>
          </cell>
          <cell r="J7">
            <v>28</v>
          </cell>
          <cell r="L7">
            <v>1</v>
          </cell>
          <cell r="M7">
            <v>58</v>
          </cell>
        </row>
        <row r="8">
          <cell r="B8">
            <v>2697.09</v>
          </cell>
          <cell r="D8">
            <v>7</v>
          </cell>
          <cell r="F8">
            <v>14</v>
          </cell>
          <cell r="G8">
            <v>8</v>
          </cell>
          <cell r="H8">
            <v>1966</v>
          </cell>
          <cell r="I8">
            <v>385</v>
          </cell>
          <cell r="J8">
            <v>10</v>
          </cell>
          <cell r="K8">
            <v>3</v>
          </cell>
          <cell r="L8">
            <v>2</v>
          </cell>
          <cell r="M8">
            <v>36</v>
          </cell>
        </row>
        <row r="9">
          <cell r="B9">
            <v>5597.35</v>
          </cell>
          <cell r="D9">
            <v>14</v>
          </cell>
          <cell r="F9">
            <v>22</v>
          </cell>
          <cell r="G9">
            <v>20</v>
          </cell>
          <cell r="H9">
            <v>1709</v>
          </cell>
          <cell r="I9">
            <v>493</v>
          </cell>
          <cell r="J9">
            <v>25</v>
          </cell>
          <cell r="K9">
            <v>11</v>
          </cell>
          <cell r="L9">
            <v>4</v>
          </cell>
          <cell r="M9">
            <v>25</v>
          </cell>
        </row>
        <row r="10">
          <cell r="B10">
            <v>3553.59</v>
          </cell>
          <cell r="D10">
            <v>9</v>
          </cell>
          <cell r="F10">
            <v>11</v>
          </cell>
          <cell r="G10">
            <v>8</v>
          </cell>
          <cell r="H10">
            <v>1006</v>
          </cell>
          <cell r="I10">
            <v>457</v>
          </cell>
          <cell r="J10">
            <v>9</v>
          </cell>
          <cell r="K10">
            <v>0</v>
          </cell>
          <cell r="L10">
            <v>2</v>
          </cell>
          <cell r="M10">
            <v>9</v>
          </cell>
        </row>
        <row r="11">
          <cell r="B11">
            <v>6308.55</v>
          </cell>
          <cell r="D11">
            <v>19</v>
          </cell>
          <cell r="F11">
            <v>33</v>
          </cell>
          <cell r="G11">
            <v>29</v>
          </cell>
          <cell r="H11">
            <v>1523</v>
          </cell>
          <cell r="I11">
            <v>359</v>
          </cell>
          <cell r="J11">
            <v>25</v>
          </cell>
          <cell r="K11">
            <v>6</v>
          </cell>
          <cell r="L11">
            <v>1</v>
          </cell>
          <cell r="M11">
            <v>35</v>
          </cell>
        </row>
        <row r="12">
          <cell r="B12">
            <v>718.88</v>
          </cell>
          <cell r="D12">
            <v>2</v>
          </cell>
          <cell r="F12">
            <v>2</v>
          </cell>
          <cell r="G12">
            <v>4</v>
          </cell>
          <cell r="H12">
            <v>1608</v>
          </cell>
          <cell r="I12">
            <v>359</v>
          </cell>
          <cell r="J12">
            <v>2</v>
          </cell>
          <cell r="K12">
            <v>0</v>
          </cell>
          <cell r="L12">
            <v>1</v>
          </cell>
          <cell r="M12">
            <v>2</v>
          </cell>
        </row>
        <row r="13">
          <cell r="B13">
            <v>2018.93</v>
          </cell>
          <cell r="D13">
            <v>5</v>
          </cell>
          <cell r="F13">
            <v>7</v>
          </cell>
          <cell r="G13">
            <v>9</v>
          </cell>
          <cell r="H13">
            <v>1715</v>
          </cell>
          <cell r="I13">
            <v>437</v>
          </cell>
          <cell r="J13">
            <v>6</v>
          </cell>
          <cell r="K13">
            <v>1</v>
          </cell>
          <cell r="L13">
            <v>1</v>
          </cell>
          <cell r="M13">
            <v>5</v>
          </cell>
        </row>
        <row r="14">
          <cell r="B14">
            <v>2233.44</v>
          </cell>
          <cell r="D14">
            <v>5</v>
          </cell>
          <cell r="F14">
            <v>7</v>
          </cell>
          <cell r="G14">
            <v>6</v>
          </cell>
          <cell r="H14">
            <v>1689</v>
          </cell>
          <cell r="I14">
            <v>688</v>
          </cell>
          <cell r="J14">
            <v>5</v>
          </cell>
          <cell r="K14">
            <v>0</v>
          </cell>
          <cell r="L14">
            <v>1</v>
          </cell>
          <cell r="M14">
            <v>7</v>
          </cell>
        </row>
        <row r="15">
          <cell r="B15">
            <v>3514.32</v>
          </cell>
          <cell r="D15">
            <v>9</v>
          </cell>
          <cell r="F15">
            <v>15</v>
          </cell>
          <cell r="G15">
            <v>14</v>
          </cell>
          <cell r="H15">
            <v>1147.9100000000001</v>
          </cell>
          <cell r="I15">
            <v>482.16</v>
          </cell>
          <cell r="J15">
            <v>9</v>
          </cell>
          <cell r="K15">
            <v>0</v>
          </cell>
          <cell r="L15">
            <v>2</v>
          </cell>
          <cell r="M15">
            <v>6.75</v>
          </cell>
        </row>
        <row r="16">
          <cell r="B16">
            <v>1380.13</v>
          </cell>
          <cell r="D16">
            <v>4</v>
          </cell>
          <cell r="F16">
            <v>5</v>
          </cell>
          <cell r="G16">
            <v>2</v>
          </cell>
          <cell r="H16">
            <v>1200</v>
          </cell>
          <cell r="I16">
            <v>345</v>
          </cell>
          <cell r="J16">
            <v>5</v>
          </cell>
          <cell r="K16">
            <v>1</v>
          </cell>
          <cell r="L16">
            <v>1</v>
          </cell>
          <cell r="M16">
            <v>5</v>
          </cell>
        </row>
        <row r="17">
          <cell r="B17">
            <v>357.68</v>
          </cell>
          <cell r="D17">
            <v>1</v>
          </cell>
          <cell r="F17">
            <v>1</v>
          </cell>
          <cell r="G17">
            <v>0</v>
          </cell>
          <cell r="H17">
            <v>1236</v>
          </cell>
          <cell r="I17">
            <v>358</v>
          </cell>
          <cell r="J17">
            <v>1</v>
          </cell>
          <cell r="K17">
            <v>0</v>
          </cell>
          <cell r="L17">
            <v>2</v>
          </cell>
          <cell r="M17">
            <v>1</v>
          </cell>
        </row>
        <row r="18">
          <cell r="B18">
            <v>12490.69</v>
          </cell>
          <cell r="D18">
            <v>42</v>
          </cell>
          <cell r="F18">
            <v>61</v>
          </cell>
          <cell r="G18">
            <v>73</v>
          </cell>
          <cell r="H18">
            <v>2011</v>
          </cell>
          <cell r="I18">
            <v>360</v>
          </cell>
          <cell r="J18">
            <v>375</v>
          </cell>
          <cell r="K18">
            <v>333</v>
          </cell>
          <cell r="L18">
            <v>4</v>
          </cell>
          <cell r="M18">
            <v>320</v>
          </cell>
        </row>
        <row r="19">
          <cell r="B19">
            <v>0</v>
          </cell>
          <cell r="D19">
            <v>0</v>
          </cell>
          <cell r="F19">
            <v>0</v>
          </cell>
          <cell r="G19">
            <v>0</v>
          </cell>
          <cell r="J19">
            <v>0</v>
          </cell>
          <cell r="K19">
            <v>0</v>
          </cell>
          <cell r="M19">
            <v>0</v>
          </cell>
        </row>
        <row r="20">
          <cell r="B20">
            <v>3711.16</v>
          </cell>
          <cell r="D20">
            <v>9</v>
          </cell>
          <cell r="F20">
            <v>12</v>
          </cell>
          <cell r="G20">
            <v>19</v>
          </cell>
          <cell r="H20">
            <v>1701</v>
          </cell>
          <cell r="I20">
            <v>514</v>
          </cell>
          <cell r="J20">
            <v>9</v>
          </cell>
          <cell r="K20">
            <v>0</v>
          </cell>
          <cell r="L20">
            <v>2</v>
          </cell>
          <cell r="M20">
            <v>14</v>
          </cell>
        </row>
        <row r="21">
          <cell r="B21">
            <v>3015.92</v>
          </cell>
          <cell r="D21">
            <v>7</v>
          </cell>
          <cell r="F21">
            <v>9</v>
          </cell>
          <cell r="G21">
            <v>6</v>
          </cell>
          <cell r="H21">
            <v>1603</v>
          </cell>
          <cell r="I21">
            <v>494</v>
          </cell>
          <cell r="J21">
            <v>10</v>
          </cell>
          <cell r="K21">
            <v>2</v>
          </cell>
          <cell r="L21">
            <v>3</v>
          </cell>
        </row>
        <row r="22">
          <cell r="B22">
            <v>2945.65</v>
          </cell>
          <cell r="D22">
            <v>9</v>
          </cell>
          <cell r="F22">
            <v>14</v>
          </cell>
          <cell r="G22">
            <v>8</v>
          </cell>
          <cell r="H22">
            <v>1848</v>
          </cell>
          <cell r="I22">
            <v>327</v>
          </cell>
          <cell r="J22">
            <v>16</v>
          </cell>
          <cell r="K22">
            <v>7</v>
          </cell>
          <cell r="L22">
            <v>1</v>
          </cell>
          <cell r="M22">
            <v>22</v>
          </cell>
        </row>
        <row r="23">
          <cell r="B23">
            <v>1874.08</v>
          </cell>
          <cell r="D23">
            <v>6</v>
          </cell>
          <cell r="F23">
            <v>8</v>
          </cell>
          <cell r="G23">
            <v>9</v>
          </cell>
          <cell r="H23">
            <v>1740</v>
          </cell>
          <cell r="I23">
            <v>312</v>
          </cell>
          <cell r="J23">
            <v>6</v>
          </cell>
          <cell r="K23">
            <v>0</v>
          </cell>
          <cell r="L23">
            <v>1</v>
          </cell>
          <cell r="M23">
            <v>20</v>
          </cell>
        </row>
        <row r="24">
          <cell r="B24">
            <v>3141.55</v>
          </cell>
          <cell r="D24">
            <v>8</v>
          </cell>
          <cell r="F24">
            <v>12</v>
          </cell>
          <cell r="G24">
            <v>14</v>
          </cell>
          <cell r="H24">
            <v>1914</v>
          </cell>
          <cell r="I24">
            <v>577</v>
          </cell>
          <cell r="J24">
            <v>16</v>
          </cell>
          <cell r="K24">
            <v>8</v>
          </cell>
          <cell r="L24">
            <v>2</v>
          </cell>
          <cell r="M24">
            <v>12</v>
          </cell>
        </row>
        <row r="25">
          <cell r="B25">
            <v>3075.8</v>
          </cell>
          <cell r="D25">
            <v>7</v>
          </cell>
          <cell r="F25">
            <v>10</v>
          </cell>
          <cell r="G25">
            <v>5</v>
          </cell>
          <cell r="H25">
            <v>1561</v>
          </cell>
          <cell r="I25">
            <v>574</v>
          </cell>
          <cell r="J25">
            <v>10</v>
          </cell>
          <cell r="K25">
            <v>3</v>
          </cell>
          <cell r="L25">
            <v>2</v>
          </cell>
          <cell r="M25">
            <v>7</v>
          </cell>
        </row>
        <row r="26">
          <cell r="B26">
            <v>413.82</v>
          </cell>
          <cell r="D26">
            <v>1</v>
          </cell>
          <cell r="F26">
            <v>1</v>
          </cell>
          <cell r="G26">
            <v>2</v>
          </cell>
          <cell r="H26">
            <v>1660</v>
          </cell>
          <cell r="I26">
            <v>414</v>
          </cell>
          <cell r="J26">
            <v>3</v>
          </cell>
          <cell r="K26">
            <v>2</v>
          </cell>
          <cell r="L26">
            <v>2</v>
          </cell>
          <cell r="M26">
            <v>2</v>
          </cell>
        </row>
        <row r="27">
          <cell r="B27">
            <v>1000</v>
          </cell>
          <cell r="D27">
            <v>2</v>
          </cell>
          <cell r="F27">
            <v>2</v>
          </cell>
          <cell r="G27">
            <v>0</v>
          </cell>
          <cell r="H27">
            <v>671</v>
          </cell>
          <cell r="I27">
            <v>592</v>
          </cell>
          <cell r="J27">
            <v>3</v>
          </cell>
          <cell r="K27">
            <v>1</v>
          </cell>
          <cell r="L27">
            <v>1</v>
          </cell>
          <cell r="M27">
            <v>12</v>
          </cell>
        </row>
        <row r="28">
          <cell r="B28">
            <v>500</v>
          </cell>
          <cell r="D28">
            <v>1</v>
          </cell>
          <cell r="F28">
            <v>1</v>
          </cell>
          <cell r="G28">
            <v>0</v>
          </cell>
          <cell r="H28">
            <v>1872</v>
          </cell>
          <cell r="I28">
            <v>500</v>
          </cell>
          <cell r="J28">
            <v>2</v>
          </cell>
          <cell r="K28">
            <v>1</v>
          </cell>
          <cell r="L28">
            <v>1</v>
          </cell>
          <cell r="M28">
            <v>2</v>
          </cell>
        </row>
        <row r="29">
          <cell r="B29">
            <v>4764.83</v>
          </cell>
          <cell r="D29">
            <v>12</v>
          </cell>
          <cell r="F29">
            <v>13</v>
          </cell>
          <cell r="G29">
            <v>19</v>
          </cell>
          <cell r="H29">
            <v>1445</v>
          </cell>
          <cell r="I29">
            <v>427</v>
          </cell>
          <cell r="J29">
            <v>20</v>
          </cell>
          <cell r="K29">
            <v>8</v>
          </cell>
          <cell r="L29">
            <v>2</v>
          </cell>
          <cell r="M29">
            <v>13</v>
          </cell>
        </row>
        <row r="30">
          <cell r="B30">
            <v>2636.96</v>
          </cell>
          <cell r="D30">
            <v>6</v>
          </cell>
          <cell r="F30">
            <v>8</v>
          </cell>
          <cell r="G30">
            <v>10</v>
          </cell>
          <cell r="H30">
            <v>1712</v>
          </cell>
          <cell r="I30">
            <v>580</v>
          </cell>
          <cell r="J30">
            <v>9</v>
          </cell>
          <cell r="K30">
            <v>3</v>
          </cell>
          <cell r="L30">
            <v>1</v>
          </cell>
          <cell r="M30">
            <v>4</v>
          </cell>
        </row>
        <row r="31">
          <cell r="B31">
            <v>15360.62</v>
          </cell>
          <cell r="D31">
            <v>41</v>
          </cell>
          <cell r="F31">
            <v>66</v>
          </cell>
          <cell r="G31">
            <v>50</v>
          </cell>
          <cell r="H31">
            <v>2068</v>
          </cell>
          <cell r="I31">
            <v>452</v>
          </cell>
          <cell r="J31">
            <v>42</v>
          </cell>
          <cell r="K31">
            <v>1</v>
          </cell>
          <cell r="L31">
            <v>12</v>
          </cell>
          <cell r="M31">
            <v>48</v>
          </cell>
        </row>
        <row r="32">
          <cell r="L32">
            <v>60</v>
          </cell>
        </row>
      </sheetData>
      <sheetData sheetId="4">
        <row r="4">
          <cell r="B4">
            <v>2500</v>
          </cell>
          <cell r="D4">
            <v>5</v>
          </cell>
          <cell r="F4">
            <v>9</v>
          </cell>
          <cell r="G4">
            <v>14</v>
          </cell>
          <cell r="H4">
            <v>1749</v>
          </cell>
          <cell r="I4">
            <v>732.08</v>
          </cell>
          <cell r="J4">
            <v>8</v>
          </cell>
          <cell r="K4">
            <v>3</v>
          </cell>
          <cell r="L4">
            <v>3</v>
          </cell>
          <cell r="M4">
            <v>5</v>
          </cell>
        </row>
        <row r="5">
          <cell r="B5">
            <v>600</v>
          </cell>
          <cell r="D5">
            <v>1</v>
          </cell>
          <cell r="F5">
            <v>2</v>
          </cell>
          <cell r="G5">
            <v>0</v>
          </cell>
          <cell r="H5">
            <v>1630</v>
          </cell>
          <cell r="I5">
            <v>775</v>
          </cell>
          <cell r="J5">
            <v>1</v>
          </cell>
          <cell r="K5">
            <v>0</v>
          </cell>
          <cell r="L5">
            <v>2</v>
          </cell>
          <cell r="M5">
            <v>1</v>
          </cell>
        </row>
        <row r="6">
          <cell r="B6">
            <v>4572.34</v>
          </cell>
          <cell r="D6">
            <v>16</v>
          </cell>
          <cell r="F6">
            <v>25</v>
          </cell>
          <cell r="G6">
            <v>17</v>
          </cell>
          <cell r="H6">
            <v>1867</v>
          </cell>
          <cell r="I6">
            <v>189</v>
          </cell>
          <cell r="J6">
            <v>28</v>
          </cell>
          <cell r="K6">
            <v>2</v>
          </cell>
          <cell r="L6">
            <v>3</v>
          </cell>
          <cell r="M6">
            <v>28</v>
          </cell>
        </row>
        <row r="7">
          <cell r="B7">
            <v>8595.82</v>
          </cell>
          <cell r="D7">
            <v>23</v>
          </cell>
          <cell r="F7">
            <v>35</v>
          </cell>
          <cell r="G7">
            <v>23</v>
          </cell>
          <cell r="H7">
            <v>1450</v>
          </cell>
          <cell r="I7">
            <v>442</v>
          </cell>
          <cell r="J7">
            <v>23</v>
          </cell>
          <cell r="K7">
            <v>0</v>
          </cell>
          <cell r="L7">
            <v>1</v>
          </cell>
          <cell r="M7">
            <v>46</v>
          </cell>
        </row>
        <row r="8">
          <cell r="B8">
            <v>519.16999999999996</v>
          </cell>
          <cell r="D8">
            <v>2</v>
          </cell>
          <cell r="F8">
            <v>3</v>
          </cell>
          <cell r="G8">
            <v>5</v>
          </cell>
          <cell r="H8">
            <v>1871</v>
          </cell>
          <cell r="I8">
            <v>259</v>
          </cell>
          <cell r="J8">
            <v>4</v>
          </cell>
          <cell r="K8">
            <v>2</v>
          </cell>
          <cell r="L8">
            <v>2</v>
          </cell>
          <cell r="M8">
            <v>15</v>
          </cell>
        </row>
        <row r="9">
          <cell r="B9">
            <v>8128.73</v>
          </cell>
          <cell r="D9">
            <v>19</v>
          </cell>
          <cell r="F9">
            <v>31</v>
          </cell>
          <cell r="G9">
            <v>36</v>
          </cell>
          <cell r="H9">
            <v>1522</v>
          </cell>
          <cell r="I9">
            <v>475</v>
          </cell>
          <cell r="J9">
            <v>32</v>
          </cell>
          <cell r="K9">
            <v>13</v>
          </cell>
          <cell r="L9">
            <v>4</v>
          </cell>
          <cell r="M9">
            <v>25</v>
          </cell>
        </row>
        <row r="10">
          <cell r="B10">
            <v>3030.89</v>
          </cell>
          <cell r="D10">
            <v>8</v>
          </cell>
          <cell r="F10">
            <v>12</v>
          </cell>
          <cell r="G10">
            <v>13</v>
          </cell>
          <cell r="H10">
            <v>1705</v>
          </cell>
          <cell r="I10">
            <v>426</v>
          </cell>
          <cell r="J10">
            <v>8</v>
          </cell>
          <cell r="K10">
            <v>0</v>
          </cell>
          <cell r="L10">
            <v>2</v>
          </cell>
          <cell r="M10">
            <v>8</v>
          </cell>
        </row>
        <row r="11">
          <cell r="B11">
            <v>4773.8999999999996</v>
          </cell>
          <cell r="D11">
            <v>19</v>
          </cell>
          <cell r="F11">
            <v>19</v>
          </cell>
          <cell r="G11">
            <v>17</v>
          </cell>
          <cell r="H11">
            <v>1249</v>
          </cell>
          <cell r="I11">
            <v>357</v>
          </cell>
          <cell r="J11">
            <v>22</v>
          </cell>
          <cell r="K11">
            <v>3</v>
          </cell>
          <cell r="L11">
            <v>1</v>
          </cell>
          <cell r="M11">
            <v>35</v>
          </cell>
        </row>
        <row r="12">
          <cell r="B12">
            <v>982.86</v>
          </cell>
          <cell r="D12">
            <v>3</v>
          </cell>
          <cell r="F12">
            <v>5</v>
          </cell>
          <cell r="G12">
            <v>7</v>
          </cell>
          <cell r="H12">
            <v>2363</v>
          </cell>
          <cell r="I12">
            <v>345</v>
          </cell>
          <cell r="J12">
            <v>3</v>
          </cell>
          <cell r="K12">
            <v>0</v>
          </cell>
          <cell r="L12">
            <v>1</v>
          </cell>
          <cell r="M12">
            <v>3</v>
          </cell>
        </row>
        <row r="13">
          <cell r="B13">
            <v>3409.55</v>
          </cell>
          <cell r="D13">
            <v>9</v>
          </cell>
          <cell r="F13">
            <v>19</v>
          </cell>
          <cell r="G13">
            <v>7</v>
          </cell>
          <cell r="H13">
            <v>1679</v>
          </cell>
          <cell r="I13">
            <v>531</v>
          </cell>
          <cell r="J13">
            <v>9</v>
          </cell>
          <cell r="K13">
            <v>0</v>
          </cell>
          <cell r="L13">
            <v>1</v>
          </cell>
          <cell r="M13">
            <v>9</v>
          </cell>
        </row>
        <row r="14">
          <cell r="B14">
            <v>500</v>
          </cell>
          <cell r="D14">
            <v>1</v>
          </cell>
          <cell r="F14">
            <v>2</v>
          </cell>
          <cell r="G14">
            <v>2</v>
          </cell>
          <cell r="H14">
            <v>3422</v>
          </cell>
          <cell r="I14">
            <v>738</v>
          </cell>
          <cell r="J14">
            <v>1</v>
          </cell>
          <cell r="K14">
            <v>0</v>
          </cell>
          <cell r="L14">
            <v>1</v>
          </cell>
          <cell r="M14">
            <v>2</v>
          </cell>
        </row>
        <row r="15">
          <cell r="B15">
            <v>1956.4</v>
          </cell>
          <cell r="D15">
            <v>5</v>
          </cell>
          <cell r="F15">
            <v>7</v>
          </cell>
          <cell r="G15">
            <v>7</v>
          </cell>
          <cell r="H15">
            <v>1050.49</v>
          </cell>
          <cell r="I15">
            <v>391.28</v>
          </cell>
          <cell r="J15">
            <v>5</v>
          </cell>
          <cell r="K15">
            <v>0</v>
          </cell>
          <cell r="L15">
            <v>2</v>
          </cell>
          <cell r="M15">
            <v>3.75</v>
          </cell>
        </row>
        <row r="16">
          <cell r="B16">
            <v>1571.93</v>
          </cell>
          <cell r="D16">
            <v>5</v>
          </cell>
          <cell r="F16">
            <v>8</v>
          </cell>
          <cell r="G16">
            <v>6</v>
          </cell>
          <cell r="H16">
            <v>2431</v>
          </cell>
          <cell r="I16">
            <v>431</v>
          </cell>
          <cell r="J16">
            <v>7</v>
          </cell>
          <cell r="K16">
            <v>2</v>
          </cell>
          <cell r="L16">
            <v>1</v>
          </cell>
          <cell r="M16">
            <v>8</v>
          </cell>
        </row>
        <row r="17">
          <cell r="B17">
            <v>500</v>
          </cell>
          <cell r="D17">
            <v>1</v>
          </cell>
          <cell r="F17">
            <v>1</v>
          </cell>
          <cell r="G17">
            <v>0</v>
          </cell>
          <cell r="H17">
            <v>1575</v>
          </cell>
          <cell r="I17">
            <v>629</v>
          </cell>
          <cell r="J17">
            <v>1</v>
          </cell>
          <cell r="K17">
            <v>0</v>
          </cell>
          <cell r="L17">
            <v>2</v>
          </cell>
          <cell r="M17">
            <v>1</v>
          </cell>
        </row>
        <row r="18">
          <cell r="B18">
            <v>5307.85</v>
          </cell>
          <cell r="D18">
            <v>18</v>
          </cell>
          <cell r="F18">
            <v>29</v>
          </cell>
          <cell r="G18">
            <v>32</v>
          </cell>
          <cell r="H18">
            <v>1784</v>
          </cell>
          <cell r="I18">
            <v>404</v>
          </cell>
          <cell r="J18">
            <v>279</v>
          </cell>
          <cell r="K18">
            <v>261</v>
          </cell>
          <cell r="L18">
            <v>4</v>
          </cell>
          <cell r="M18">
            <v>320</v>
          </cell>
        </row>
        <row r="19">
          <cell r="B19">
            <v>500</v>
          </cell>
          <cell r="D19">
            <v>1</v>
          </cell>
          <cell r="F19">
            <v>2</v>
          </cell>
          <cell r="G19">
            <v>2</v>
          </cell>
          <cell r="H19">
            <v>1942</v>
          </cell>
          <cell r="I19">
            <v>651</v>
          </cell>
          <cell r="J19">
            <v>1</v>
          </cell>
          <cell r="K19">
            <v>0</v>
          </cell>
          <cell r="L19">
            <v>1</v>
          </cell>
          <cell r="M19">
            <v>1</v>
          </cell>
        </row>
        <row r="20">
          <cell r="B20">
            <v>260.29000000000002</v>
          </cell>
          <cell r="D20">
            <v>1</v>
          </cell>
          <cell r="F20">
            <v>1</v>
          </cell>
          <cell r="G20">
            <v>0</v>
          </cell>
          <cell r="H20">
            <v>590</v>
          </cell>
          <cell r="I20">
            <v>339</v>
          </cell>
          <cell r="J20">
            <v>3</v>
          </cell>
          <cell r="K20">
            <v>2</v>
          </cell>
          <cell r="L20">
            <v>2</v>
          </cell>
          <cell r="M20">
            <v>4</v>
          </cell>
        </row>
        <row r="21">
          <cell r="B21">
            <v>0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K21">
            <v>0</v>
          </cell>
          <cell r="L21">
            <v>3</v>
          </cell>
        </row>
        <row r="22">
          <cell r="B22">
            <v>3152.06</v>
          </cell>
          <cell r="D22">
            <v>8</v>
          </cell>
          <cell r="F22">
            <v>13</v>
          </cell>
          <cell r="G22">
            <v>5</v>
          </cell>
          <cell r="H22">
            <v>1749</v>
          </cell>
          <cell r="I22">
            <v>394</v>
          </cell>
          <cell r="J22">
            <v>14</v>
          </cell>
          <cell r="K22">
            <v>6</v>
          </cell>
          <cell r="L22">
            <v>1</v>
          </cell>
          <cell r="M22">
            <v>18</v>
          </cell>
        </row>
        <row r="23">
          <cell r="B23">
            <v>1916.04</v>
          </cell>
          <cell r="D23">
            <v>5</v>
          </cell>
          <cell r="F23">
            <v>5</v>
          </cell>
          <cell r="G23">
            <v>9</v>
          </cell>
          <cell r="H23">
            <v>1653</v>
          </cell>
          <cell r="I23">
            <v>383</v>
          </cell>
          <cell r="J23">
            <v>6</v>
          </cell>
          <cell r="K23">
            <v>1</v>
          </cell>
          <cell r="L23">
            <v>1</v>
          </cell>
          <cell r="M23">
            <v>20</v>
          </cell>
        </row>
        <row r="24">
          <cell r="B24">
            <v>3761.48</v>
          </cell>
          <cell r="D24">
            <v>10</v>
          </cell>
          <cell r="F24">
            <v>16</v>
          </cell>
          <cell r="G24">
            <v>14</v>
          </cell>
          <cell r="H24">
            <v>1354</v>
          </cell>
          <cell r="I24">
            <v>565</v>
          </cell>
          <cell r="J24">
            <v>21</v>
          </cell>
          <cell r="K24">
            <v>11</v>
          </cell>
          <cell r="L24">
            <v>2</v>
          </cell>
          <cell r="M24">
            <v>13</v>
          </cell>
        </row>
        <row r="25">
          <cell r="B25">
            <v>1500</v>
          </cell>
          <cell r="D25">
            <v>3</v>
          </cell>
          <cell r="F25">
            <v>3</v>
          </cell>
          <cell r="G25">
            <v>5</v>
          </cell>
          <cell r="H25">
            <v>1092</v>
          </cell>
          <cell r="I25">
            <v>737</v>
          </cell>
          <cell r="J25">
            <v>8</v>
          </cell>
          <cell r="K25">
            <v>5</v>
          </cell>
          <cell r="L25">
            <v>2</v>
          </cell>
          <cell r="M25">
            <v>3</v>
          </cell>
        </row>
        <row r="26">
          <cell r="B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>
            <v>2914.97</v>
          </cell>
          <cell r="D27">
            <v>6</v>
          </cell>
          <cell r="F27">
            <v>8</v>
          </cell>
          <cell r="G27">
            <v>10</v>
          </cell>
          <cell r="H27">
            <v>1519</v>
          </cell>
          <cell r="I27">
            <v>565</v>
          </cell>
          <cell r="J27">
            <v>8</v>
          </cell>
          <cell r="K27">
            <v>2</v>
          </cell>
          <cell r="L27">
            <v>1</v>
          </cell>
          <cell r="M27">
            <v>24</v>
          </cell>
        </row>
        <row r="28">
          <cell r="B28">
            <v>1831.63</v>
          </cell>
          <cell r="D28">
            <v>4</v>
          </cell>
          <cell r="F28">
            <v>6</v>
          </cell>
          <cell r="G28">
            <v>5</v>
          </cell>
          <cell r="H28">
            <v>2070</v>
          </cell>
          <cell r="I28">
            <v>681</v>
          </cell>
          <cell r="J28">
            <v>6</v>
          </cell>
          <cell r="K28">
            <v>2</v>
          </cell>
          <cell r="L28">
            <v>3</v>
          </cell>
          <cell r="M28">
            <v>17</v>
          </cell>
        </row>
        <row r="29">
          <cell r="B29">
            <v>4752.72</v>
          </cell>
          <cell r="D29">
            <v>5</v>
          </cell>
          <cell r="F29">
            <v>9</v>
          </cell>
          <cell r="G29">
            <v>12</v>
          </cell>
          <cell r="H29">
            <v>1465</v>
          </cell>
          <cell r="I29">
            <v>490</v>
          </cell>
          <cell r="J29">
            <v>8</v>
          </cell>
          <cell r="K29">
            <v>3</v>
          </cell>
          <cell r="L29">
            <v>2</v>
          </cell>
          <cell r="M29">
            <v>5</v>
          </cell>
        </row>
        <row r="30">
          <cell r="B30">
            <v>3078.58</v>
          </cell>
          <cell r="D30">
            <v>7</v>
          </cell>
          <cell r="F30">
            <v>9</v>
          </cell>
          <cell r="G30">
            <v>8</v>
          </cell>
          <cell r="H30">
            <v>1760</v>
          </cell>
          <cell r="I30">
            <v>672</v>
          </cell>
          <cell r="J30">
            <v>9</v>
          </cell>
          <cell r="K30">
            <v>2</v>
          </cell>
          <cell r="L30">
            <v>1</v>
          </cell>
          <cell r="M30">
            <v>4</v>
          </cell>
        </row>
        <row r="31">
          <cell r="B31">
            <v>11247.92</v>
          </cell>
          <cell r="D31">
            <v>30</v>
          </cell>
          <cell r="F31">
            <v>47</v>
          </cell>
          <cell r="G31">
            <v>32</v>
          </cell>
          <cell r="H31">
            <v>1864</v>
          </cell>
          <cell r="I31">
            <v>442</v>
          </cell>
          <cell r="J31">
            <v>31</v>
          </cell>
          <cell r="K31">
            <v>1</v>
          </cell>
          <cell r="L31">
            <v>12</v>
          </cell>
          <cell r="M31">
            <v>35</v>
          </cell>
        </row>
        <row r="32">
          <cell r="L32">
            <v>61</v>
          </cell>
        </row>
      </sheetData>
      <sheetData sheetId="5">
        <row r="4">
          <cell r="B4">
            <v>4032.87</v>
          </cell>
          <cell r="D4">
            <v>9</v>
          </cell>
          <cell r="F4">
            <v>14</v>
          </cell>
          <cell r="G4">
            <v>16</v>
          </cell>
          <cell r="H4">
            <v>1554.11</v>
          </cell>
          <cell r="I4">
            <v>534.45000000000005</v>
          </cell>
          <cell r="J4">
            <v>11</v>
          </cell>
          <cell r="K4">
            <v>2</v>
          </cell>
          <cell r="L4">
            <v>6</v>
          </cell>
          <cell r="M4">
            <v>10</v>
          </cell>
        </row>
        <row r="5">
          <cell r="B5">
            <v>426.33</v>
          </cell>
          <cell r="D5">
            <v>1</v>
          </cell>
          <cell r="F5">
            <v>2</v>
          </cell>
          <cell r="G5">
            <v>0</v>
          </cell>
          <cell r="H5">
            <v>2174</v>
          </cell>
          <cell r="I5">
            <v>426</v>
          </cell>
          <cell r="J5">
            <v>1</v>
          </cell>
          <cell r="K5">
            <v>0</v>
          </cell>
          <cell r="L5">
            <v>2</v>
          </cell>
          <cell r="M5">
            <v>1</v>
          </cell>
        </row>
        <row r="6">
          <cell r="B6">
            <v>6206.4</v>
          </cell>
          <cell r="D6">
            <v>21</v>
          </cell>
          <cell r="F6">
            <v>31</v>
          </cell>
          <cell r="G6">
            <v>25</v>
          </cell>
          <cell r="H6">
            <v>1913</v>
          </cell>
          <cell r="I6">
            <v>315</v>
          </cell>
          <cell r="J6">
            <v>23</v>
          </cell>
          <cell r="K6">
            <v>2</v>
          </cell>
          <cell r="L6">
            <v>3</v>
          </cell>
          <cell r="M6">
            <v>22</v>
          </cell>
        </row>
        <row r="7">
          <cell r="B7">
            <v>3048.12</v>
          </cell>
          <cell r="D7">
            <v>7</v>
          </cell>
          <cell r="F7">
            <v>10</v>
          </cell>
          <cell r="G7">
            <v>16</v>
          </cell>
          <cell r="H7">
            <v>1966</v>
          </cell>
          <cell r="I7">
            <v>674</v>
          </cell>
          <cell r="J7">
            <v>12</v>
          </cell>
          <cell r="K7">
            <v>5</v>
          </cell>
          <cell r="L7">
            <v>1</v>
          </cell>
          <cell r="M7">
            <v>38</v>
          </cell>
        </row>
        <row r="8">
          <cell r="B8">
            <v>2279.25</v>
          </cell>
          <cell r="D8">
            <v>5</v>
          </cell>
          <cell r="F8">
            <v>9</v>
          </cell>
          <cell r="G8">
            <v>12</v>
          </cell>
          <cell r="H8">
            <v>2238</v>
          </cell>
          <cell r="I8">
            <v>456</v>
          </cell>
          <cell r="J8">
            <v>5</v>
          </cell>
          <cell r="K8">
            <v>0</v>
          </cell>
          <cell r="L8">
            <v>2</v>
          </cell>
          <cell r="M8">
            <v>30</v>
          </cell>
        </row>
        <row r="9">
          <cell r="B9">
            <v>6135.89</v>
          </cell>
          <cell r="D9">
            <v>15</v>
          </cell>
          <cell r="F9">
            <v>27</v>
          </cell>
          <cell r="G9">
            <v>22</v>
          </cell>
          <cell r="H9">
            <v>1987</v>
          </cell>
          <cell r="I9">
            <v>474</v>
          </cell>
          <cell r="J9">
            <v>15</v>
          </cell>
          <cell r="K9">
            <v>0</v>
          </cell>
          <cell r="L9">
            <v>4</v>
          </cell>
          <cell r="M9">
            <v>25</v>
          </cell>
        </row>
        <row r="10">
          <cell r="B10">
            <v>1899.45</v>
          </cell>
          <cell r="D10">
            <v>5</v>
          </cell>
          <cell r="F10">
            <v>6</v>
          </cell>
          <cell r="G10">
            <v>5</v>
          </cell>
          <cell r="H10">
            <v>1021</v>
          </cell>
          <cell r="I10">
            <v>431</v>
          </cell>
          <cell r="J10">
            <v>5</v>
          </cell>
          <cell r="K10">
            <v>0</v>
          </cell>
          <cell r="L10">
            <v>2</v>
          </cell>
          <cell r="M10">
            <v>5</v>
          </cell>
        </row>
        <row r="11">
          <cell r="B11">
            <v>2656.43</v>
          </cell>
          <cell r="D11">
            <v>7</v>
          </cell>
          <cell r="F11">
            <v>9</v>
          </cell>
          <cell r="G11">
            <v>10</v>
          </cell>
          <cell r="H11">
            <v>1401</v>
          </cell>
          <cell r="I11">
            <v>559</v>
          </cell>
          <cell r="J11">
            <v>10</v>
          </cell>
          <cell r="K11">
            <v>3</v>
          </cell>
          <cell r="L11">
            <v>1</v>
          </cell>
          <cell r="M11">
            <v>12</v>
          </cell>
        </row>
        <row r="12">
          <cell r="B12">
            <v>500</v>
          </cell>
          <cell r="D12">
            <v>1</v>
          </cell>
          <cell r="F12">
            <v>1</v>
          </cell>
          <cell r="G12">
            <v>2</v>
          </cell>
          <cell r="H12">
            <v>1806</v>
          </cell>
          <cell r="I12">
            <v>587</v>
          </cell>
          <cell r="J12">
            <v>1</v>
          </cell>
          <cell r="K12">
            <v>0</v>
          </cell>
          <cell r="L12">
            <v>1</v>
          </cell>
          <cell r="M12">
            <v>1</v>
          </cell>
        </row>
        <row r="13">
          <cell r="B13">
            <v>4831.92</v>
          </cell>
          <cell r="D13">
            <v>11</v>
          </cell>
          <cell r="F13">
            <v>17</v>
          </cell>
          <cell r="G13">
            <v>12</v>
          </cell>
          <cell r="H13">
            <v>1516</v>
          </cell>
          <cell r="I13">
            <v>606</v>
          </cell>
          <cell r="J13">
            <v>11</v>
          </cell>
          <cell r="K13">
            <v>0</v>
          </cell>
          <cell r="L13">
            <v>1</v>
          </cell>
          <cell r="M13">
            <v>15</v>
          </cell>
        </row>
        <row r="14">
          <cell r="B14">
            <v>236.59</v>
          </cell>
          <cell r="D14">
            <v>1</v>
          </cell>
          <cell r="F14">
            <v>2</v>
          </cell>
          <cell r="G14">
            <v>3</v>
          </cell>
          <cell r="H14">
            <v>2775</v>
          </cell>
          <cell r="I14">
            <v>237</v>
          </cell>
          <cell r="J14">
            <v>1</v>
          </cell>
          <cell r="K14">
            <v>0</v>
          </cell>
          <cell r="L14">
            <v>1</v>
          </cell>
          <cell r="M14">
            <v>1</v>
          </cell>
        </row>
        <row r="15">
          <cell r="B15">
            <v>2209.63</v>
          </cell>
          <cell r="D15">
            <v>6</v>
          </cell>
          <cell r="F15">
            <v>7</v>
          </cell>
          <cell r="G15">
            <v>9</v>
          </cell>
          <cell r="H15">
            <v>1644.47</v>
          </cell>
          <cell r="I15">
            <v>401.32</v>
          </cell>
          <cell r="J15">
            <v>6</v>
          </cell>
          <cell r="K15">
            <v>0</v>
          </cell>
          <cell r="L15">
            <v>2</v>
          </cell>
          <cell r="M15">
            <v>5</v>
          </cell>
        </row>
        <row r="16">
          <cell r="B16">
            <v>544.89</v>
          </cell>
          <cell r="D16">
            <v>2</v>
          </cell>
          <cell r="F16">
            <v>2</v>
          </cell>
          <cell r="G16">
            <v>2</v>
          </cell>
          <cell r="H16">
            <v>1319</v>
          </cell>
          <cell r="I16">
            <v>272</v>
          </cell>
          <cell r="J16">
            <v>2</v>
          </cell>
          <cell r="K16">
            <v>0</v>
          </cell>
          <cell r="L16">
            <v>1</v>
          </cell>
          <cell r="M16">
            <v>3</v>
          </cell>
        </row>
        <row r="17">
          <cell r="B17">
            <v>1651.43</v>
          </cell>
          <cell r="D17">
            <v>4</v>
          </cell>
          <cell r="F17">
            <v>6</v>
          </cell>
          <cell r="G17">
            <v>1</v>
          </cell>
          <cell r="H17">
            <v>1444</v>
          </cell>
          <cell r="I17">
            <v>499</v>
          </cell>
          <cell r="J17">
            <v>4</v>
          </cell>
          <cell r="K17">
            <v>0</v>
          </cell>
          <cell r="L17">
            <v>4</v>
          </cell>
          <cell r="M17">
            <v>6</v>
          </cell>
        </row>
        <row r="18">
          <cell r="B18">
            <v>10368.52</v>
          </cell>
          <cell r="D18">
            <v>36</v>
          </cell>
          <cell r="F18">
            <v>46</v>
          </cell>
          <cell r="G18">
            <v>63</v>
          </cell>
          <cell r="H18">
            <v>1529</v>
          </cell>
          <cell r="I18">
            <v>424</v>
          </cell>
          <cell r="J18">
            <v>252</v>
          </cell>
          <cell r="K18">
            <v>216</v>
          </cell>
          <cell r="L18">
            <v>4</v>
          </cell>
          <cell r="M18">
            <v>320</v>
          </cell>
        </row>
        <row r="19">
          <cell r="B19">
            <v>450.34</v>
          </cell>
          <cell r="D19">
            <v>1</v>
          </cell>
          <cell r="F19">
            <v>2</v>
          </cell>
          <cell r="G19">
            <v>3</v>
          </cell>
          <cell r="H19">
            <v>1662</v>
          </cell>
          <cell r="I19">
            <v>443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</row>
        <row r="20">
          <cell r="B20">
            <v>1774.92</v>
          </cell>
          <cell r="D20">
            <v>4</v>
          </cell>
          <cell r="F20">
            <v>7</v>
          </cell>
          <cell r="G20">
            <v>8</v>
          </cell>
          <cell r="H20">
            <v>2399</v>
          </cell>
          <cell r="I20">
            <v>529</v>
          </cell>
          <cell r="J20">
            <v>6</v>
          </cell>
          <cell r="K20">
            <v>2</v>
          </cell>
          <cell r="L20">
            <v>2</v>
          </cell>
          <cell r="M20">
            <v>9</v>
          </cell>
        </row>
        <row r="21">
          <cell r="B21">
            <v>4856.3599999999997</v>
          </cell>
          <cell r="D21">
            <v>12</v>
          </cell>
          <cell r="F21">
            <v>18</v>
          </cell>
          <cell r="G21">
            <v>19</v>
          </cell>
          <cell r="H21">
            <v>1537</v>
          </cell>
          <cell r="I21">
            <v>647</v>
          </cell>
          <cell r="J21">
            <v>12</v>
          </cell>
          <cell r="K21">
            <v>0</v>
          </cell>
          <cell r="L21">
            <v>3</v>
          </cell>
        </row>
        <row r="22">
          <cell r="B22">
            <v>2616.4899999999998</v>
          </cell>
          <cell r="D22">
            <v>6</v>
          </cell>
          <cell r="F22">
            <v>7</v>
          </cell>
          <cell r="G22">
            <v>6</v>
          </cell>
          <cell r="H22">
            <v>1526</v>
          </cell>
          <cell r="I22">
            <v>436</v>
          </cell>
          <cell r="J22">
            <v>9</v>
          </cell>
          <cell r="K22">
            <v>3</v>
          </cell>
          <cell r="L22">
            <v>1</v>
          </cell>
          <cell r="M22">
            <v>15</v>
          </cell>
        </row>
        <row r="23">
          <cell r="B23">
            <v>3321.81</v>
          </cell>
          <cell r="D23">
            <v>8</v>
          </cell>
          <cell r="F23">
            <v>10</v>
          </cell>
          <cell r="G23">
            <v>12</v>
          </cell>
          <cell r="H23">
            <v>2329</v>
          </cell>
          <cell r="I23">
            <v>415</v>
          </cell>
          <cell r="J23">
            <v>8</v>
          </cell>
          <cell r="K23">
            <v>0</v>
          </cell>
          <cell r="L23">
            <v>1</v>
          </cell>
          <cell r="M23">
            <v>20</v>
          </cell>
        </row>
        <row r="24">
          <cell r="B24">
            <v>3379.43</v>
          </cell>
          <cell r="D24">
            <v>8</v>
          </cell>
          <cell r="F24">
            <v>12</v>
          </cell>
          <cell r="G24">
            <v>11</v>
          </cell>
          <cell r="H24">
            <v>1810</v>
          </cell>
          <cell r="I24">
            <v>656</v>
          </cell>
          <cell r="J24">
            <v>16</v>
          </cell>
          <cell r="K24">
            <v>8</v>
          </cell>
          <cell r="L24">
            <v>1</v>
          </cell>
          <cell r="M24">
            <v>12</v>
          </cell>
        </row>
        <row r="25">
          <cell r="B25">
            <v>2974.41</v>
          </cell>
          <cell r="D25">
            <v>7</v>
          </cell>
          <cell r="F25">
            <v>11</v>
          </cell>
          <cell r="G25">
            <v>12</v>
          </cell>
          <cell r="H25">
            <v>1606</v>
          </cell>
          <cell r="I25">
            <v>558</v>
          </cell>
          <cell r="J25">
            <v>12</v>
          </cell>
          <cell r="K25">
            <v>5</v>
          </cell>
          <cell r="L25">
            <v>2</v>
          </cell>
          <cell r="M25">
            <v>7</v>
          </cell>
        </row>
        <row r="26">
          <cell r="B26">
            <v>500</v>
          </cell>
          <cell r="D26">
            <v>1</v>
          </cell>
          <cell r="F26">
            <v>2</v>
          </cell>
          <cell r="G26">
            <v>0</v>
          </cell>
          <cell r="H26">
            <v>1929</v>
          </cell>
          <cell r="I26">
            <v>832</v>
          </cell>
          <cell r="J26">
            <v>1</v>
          </cell>
          <cell r="K26">
            <v>0</v>
          </cell>
          <cell r="L26">
            <v>1</v>
          </cell>
          <cell r="M26">
            <v>1</v>
          </cell>
        </row>
        <row r="27">
          <cell r="B27">
            <v>1969.05</v>
          </cell>
          <cell r="D27">
            <v>4</v>
          </cell>
          <cell r="F27">
            <v>5</v>
          </cell>
          <cell r="G27">
            <v>3</v>
          </cell>
          <cell r="H27">
            <v>1290</v>
          </cell>
          <cell r="I27">
            <v>492</v>
          </cell>
          <cell r="J27">
            <v>4</v>
          </cell>
          <cell r="K27">
            <v>0</v>
          </cell>
          <cell r="L27">
            <v>1</v>
          </cell>
          <cell r="M27">
            <v>15</v>
          </cell>
        </row>
        <row r="28">
          <cell r="B28">
            <v>2105.2600000000002</v>
          </cell>
          <cell r="D28">
            <v>5</v>
          </cell>
          <cell r="F28">
            <v>6</v>
          </cell>
          <cell r="G28">
            <v>4</v>
          </cell>
          <cell r="H28">
            <v>1762</v>
          </cell>
          <cell r="I28">
            <v>558</v>
          </cell>
          <cell r="J28">
            <v>9</v>
          </cell>
          <cell r="K28">
            <v>4</v>
          </cell>
          <cell r="L28">
            <v>3</v>
          </cell>
          <cell r="M28">
            <v>33</v>
          </cell>
        </row>
        <row r="29">
          <cell r="B29">
            <v>3830.93</v>
          </cell>
          <cell r="D29">
            <v>7</v>
          </cell>
          <cell r="F29">
            <v>8</v>
          </cell>
          <cell r="G29">
            <v>7</v>
          </cell>
          <cell r="H29">
            <v>1584</v>
          </cell>
          <cell r="I29">
            <v>506</v>
          </cell>
          <cell r="J29">
            <v>22</v>
          </cell>
          <cell r="K29">
            <v>7</v>
          </cell>
          <cell r="L29">
            <v>2</v>
          </cell>
          <cell r="M29">
            <v>8</v>
          </cell>
        </row>
        <row r="30">
          <cell r="B30">
            <v>1819.73</v>
          </cell>
          <cell r="D30">
            <v>5</v>
          </cell>
          <cell r="F30">
            <v>7</v>
          </cell>
          <cell r="G30">
            <v>9</v>
          </cell>
          <cell r="H30">
            <v>1457</v>
          </cell>
          <cell r="I30">
            <v>712</v>
          </cell>
          <cell r="J30">
            <v>9</v>
          </cell>
          <cell r="K30">
            <v>4</v>
          </cell>
          <cell r="L30">
            <v>1</v>
          </cell>
          <cell r="M30">
            <v>4</v>
          </cell>
        </row>
        <row r="31">
          <cell r="B31">
            <v>9265.02</v>
          </cell>
          <cell r="D31">
            <v>23</v>
          </cell>
          <cell r="F31">
            <v>36</v>
          </cell>
          <cell r="G31">
            <v>32</v>
          </cell>
          <cell r="H31">
            <v>2000</v>
          </cell>
          <cell r="I31">
            <v>539</v>
          </cell>
          <cell r="J31">
            <v>24</v>
          </cell>
          <cell r="K31">
            <v>1</v>
          </cell>
          <cell r="L31">
            <v>12</v>
          </cell>
          <cell r="M31">
            <v>27</v>
          </cell>
        </row>
        <row r="32">
          <cell r="L32">
            <v>66</v>
          </cell>
        </row>
      </sheetData>
      <sheetData sheetId="6">
        <row r="4">
          <cell r="B4">
            <v>500</v>
          </cell>
          <cell r="D4">
            <v>1</v>
          </cell>
          <cell r="F4">
            <v>1</v>
          </cell>
          <cell r="G4">
            <v>0</v>
          </cell>
          <cell r="H4">
            <v>910.8</v>
          </cell>
          <cell r="I4">
            <v>908.14</v>
          </cell>
          <cell r="J4">
            <v>2</v>
          </cell>
          <cell r="K4">
            <v>1</v>
          </cell>
          <cell r="L4">
            <v>6</v>
          </cell>
          <cell r="M4">
            <v>2</v>
          </cell>
        </row>
        <row r="5">
          <cell r="B5">
            <v>568.23</v>
          </cell>
          <cell r="D5">
            <v>1</v>
          </cell>
          <cell r="F5">
            <v>1</v>
          </cell>
          <cell r="G5">
            <v>2</v>
          </cell>
          <cell r="H5">
            <v>1493</v>
          </cell>
          <cell r="I5">
            <v>568</v>
          </cell>
          <cell r="J5">
            <v>1</v>
          </cell>
          <cell r="K5">
            <v>0</v>
          </cell>
          <cell r="L5">
            <v>2</v>
          </cell>
          <cell r="M5">
            <v>1</v>
          </cell>
        </row>
        <row r="6">
          <cell r="B6">
            <v>2544.91</v>
          </cell>
          <cell r="D6">
            <v>9</v>
          </cell>
          <cell r="F6">
            <v>14</v>
          </cell>
          <cell r="G6">
            <v>13</v>
          </cell>
          <cell r="H6">
            <v>1785</v>
          </cell>
          <cell r="I6">
            <v>297</v>
          </cell>
          <cell r="J6">
            <v>11</v>
          </cell>
          <cell r="K6">
            <v>2</v>
          </cell>
          <cell r="L6">
            <v>3</v>
          </cell>
          <cell r="M6">
            <v>10</v>
          </cell>
        </row>
        <row r="7">
          <cell r="B7">
            <v>2732.95</v>
          </cell>
          <cell r="D7">
            <v>9</v>
          </cell>
          <cell r="F7">
            <v>13</v>
          </cell>
          <cell r="G7">
            <v>8</v>
          </cell>
          <cell r="H7">
            <v>1365</v>
          </cell>
          <cell r="I7">
            <v>378</v>
          </cell>
          <cell r="J7">
            <v>12</v>
          </cell>
          <cell r="K7">
            <v>3</v>
          </cell>
          <cell r="L7">
            <v>1</v>
          </cell>
          <cell r="M7">
            <v>20</v>
          </cell>
        </row>
        <row r="8">
          <cell r="B8">
            <v>326.02</v>
          </cell>
          <cell r="D8">
            <v>1</v>
          </cell>
          <cell r="F8">
            <v>2</v>
          </cell>
          <cell r="G8">
            <v>0</v>
          </cell>
          <cell r="H8">
            <v>1690</v>
          </cell>
          <cell r="I8">
            <v>326</v>
          </cell>
          <cell r="J8">
            <v>1</v>
          </cell>
          <cell r="K8">
            <v>0</v>
          </cell>
          <cell r="L8">
            <v>1</v>
          </cell>
          <cell r="M8">
            <v>2</v>
          </cell>
        </row>
        <row r="9">
          <cell r="B9">
            <v>7293.3</v>
          </cell>
          <cell r="D9">
            <v>17</v>
          </cell>
          <cell r="F9">
            <v>28</v>
          </cell>
          <cell r="G9">
            <v>16</v>
          </cell>
          <cell r="H9">
            <v>1623</v>
          </cell>
          <cell r="I9">
            <v>510</v>
          </cell>
          <cell r="J9">
            <v>20</v>
          </cell>
          <cell r="K9">
            <v>3</v>
          </cell>
          <cell r="L9">
            <v>4</v>
          </cell>
          <cell r="M9">
            <v>25</v>
          </cell>
        </row>
        <row r="10">
          <cell r="B10">
            <v>3322.54</v>
          </cell>
          <cell r="D10">
            <v>8</v>
          </cell>
          <cell r="F10">
            <v>15</v>
          </cell>
          <cell r="G10">
            <v>10</v>
          </cell>
          <cell r="H10">
            <v>1636</v>
          </cell>
          <cell r="I10">
            <v>574</v>
          </cell>
          <cell r="J10">
            <v>8</v>
          </cell>
          <cell r="K10">
            <v>0</v>
          </cell>
          <cell r="L10">
            <v>2</v>
          </cell>
          <cell r="M10">
            <v>8</v>
          </cell>
        </row>
        <row r="11">
          <cell r="B11">
            <v>3441.4</v>
          </cell>
          <cell r="D11">
            <v>9</v>
          </cell>
          <cell r="F11">
            <v>13</v>
          </cell>
          <cell r="G11">
            <v>8</v>
          </cell>
          <cell r="H11">
            <v>1346</v>
          </cell>
          <cell r="I11">
            <v>447</v>
          </cell>
          <cell r="J11">
            <v>15</v>
          </cell>
          <cell r="K11">
            <v>6</v>
          </cell>
          <cell r="L11">
            <v>1</v>
          </cell>
          <cell r="M11">
            <v>15</v>
          </cell>
        </row>
        <row r="12">
          <cell r="B12">
            <v>0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</row>
        <row r="13">
          <cell r="B13">
            <v>398.22</v>
          </cell>
          <cell r="D13">
            <v>2</v>
          </cell>
          <cell r="F13">
            <v>2</v>
          </cell>
          <cell r="G13">
            <v>3</v>
          </cell>
          <cell r="H13">
            <v>3083</v>
          </cell>
          <cell r="I13">
            <v>199</v>
          </cell>
          <cell r="J13">
            <v>2</v>
          </cell>
          <cell r="K13">
            <v>0</v>
          </cell>
          <cell r="L13">
            <v>0</v>
          </cell>
          <cell r="M13">
            <v>2</v>
          </cell>
        </row>
        <row r="14">
          <cell r="B14">
            <v>1248.43</v>
          </cell>
          <cell r="D14">
            <v>3</v>
          </cell>
          <cell r="F14">
            <v>4</v>
          </cell>
          <cell r="G14">
            <v>10</v>
          </cell>
          <cell r="H14">
            <v>3339</v>
          </cell>
          <cell r="I14">
            <v>475</v>
          </cell>
          <cell r="J14">
            <v>3</v>
          </cell>
          <cell r="K14">
            <v>0</v>
          </cell>
          <cell r="L14">
            <v>1</v>
          </cell>
          <cell r="M14">
            <v>5</v>
          </cell>
        </row>
        <row r="15">
          <cell r="B15">
            <v>91.92</v>
          </cell>
          <cell r="D15">
            <v>1</v>
          </cell>
          <cell r="F15">
            <v>2</v>
          </cell>
          <cell r="G15">
            <v>3</v>
          </cell>
          <cell r="H15">
            <v>1101.1199999999999</v>
          </cell>
          <cell r="I15">
            <v>1700</v>
          </cell>
          <cell r="J15">
            <v>1</v>
          </cell>
          <cell r="K15">
            <v>0</v>
          </cell>
          <cell r="L15">
            <v>2</v>
          </cell>
          <cell r="M15">
            <v>0.75</v>
          </cell>
        </row>
        <row r="16">
          <cell r="B16">
            <v>341.05</v>
          </cell>
          <cell r="D16">
            <v>1</v>
          </cell>
          <cell r="F16">
            <v>1</v>
          </cell>
          <cell r="G16">
            <v>3</v>
          </cell>
          <cell r="H16">
            <v>1550</v>
          </cell>
          <cell r="I16">
            <v>341</v>
          </cell>
          <cell r="J16">
            <v>1</v>
          </cell>
          <cell r="K16">
            <v>0</v>
          </cell>
          <cell r="L16">
            <v>1</v>
          </cell>
          <cell r="M16">
            <v>1</v>
          </cell>
        </row>
        <row r="17">
          <cell r="B17">
            <v>0</v>
          </cell>
          <cell r="D17">
            <v>0</v>
          </cell>
          <cell r="F17">
            <v>0</v>
          </cell>
          <cell r="G17">
            <v>0</v>
          </cell>
          <cell r="J17">
            <v>1</v>
          </cell>
          <cell r="K17">
            <v>1</v>
          </cell>
          <cell r="M17">
            <v>0</v>
          </cell>
        </row>
        <row r="18">
          <cell r="B18">
            <v>5117.2</v>
          </cell>
          <cell r="D18">
            <v>17</v>
          </cell>
          <cell r="F18">
            <v>24</v>
          </cell>
          <cell r="G18">
            <v>18</v>
          </cell>
          <cell r="H18">
            <v>1751</v>
          </cell>
          <cell r="I18">
            <v>398</v>
          </cell>
          <cell r="J18">
            <v>201</v>
          </cell>
          <cell r="K18">
            <v>184</v>
          </cell>
          <cell r="L18">
            <v>4</v>
          </cell>
          <cell r="M18">
            <v>320</v>
          </cell>
        </row>
        <row r="19">
          <cell r="B19">
            <v>1000</v>
          </cell>
          <cell r="D19">
            <v>2</v>
          </cell>
          <cell r="F19">
            <v>4</v>
          </cell>
          <cell r="G19">
            <v>2</v>
          </cell>
          <cell r="H19">
            <v>757</v>
          </cell>
          <cell r="I19">
            <v>2160</v>
          </cell>
          <cell r="J19">
            <v>3</v>
          </cell>
          <cell r="K19">
            <v>2</v>
          </cell>
          <cell r="L19">
            <v>1</v>
          </cell>
          <cell r="M19">
            <v>2</v>
          </cell>
        </row>
        <row r="20">
          <cell r="B20">
            <v>0</v>
          </cell>
          <cell r="D20">
            <v>0</v>
          </cell>
          <cell r="F20">
            <v>0</v>
          </cell>
          <cell r="G20">
            <v>0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</row>
        <row r="21">
          <cell r="B21">
            <v>2699.67</v>
          </cell>
          <cell r="D21">
            <v>6</v>
          </cell>
          <cell r="F21">
            <v>7</v>
          </cell>
          <cell r="G21">
            <v>10</v>
          </cell>
          <cell r="H21">
            <v>2089</v>
          </cell>
          <cell r="I21">
            <v>590</v>
          </cell>
          <cell r="J21">
            <v>7</v>
          </cell>
          <cell r="K21">
            <v>1</v>
          </cell>
          <cell r="L21">
            <v>3</v>
          </cell>
        </row>
        <row r="22">
          <cell r="B22">
            <v>1469.45</v>
          </cell>
          <cell r="D22">
            <v>5</v>
          </cell>
          <cell r="F22">
            <v>7</v>
          </cell>
          <cell r="G22">
            <v>6</v>
          </cell>
          <cell r="H22">
            <v>1649</v>
          </cell>
          <cell r="I22">
            <v>294</v>
          </cell>
          <cell r="J22">
            <v>9</v>
          </cell>
          <cell r="K22">
            <v>4</v>
          </cell>
          <cell r="L22">
            <v>1</v>
          </cell>
          <cell r="M22">
            <v>16</v>
          </cell>
        </row>
        <row r="23">
          <cell r="B23">
            <v>1547.91</v>
          </cell>
          <cell r="D23">
            <v>5</v>
          </cell>
          <cell r="F23">
            <v>9</v>
          </cell>
          <cell r="G23">
            <v>12</v>
          </cell>
          <cell r="H23">
            <v>2417</v>
          </cell>
          <cell r="I23">
            <v>393</v>
          </cell>
          <cell r="J23">
            <v>6</v>
          </cell>
          <cell r="K23">
            <v>1</v>
          </cell>
          <cell r="L23">
            <v>1</v>
          </cell>
          <cell r="M23">
            <v>20</v>
          </cell>
        </row>
        <row r="24">
          <cell r="B24">
            <v>7437.83</v>
          </cell>
          <cell r="D24">
            <v>17</v>
          </cell>
          <cell r="F24">
            <v>26</v>
          </cell>
          <cell r="G24">
            <v>21</v>
          </cell>
          <cell r="H24">
            <v>1564</v>
          </cell>
          <cell r="I24">
            <v>649</v>
          </cell>
          <cell r="J24">
            <v>31</v>
          </cell>
          <cell r="K24">
            <v>14</v>
          </cell>
          <cell r="L24">
            <v>1</v>
          </cell>
          <cell r="M24">
            <v>24</v>
          </cell>
        </row>
        <row r="25">
          <cell r="B25">
            <v>1859.6</v>
          </cell>
          <cell r="D25">
            <v>6</v>
          </cell>
          <cell r="F25">
            <v>9</v>
          </cell>
          <cell r="G25">
            <v>11</v>
          </cell>
          <cell r="H25">
            <v>1835</v>
          </cell>
          <cell r="I25">
            <v>444</v>
          </cell>
          <cell r="J25">
            <v>8</v>
          </cell>
          <cell r="K25">
            <v>2</v>
          </cell>
          <cell r="L25">
            <v>2</v>
          </cell>
          <cell r="M25">
            <v>6</v>
          </cell>
        </row>
        <row r="26">
          <cell r="B26">
            <v>0</v>
          </cell>
          <cell r="D26">
            <v>0</v>
          </cell>
          <cell r="F26">
            <v>0</v>
          </cell>
          <cell r="G26">
            <v>0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1056.8399999999999</v>
          </cell>
          <cell r="D27">
            <v>3</v>
          </cell>
          <cell r="F27">
            <v>5</v>
          </cell>
          <cell r="G27">
            <v>7</v>
          </cell>
          <cell r="H27">
            <v>2181</v>
          </cell>
          <cell r="I27">
            <v>438</v>
          </cell>
          <cell r="J27">
            <v>3</v>
          </cell>
          <cell r="K27">
            <v>0</v>
          </cell>
          <cell r="L27">
            <v>1</v>
          </cell>
          <cell r="M27">
            <v>12</v>
          </cell>
        </row>
        <row r="28">
          <cell r="B28">
            <v>2762.07</v>
          </cell>
          <cell r="D28">
            <v>6</v>
          </cell>
          <cell r="F28">
            <v>6</v>
          </cell>
          <cell r="G28">
            <v>11</v>
          </cell>
          <cell r="H28">
            <v>1398</v>
          </cell>
          <cell r="I28">
            <v>608</v>
          </cell>
          <cell r="J28">
            <v>10</v>
          </cell>
          <cell r="K28">
            <v>4</v>
          </cell>
          <cell r="L28">
            <v>2</v>
          </cell>
          <cell r="M28">
            <v>21</v>
          </cell>
        </row>
        <row r="29">
          <cell r="B29">
            <v>2442.5100000000002</v>
          </cell>
          <cell r="D29">
            <v>5</v>
          </cell>
          <cell r="F29">
            <v>7</v>
          </cell>
          <cell r="G29">
            <v>10</v>
          </cell>
          <cell r="H29">
            <v>1369</v>
          </cell>
          <cell r="I29">
            <v>571</v>
          </cell>
          <cell r="J29">
            <v>19</v>
          </cell>
          <cell r="K29">
            <v>14</v>
          </cell>
          <cell r="L29">
            <v>2</v>
          </cell>
          <cell r="M29">
            <v>8</v>
          </cell>
        </row>
        <row r="30">
          <cell r="B30">
            <v>446.39</v>
          </cell>
          <cell r="D30">
            <v>1</v>
          </cell>
          <cell r="F30">
            <v>1</v>
          </cell>
          <cell r="G30">
            <v>2</v>
          </cell>
          <cell r="H30">
            <v>1180</v>
          </cell>
          <cell r="I30">
            <v>446</v>
          </cell>
          <cell r="J30">
            <v>2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5756.99</v>
          </cell>
          <cell r="D31">
            <v>15</v>
          </cell>
          <cell r="F31">
            <v>23</v>
          </cell>
          <cell r="G31">
            <v>18</v>
          </cell>
          <cell r="H31">
            <v>1930</v>
          </cell>
          <cell r="I31">
            <v>531</v>
          </cell>
          <cell r="J31">
            <v>17</v>
          </cell>
          <cell r="K31">
            <v>2</v>
          </cell>
          <cell r="L31">
            <v>12</v>
          </cell>
          <cell r="M31">
            <v>18</v>
          </cell>
        </row>
        <row r="32">
          <cell r="L32">
            <v>57</v>
          </cell>
        </row>
      </sheetData>
      <sheetData sheetId="7">
        <row r="4">
          <cell r="B4">
            <v>850.4</v>
          </cell>
          <cell r="D4">
            <v>2</v>
          </cell>
          <cell r="F4">
            <v>2</v>
          </cell>
          <cell r="G4">
            <v>4</v>
          </cell>
          <cell r="H4">
            <v>712.5</v>
          </cell>
          <cell r="I4">
            <v>445.99</v>
          </cell>
          <cell r="J4">
            <v>2</v>
          </cell>
          <cell r="K4">
            <v>0</v>
          </cell>
          <cell r="L4">
            <v>6</v>
          </cell>
          <cell r="M4">
            <v>3</v>
          </cell>
        </row>
        <row r="5">
          <cell r="B5">
            <v>0</v>
          </cell>
          <cell r="D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</row>
        <row r="6">
          <cell r="B6">
            <v>739.78</v>
          </cell>
          <cell r="D6">
            <v>2</v>
          </cell>
          <cell r="F6">
            <v>3</v>
          </cell>
          <cell r="G6">
            <v>3</v>
          </cell>
          <cell r="H6">
            <v>2439</v>
          </cell>
          <cell r="I6">
            <v>379</v>
          </cell>
          <cell r="J6">
            <v>2</v>
          </cell>
          <cell r="K6">
            <v>0</v>
          </cell>
          <cell r="L6">
            <v>2</v>
          </cell>
          <cell r="M6">
            <v>2</v>
          </cell>
        </row>
        <row r="7">
          <cell r="B7">
            <v>2460.87</v>
          </cell>
          <cell r="D7">
            <v>6</v>
          </cell>
          <cell r="F7">
            <v>8</v>
          </cell>
          <cell r="G7">
            <v>6</v>
          </cell>
          <cell r="H7">
            <v>827</v>
          </cell>
          <cell r="I7">
            <v>635</v>
          </cell>
          <cell r="J7">
            <v>7</v>
          </cell>
          <cell r="K7">
            <v>1</v>
          </cell>
          <cell r="L7">
            <v>1</v>
          </cell>
          <cell r="M7">
            <v>12</v>
          </cell>
        </row>
        <row r="8">
          <cell r="B8">
            <v>500</v>
          </cell>
          <cell r="D8">
            <v>1</v>
          </cell>
          <cell r="F8">
            <v>3</v>
          </cell>
          <cell r="G8">
            <v>0</v>
          </cell>
          <cell r="H8">
            <v>2600</v>
          </cell>
          <cell r="I8">
            <v>568</v>
          </cell>
          <cell r="J8">
            <v>1</v>
          </cell>
          <cell r="K8">
            <v>0</v>
          </cell>
          <cell r="L8">
            <v>1</v>
          </cell>
          <cell r="M8">
            <v>2</v>
          </cell>
        </row>
        <row r="9">
          <cell r="B9">
            <v>2854.13</v>
          </cell>
          <cell r="D9">
            <v>8</v>
          </cell>
          <cell r="F9">
            <v>11</v>
          </cell>
          <cell r="G9">
            <v>13</v>
          </cell>
          <cell r="H9">
            <v>2073</v>
          </cell>
          <cell r="I9">
            <v>426</v>
          </cell>
          <cell r="J9">
            <v>20</v>
          </cell>
          <cell r="K9">
            <v>12</v>
          </cell>
          <cell r="L9">
            <v>4</v>
          </cell>
          <cell r="M9">
            <v>20</v>
          </cell>
        </row>
        <row r="10">
          <cell r="B10">
            <v>2339.58</v>
          </cell>
          <cell r="D10">
            <v>5</v>
          </cell>
          <cell r="F10">
            <v>7</v>
          </cell>
          <cell r="G10">
            <v>6</v>
          </cell>
          <cell r="H10">
            <v>1078</v>
          </cell>
          <cell r="I10">
            <v>653</v>
          </cell>
          <cell r="J10">
            <v>5</v>
          </cell>
          <cell r="K10">
            <v>0</v>
          </cell>
          <cell r="L10">
            <v>2</v>
          </cell>
          <cell r="M10">
            <v>5</v>
          </cell>
        </row>
        <row r="11">
          <cell r="B11">
            <v>1476.62</v>
          </cell>
          <cell r="D11">
            <v>6</v>
          </cell>
          <cell r="F11">
            <v>9</v>
          </cell>
          <cell r="G11">
            <v>13</v>
          </cell>
          <cell r="H11">
            <v>1442</v>
          </cell>
          <cell r="I11">
            <v>292</v>
          </cell>
          <cell r="J11">
            <v>8</v>
          </cell>
          <cell r="K11">
            <v>2</v>
          </cell>
          <cell r="L11">
            <v>1</v>
          </cell>
          <cell r="M11">
            <v>12</v>
          </cell>
        </row>
        <row r="12">
          <cell r="B12">
            <v>1259.6400000000001</v>
          </cell>
          <cell r="D12">
            <v>3</v>
          </cell>
          <cell r="F12">
            <v>3</v>
          </cell>
          <cell r="G12">
            <v>8</v>
          </cell>
          <cell r="H12">
            <v>1908</v>
          </cell>
          <cell r="I12">
            <v>461</v>
          </cell>
          <cell r="J12">
            <v>3</v>
          </cell>
          <cell r="K12">
            <v>0</v>
          </cell>
          <cell r="L12">
            <v>1</v>
          </cell>
          <cell r="M12">
            <v>3</v>
          </cell>
        </row>
        <row r="13">
          <cell r="B13">
            <v>344.23</v>
          </cell>
          <cell r="D13">
            <v>1</v>
          </cell>
          <cell r="F13">
            <v>2</v>
          </cell>
          <cell r="G13">
            <v>0</v>
          </cell>
          <cell r="H13">
            <v>1032</v>
          </cell>
          <cell r="I13">
            <v>344</v>
          </cell>
          <cell r="J13">
            <v>1</v>
          </cell>
          <cell r="K13">
            <v>0</v>
          </cell>
          <cell r="L13">
            <v>1</v>
          </cell>
          <cell r="M13">
            <v>1</v>
          </cell>
        </row>
        <row r="14">
          <cell r="B14">
            <v>500</v>
          </cell>
          <cell r="D14">
            <v>1</v>
          </cell>
          <cell r="F14">
            <v>2</v>
          </cell>
          <cell r="G14">
            <v>1</v>
          </cell>
          <cell r="H14">
            <v>1416</v>
          </cell>
          <cell r="I14">
            <v>542</v>
          </cell>
          <cell r="J14">
            <v>1</v>
          </cell>
          <cell r="K14">
            <v>0</v>
          </cell>
          <cell r="L14">
            <v>1</v>
          </cell>
          <cell r="M14">
            <v>2</v>
          </cell>
        </row>
        <row r="15">
          <cell r="B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M15">
            <v>0</v>
          </cell>
        </row>
        <row r="16">
          <cell r="B16">
            <v>493.43</v>
          </cell>
          <cell r="D16">
            <v>1</v>
          </cell>
          <cell r="F16">
            <v>2</v>
          </cell>
          <cell r="G16">
            <v>1</v>
          </cell>
          <cell r="H16">
            <v>505</v>
          </cell>
          <cell r="I16">
            <v>611</v>
          </cell>
          <cell r="J16">
            <v>1</v>
          </cell>
          <cell r="K16">
            <v>0</v>
          </cell>
          <cell r="L16">
            <v>1</v>
          </cell>
          <cell r="M16">
            <v>1</v>
          </cell>
        </row>
        <row r="17">
          <cell r="B17">
            <v>1160.0899999999999</v>
          </cell>
          <cell r="D17">
            <v>3</v>
          </cell>
          <cell r="F17">
            <v>5</v>
          </cell>
          <cell r="G17">
            <v>5</v>
          </cell>
          <cell r="H17">
            <v>2045</v>
          </cell>
          <cell r="I17">
            <v>749</v>
          </cell>
          <cell r="J17">
            <v>3</v>
          </cell>
          <cell r="K17">
            <v>0</v>
          </cell>
          <cell r="L17">
            <v>4</v>
          </cell>
          <cell r="M17">
            <v>3</v>
          </cell>
        </row>
        <row r="18">
          <cell r="B18">
            <v>4051.54</v>
          </cell>
          <cell r="D18">
            <v>13</v>
          </cell>
          <cell r="F18">
            <v>17</v>
          </cell>
          <cell r="G18">
            <v>18</v>
          </cell>
          <cell r="H18">
            <v>1544</v>
          </cell>
          <cell r="I18">
            <v>362</v>
          </cell>
          <cell r="J18">
            <v>144</v>
          </cell>
          <cell r="K18">
            <v>131</v>
          </cell>
          <cell r="L18">
            <v>4</v>
          </cell>
          <cell r="M18">
            <v>320</v>
          </cell>
        </row>
        <row r="19">
          <cell r="B19">
            <v>1332.64</v>
          </cell>
          <cell r="D19">
            <v>3</v>
          </cell>
          <cell r="F19">
            <v>6</v>
          </cell>
          <cell r="G19">
            <v>3</v>
          </cell>
          <cell r="H19">
            <v>542</v>
          </cell>
          <cell r="I19">
            <v>527</v>
          </cell>
          <cell r="J19">
            <v>4</v>
          </cell>
          <cell r="K19">
            <v>1</v>
          </cell>
          <cell r="L19">
            <v>1</v>
          </cell>
          <cell r="M19">
            <v>2</v>
          </cell>
        </row>
        <row r="20">
          <cell r="B20">
            <v>0</v>
          </cell>
          <cell r="D20">
            <v>0</v>
          </cell>
          <cell r="F20">
            <v>0</v>
          </cell>
          <cell r="G20">
            <v>0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</row>
        <row r="21">
          <cell r="B21">
            <v>0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</row>
        <row r="22">
          <cell r="B22">
            <v>510.44</v>
          </cell>
          <cell r="D22">
            <v>2</v>
          </cell>
          <cell r="F22">
            <v>4</v>
          </cell>
          <cell r="G22">
            <v>3</v>
          </cell>
          <cell r="H22">
            <v>1815</v>
          </cell>
          <cell r="I22">
            <v>255</v>
          </cell>
          <cell r="J22">
            <v>5</v>
          </cell>
          <cell r="K22">
            <v>3</v>
          </cell>
          <cell r="L22">
            <v>1</v>
          </cell>
          <cell r="M22">
            <v>8</v>
          </cell>
        </row>
        <row r="23">
          <cell r="B23">
            <v>1247.6099999999999</v>
          </cell>
          <cell r="D23">
            <v>3</v>
          </cell>
          <cell r="F23">
            <v>5</v>
          </cell>
          <cell r="G23">
            <v>4</v>
          </cell>
          <cell r="H23">
            <v>1362</v>
          </cell>
          <cell r="I23">
            <v>416</v>
          </cell>
          <cell r="J23">
            <v>5</v>
          </cell>
          <cell r="K23">
            <v>2</v>
          </cell>
          <cell r="L23">
            <v>1</v>
          </cell>
          <cell r="M23">
            <v>20</v>
          </cell>
        </row>
        <row r="24">
          <cell r="B24">
            <v>2483.98</v>
          </cell>
          <cell r="D24">
            <v>7</v>
          </cell>
          <cell r="F24">
            <v>11</v>
          </cell>
          <cell r="G24">
            <v>8</v>
          </cell>
          <cell r="H24">
            <v>1602</v>
          </cell>
          <cell r="I24">
            <v>378</v>
          </cell>
          <cell r="J24">
            <v>14</v>
          </cell>
          <cell r="K24">
            <v>7</v>
          </cell>
          <cell r="L24">
            <v>1</v>
          </cell>
          <cell r="M24">
            <v>18</v>
          </cell>
        </row>
        <row r="25">
          <cell r="B25">
            <v>500</v>
          </cell>
          <cell r="D25">
            <v>1</v>
          </cell>
          <cell r="F25">
            <v>1</v>
          </cell>
          <cell r="G25">
            <v>2</v>
          </cell>
          <cell r="H25">
            <v>1760</v>
          </cell>
          <cell r="I25">
            <v>505</v>
          </cell>
          <cell r="J25">
            <v>5</v>
          </cell>
          <cell r="K25">
            <v>4</v>
          </cell>
          <cell r="L25">
            <v>2</v>
          </cell>
          <cell r="M25">
            <v>1</v>
          </cell>
        </row>
        <row r="26">
          <cell r="B26">
            <v>1395.34</v>
          </cell>
          <cell r="D26">
            <v>3</v>
          </cell>
          <cell r="F26">
            <v>5</v>
          </cell>
          <cell r="G26">
            <v>7</v>
          </cell>
          <cell r="H26">
            <v>2576</v>
          </cell>
          <cell r="I26">
            <v>882</v>
          </cell>
          <cell r="J26">
            <v>4</v>
          </cell>
          <cell r="K26">
            <v>1</v>
          </cell>
          <cell r="L26">
            <v>1</v>
          </cell>
          <cell r="M26">
            <v>3</v>
          </cell>
        </row>
        <row r="27">
          <cell r="B27">
            <v>1218.22</v>
          </cell>
          <cell r="D27">
            <v>3</v>
          </cell>
          <cell r="F27">
            <v>4</v>
          </cell>
          <cell r="G27">
            <v>4</v>
          </cell>
          <cell r="H27">
            <v>2129</v>
          </cell>
          <cell r="I27">
            <v>569</v>
          </cell>
          <cell r="J27">
            <v>3</v>
          </cell>
          <cell r="K27">
            <v>0</v>
          </cell>
          <cell r="L27">
            <v>1</v>
          </cell>
          <cell r="M27">
            <v>12</v>
          </cell>
        </row>
        <row r="28">
          <cell r="B28">
            <v>301.04000000000002</v>
          </cell>
          <cell r="D28">
            <v>1</v>
          </cell>
          <cell r="F28">
            <v>1</v>
          </cell>
          <cell r="G28">
            <v>1</v>
          </cell>
          <cell r="H28">
            <v>1838</v>
          </cell>
          <cell r="I28">
            <v>703</v>
          </cell>
          <cell r="J28">
            <v>4</v>
          </cell>
          <cell r="K28">
            <v>3</v>
          </cell>
          <cell r="L28">
            <v>3</v>
          </cell>
          <cell r="M28">
            <v>3</v>
          </cell>
        </row>
        <row r="29">
          <cell r="B29">
            <v>1585.16</v>
          </cell>
          <cell r="D29">
            <v>4</v>
          </cell>
          <cell r="F29">
            <v>6</v>
          </cell>
          <cell r="G29">
            <v>5</v>
          </cell>
          <cell r="H29">
            <v>1733</v>
          </cell>
          <cell r="I29">
            <v>650</v>
          </cell>
          <cell r="J29">
            <v>8</v>
          </cell>
          <cell r="K29">
            <v>4</v>
          </cell>
          <cell r="L29">
            <v>2</v>
          </cell>
          <cell r="M29">
            <v>3</v>
          </cell>
        </row>
        <row r="30">
          <cell r="B30">
            <v>661.48</v>
          </cell>
          <cell r="D30">
            <v>2</v>
          </cell>
          <cell r="F30">
            <v>3</v>
          </cell>
          <cell r="G30">
            <v>3</v>
          </cell>
          <cell r="H30">
            <v>2416</v>
          </cell>
          <cell r="I30">
            <v>331</v>
          </cell>
          <cell r="J30">
            <v>5</v>
          </cell>
          <cell r="K30">
            <v>3</v>
          </cell>
          <cell r="L30">
            <v>1</v>
          </cell>
          <cell r="M30">
            <v>2</v>
          </cell>
        </row>
        <row r="31">
          <cell r="B31">
            <v>4083.64</v>
          </cell>
          <cell r="D31">
            <v>12</v>
          </cell>
          <cell r="F31">
            <v>17</v>
          </cell>
          <cell r="G31">
            <v>15</v>
          </cell>
          <cell r="H31">
            <v>1797</v>
          </cell>
          <cell r="I31">
            <v>394</v>
          </cell>
          <cell r="J31">
            <v>12</v>
          </cell>
          <cell r="K31">
            <v>0</v>
          </cell>
          <cell r="L31">
            <v>12</v>
          </cell>
          <cell r="M31">
            <v>14</v>
          </cell>
        </row>
        <row r="32">
          <cell r="L32">
            <v>58</v>
          </cell>
        </row>
      </sheetData>
      <sheetData sheetId="8">
        <row r="4">
          <cell r="B4">
            <v>2833.17</v>
          </cell>
          <cell r="D4">
            <v>6</v>
          </cell>
          <cell r="F4">
            <v>7</v>
          </cell>
          <cell r="G4">
            <v>7</v>
          </cell>
          <cell r="H4">
            <v>1263.6300000000001</v>
          </cell>
          <cell r="I4">
            <v>612.75</v>
          </cell>
          <cell r="J4">
            <v>6</v>
          </cell>
          <cell r="K4">
            <v>0</v>
          </cell>
          <cell r="L4">
            <v>6</v>
          </cell>
          <cell r="M4">
            <v>7</v>
          </cell>
        </row>
        <row r="5">
          <cell r="B5">
            <v>600</v>
          </cell>
          <cell r="D5">
            <v>1</v>
          </cell>
          <cell r="F5">
            <v>1</v>
          </cell>
          <cell r="G5">
            <v>0</v>
          </cell>
          <cell r="H5">
            <v>1400</v>
          </cell>
          <cell r="I5">
            <v>731</v>
          </cell>
          <cell r="J5">
            <v>1</v>
          </cell>
          <cell r="K5">
            <v>0</v>
          </cell>
          <cell r="L5">
            <v>2</v>
          </cell>
          <cell r="M5">
            <v>1</v>
          </cell>
        </row>
        <row r="6">
          <cell r="B6">
            <v>386.25</v>
          </cell>
          <cell r="D6">
            <v>2</v>
          </cell>
          <cell r="F6">
            <v>3</v>
          </cell>
          <cell r="G6">
            <v>6</v>
          </cell>
          <cell r="H6">
            <v>2170</v>
          </cell>
          <cell r="I6">
            <v>193</v>
          </cell>
          <cell r="J6">
            <v>2</v>
          </cell>
          <cell r="K6">
            <v>0</v>
          </cell>
          <cell r="L6">
            <v>2</v>
          </cell>
          <cell r="M6">
            <v>2</v>
          </cell>
        </row>
        <row r="7">
          <cell r="B7">
            <v>1366.29</v>
          </cell>
          <cell r="D7">
            <v>4</v>
          </cell>
          <cell r="F7">
            <v>7</v>
          </cell>
          <cell r="G7">
            <v>5</v>
          </cell>
          <cell r="H7">
            <v>1385</v>
          </cell>
          <cell r="I7">
            <v>362</v>
          </cell>
          <cell r="J7">
            <v>4</v>
          </cell>
          <cell r="K7">
            <v>0</v>
          </cell>
          <cell r="L7">
            <v>1</v>
          </cell>
          <cell r="M7">
            <v>8</v>
          </cell>
        </row>
        <row r="8">
          <cell r="B8">
            <v>309.74</v>
          </cell>
          <cell r="D8">
            <v>1</v>
          </cell>
          <cell r="F8">
            <v>1</v>
          </cell>
          <cell r="G8">
            <v>0</v>
          </cell>
          <cell r="H8">
            <v>913</v>
          </cell>
          <cell r="I8">
            <v>309</v>
          </cell>
          <cell r="J8">
            <v>3</v>
          </cell>
          <cell r="K8">
            <v>2</v>
          </cell>
          <cell r="L8">
            <v>1</v>
          </cell>
          <cell r="M8">
            <v>4</v>
          </cell>
        </row>
        <row r="9">
          <cell r="B9">
            <v>4490.09</v>
          </cell>
          <cell r="D9">
            <v>13</v>
          </cell>
          <cell r="F9">
            <v>21</v>
          </cell>
          <cell r="G9">
            <v>16</v>
          </cell>
          <cell r="H9">
            <v>1874</v>
          </cell>
          <cell r="I9">
            <v>385</v>
          </cell>
          <cell r="J9">
            <v>18</v>
          </cell>
          <cell r="K9">
            <v>5</v>
          </cell>
          <cell r="L9">
            <v>4</v>
          </cell>
          <cell r="M9">
            <v>20</v>
          </cell>
        </row>
        <row r="10">
          <cell r="B10">
            <v>2622.88</v>
          </cell>
          <cell r="D10">
            <v>7</v>
          </cell>
          <cell r="F10">
            <v>12</v>
          </cell>
          <cell r="G10">
            <v>11</v>
          </cell>
          <cell r="H10">
            <v>1686</v>
          </cell>
          <cell r="I10">
            <v>406</v>
          </cell>
          <cell r="J10">
            <v>7</v>
          </cell>
          <cell r="K10">
            <v>0</v>
          </cell>
          <cell r="L10">
            <v>2</v>
          </cell>
          <cell r="M10">
            <v>7</v>
          </cell>
        </row>
        <row r="11">
          <cell r="B11">
            <v>3065.98</v>
          </cell>
          <cell r="D11">
            <v>10</v>
          </cell>
          <cell r="F11">
            <v>13</v>
          </cell>
          <cell r="G11">
            <v>16</v>
          </cell>
          <cell r="H11">
            <v>1163</v>
          </cell>
          <cell r="I11">
            <v>365</v>
          </cell>
          <cell r="J11">
            <v>15</v>
          </cell>
          <cell r="K11">
            <v>5</v>
          </cell>
          <cell r="L11">
            <v>1</v>
          </cell>
          <cell r="M11">
            <v>15</v>
          </cell>
        </row>
        <row r="12">
          <cell r="B12">
            <v>500</v>
          </cell>
          <cell r="D12">
            <v>1</v>
          </cell>
          <cell r="F12">
            <v>2</v>
          </cell>
          <cell r="G12">
            <v>0</v>
          </cell>
          <cell r="H12">
            <v>2104</v>
          </cell>
          <cell r="I12">
            <v>545</v>
          </cell>
          <cell r="J12">
            <v>1</v>
          </cell>
          <cell r="K12">
            <v>0</v>
          </cell>
          <cell r="L12">
            <v>1</v>
          </cell>
          <cell r="M12">
            <v>1</v>
          </cell>
        </row>
        <row r="13">
          <cell r="B13">
            <v>116.88</v>
          </cell>
          <cell r="D13">
            <v>1</v>
          </cell>
          <cell r="F13">
            <v>2</v>
          </cell>
          <cell r="G13">
            <v>2</v>
          </cell>
          <cell r="H13">
            <v>2420</v>
          </cell>
          <cell r="I13">
            <v>117</v>
          </cell>
          <cell r="J13">
            <v>2</v>
          </cell>
          <cell r="K13">
            <v>1</v>
          </cell>
          <cell r="L13">
            <v>1</v>
          </cell>
          <cell r="M13">
            <v>1</v>
          </cell>
        </row>
        <row r="14">
          <cell r="B14">
            <v>0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K14">
            <v>0</v>
          </cell>
          <cell r="L14">
            <v>1</v>
          </cell>
          <cell r="M14">
            <v>0</v>
          </cell>
        </row>
        <row r="15">
          <cell r="B15">
            <v>416.67</v>
          </cell>
          <cell r="D15">
            <v>1</v>
          </cell>
          <cell r="F15">
            <v>2</v>
          </cell>
          <cell r="G15">
            <v>2</v>
          </cell>
          <cell r="H15">
            <v>1352.2</v>
          </cell>
          <cell r="I15">
            <v>416.67</v>
          </cell>
          <cell r="J15">
            <v>1</v>
          </cell>
          <cell r="K15">
            <v>0</v>
          </cell>
          <cell r="L15">
            <v>2</v>
          </cell>
          <cell r="M15">
            <v>0.75</v>
          </cell>
        </row>
        <row r="16">
          <cell r="B16">
            <v>1549.23</v>
          </cell>
          <cell r="D16">
            <v>4</v>
          </cell>
          <cell r="F16">
            <v>5</v>
          </cell>
          <cell r="G16">
            <v>8</v>
          </cell>
          <cell r="H16">
            <v>1735</v>
          </cell>
          <cell r="I16">
            <v>410</v>
          </cell>
          <cell r="J16">
            <v>5</v>
          </cell>
          <cell r="K16">
            <v>1</v>
          </cell>
          <cell r="L16">
            <v>2</v>
          </cell>
          <cell r="M16">
            <v>6</v>
          </cell>
        </row>
        <row r="17">
          <cell r="B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K17">
            <v>0</v>
          </cell>
          <cell r="M17">
            <v>0</v>
          </cell>
        </row>
        <row r="18">
          <cell r="B18">
            <v>3405.19</v>
          </cell>
          <cell r="D18">
            <v>13</v>
          </cell>
          <cell r="F18">
            <v>18</v>
          </cell>
          <cell r="G18">
            <v>13</v>
          </cell>
          <cell r="H18">
            <v>1339</v>
          </cell>
          <cell r="I18">
            <v>300</v>
          </cell>
          <cell r="J18">
            <v>122</v>
          </cell>
          <cell r="K18">
            <v>109</v>
          </cell>
          <cell r="L18">
            <v>4</v>
          </cell>
          <cell r="M18">
            <v>320</v>
          </cell>
        </row>
        <row r="19">
          <cell r="B19">
            <v>0</v>
          </cell>
          <cell r="D19">
            <v>0</v>
          </cell>
          <cell r="F19">
            <v>0</v>
          </cell>
          <cell r="G19">
            <v>0</v>
          </cell>
          <cell r="J19">
            <v>0</v>
          </cell>
          <cell r="K19">
            <v>0</v>
          </cell>
          <cell r="L19">
            <v>1</v>
          </cell>
          <cell r="M19">
            <v>2</v>
          </cell>
        </row>
        <row r="20">
          <cell r="B20">
            <v>730.02</v>
          </cell>
          <cell r="D20">
            <v>2</v>
          </cell>
          <cell r="F20">
            <v>2</v>
          </cell>
          <cell r="G20">
            <v>3</v>
          </cell>
          <cell r="H20">
            <v>2088</v>
          </cell>
          <cell r="I20">
            <v>615</v>
          </cell>
          <cell r="J20">
            <v>3</v>
          </cell>
          <cell r="K20">
            <v>1</v>
          </cell>
          <cell r="L20">
            <v>2</v>
          </cell>
          <cell r="M20">
            <v>7</v>
          </cell>
        </row>
        <row r="21">
          <cell r="B21">
            <v>1456.81</v>
          </cell>
          <cell r="D21">
            <v>4</v>
          </cell>
          <cell r="F21">
            <v>5</v>
          </cell>
          <cell r="G21">
            <v>8</v>
          </cell>
          <cell r="H21">
            <v>2464</v>
          </cell>
          <cell r="I21">
            <v>444</v>
          </cell>
          <cell r="J21">
            <v>4</v>
          </cell>
          <cell r="K21">
            <v>0</v>
          </cell>
          <cell r="L21">
            <v>3</v>
          </cell>
        </row>
        <row r="22">
          <cell r="B22">
            <v>641.19000000000005</v>
          </cell>
          <cell r="D22">
            <v>3</v>
          </cell>
          <cell r="F22">
            <v>3</v>
          </cell>
          <cell r="G22">
            <v>7</v>
          </cell>
          <cell r="H22">
            <v>1319</v>
          </cell>
          <cell r="I22">
            <v>214</v>
          </cell>
          <cell r="J22">
            <v>5</v>
          </cell>
          <cell r="K22">
            <v>2</v>
          </cell>
          <cell r="L22">
            <v>1</v>
          </cell>
          <cell r="M22">
            <v>8</v>
          </cell>
        </row>
        <row r="23">
          <cell r="B23">
            <v>983.25</v>
          </cell>
          <cell r="D23">
            <v>3</v>
          </cell>
          <cell r="F23">
            <v>3</v>
          </cell>
          <cell r="G23">
            <v>3</v>
          </cell>
          <cell r="H23">
            <v>1470</v>
          </cell>
          <cell r="I23">
            <v>328</v>
          </cell>
          <cell r="J23">
            <v>3</v>
          </cell>
          <cell r="K23">
            <v>0</v>
          </cell>
          <cell r="L23">
            <v>1</v>
          </cell>
          <cell r="M23">
            <v>20</v>
          </cell>
        </row>
        <row r="24">
          <cell r="B24">
            <v>1692.34</v>
          </cell>
          <cell r="D24">
            <v>5</v>
          </cell>
          <cell r="F24">
            <v>8</v>
          </cell>
          <cell r="G24">
            <v>9</v>
          </cell>
          <cell r="H24">
            <v>1639</v>
          </cell>
          <cell r="I24">
            <v>536</v>
          </cell>
          <cell r="J24">
            <v>9</v>
          </cell>
          <cell r="K24">
            <v>4</v>
          </cell>
          <cell r="L24">
            <v>2</v>
          </cell>
          <cell r="M24">
            <v>8</v>
          </cell>
        </row>
        <row r="25">
          <cell r="B25">
            <v>950.98</v>
          </cell>
          <cell r="D25">
            <v>2</v>
          </cell>
          <cell r="F25">
            <v>2</v>
          </cell>
          <cell r="G25">
            <v>2</v>
          </cell>
          <cell r="H25">
            <v>567</v>
          </cell>
          <cell r="I25">
            <v>631</v>
          </cell>
          <cell r="J25">
            <v>3</v>
          </cell>
          <cell r="K25">
            <v>1</v>
          </cell>
          <cell r="L25">
            <v>2</v>
          </cell>
          <cell r="M25">
            <v>2</v>
          </cell>
        </row>
        <row r="26">
          <cell r="B26">
            <v>500</v>
          </cell>
          <cell r="D26">
            <v>1</v>
          </cell>
          <cell r="F26">
            <v>2</v>
          </cell>
          <cell r="G26">
            <v>2</v>
          </cell>
          <cell r="H26">
            <v>2134</v>
          </cell>
          <cell r="I26">
            <v>595</v>
          </cell>
          <cell r="J26">
            <v>2</v>
          </cell>
          <cell r="K26">
            <v>1</v>
          </cell>
          <cell r="L26">
            <v>1</v>
          </cell>
          <cell r="M26">
            <v>3</v>
          </cell>
        </row>
        <row r="27">
          <cell r="B27">
            <v>851.44</v>
          </cell>
          <cell r="D27">
            <v>2</v>
          </cell>
          <cell r="F27">
            <v>2</v>
          </cell>
          <cell r="G27">
            <v>5</v>
          </cell>
          <cell r="H27">
            <v>1687</v>
          </cell>
          <cell r="I27">
            <v>579</v>
          </cell>
          <cell r="J27">
            <v>2</v>
          </cell>
          <cell r="K27">
            <v>0</v>
          </cell>
          <cell r="L27">
            <v>1</v>
          </cell>
          <cell r="M27">
            <v>10</v>
          </cell>
        </row>
        <row r="28">
          <cell r="B28">
            <v>1777.17</v>
          </cell>
          <cell r="D28">
            <v>4</v>
          </cell>
          <cell r="F28">
            <v>5</v>
          </cell>
          <cell r="G28">
            <v>10</v>
          </cell>
          <cell r="H28">
            <v>2370</v>
          </cell>
          <cell r="I28">
            <v>556</v>
          </cell>
          <cell r="J28">
            <v>4</v>
          </cell>
          <cell r="K28">
            <v>0</v>
          </cell>
          <cell r="L28">
            <v>3</v>
          </cell>
          <cell r="M28">
            <v>5</v>
          </cell>
        </row>
        <row r="29">
          <cell r="B29">
            <v>0</v>
          </cell>
          <cell r="D29">
            <v>0</v>
          </cell>
          <cell r="F29">
            <v>0</v>
          </cell>
          <cell r="G29">
            <v>0</v>
          </cell>
          <cell r="J29">
            <v>4</v>
          </cell>
          <cell r="K29">
            <v>4</v>
          </cell>
          <cell r="L29">
            <v>1</v>
          </cell>
          <cell r="M29">
            <v>1</v>
          </cell>
        </row>
        <row r="30">
          <cell r="B30">
            <v>0</v>
          </cell>
          <cell r="D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>
            <v>6465.86</v>
          </cell>
          <cell r="D31">
            <v>25</v>
          </cell>
          <cell r="F31">
            <v>35</v>
          </cell>
          <cell r="G31">
            <v>29</v>
          </cell>
          <cell r="H31">
            <v>1719</v>
          </cell>
          <cell r="I31">
            <v>272</v>
          </cell>
          <cell r="J31">
            <v>25</v>
          </cell>
          <cell r="K31">
            <v>0</v>
          </cell>
          <cell r="L31">
            <v>12</v>
          </cell>
          <cell r="M31">
            <v>29</v>
          </cell>
        </row>
        <row r="32">
          <cell r="L32">
            <v>60</v>
          </cell>
        </row>
      </sheetData>
      <sheetData sheetId="9">
        <row r="4">
          <cell r="B4">
            <v>1794.02</v>
          </cell>
          <cell r="D4">
            <v>4</v>
          </cell>
          <cell r="F4">
            <v>5</v>
          </cell>
          <cell r="G4">
            <v>9</v>
          </cell>
          <cell r="H4">
            <v>1512.5</v>
          </cell>
          <cell r="I4">
            <v>650.72</v>
          </cell>
          <cell r="J4">
            <v>4</v>
          </cell>
          <cell r="K4">
            <v>0</v>
          </cell>
          <cell r="L4">
            <v>6</v>
          </cell>
          <cell r="M4">
            <v>5</v>
          </cell>
        </row>
        <row r="5">
          <cell r="B5">
            <v>463.76</v>
          </cell>
          <cell r="D5">
            <v>1</v>
          </cell>
          <cell r="F5">
            <v>3</v>
          </cell>
          <cell r="G5">
            <v>0</v>
          </cell>
          <cell r="H5">
            <v>1432</v>
          </cell>
          <cell r="I5">
            <v>464</v>
          </cell>
          <cell r="J5">
            <v>4</v>
          </cell>
          <cell r="K5">
            <v>3</v>
          </cell>
          <cell r="L5">
            <v>2</v>
          </cell>
          <cell r="M5">
            <v>3</v>
          </cell>
        </row>
        <row r="6">
          <cell r="B6">
            <v>1173.27</v>
          </cell>
          <cell r="D6">
            <v>3</v>
          </cell>
          <cell r="F6">
            <v>6</v>
          </cell>
          <cell r="G6">
            <v>7</v>
          </cell>
          <cell r="H6">
            <v>3872</v>
          </cell>
          <cell r="I6">
            <v>422</v>
          </cell>
          <cell r="J6">
            <v>3</v>
          </cell>
          <cell r="K6">
            <v>0</v>
          </cell>
          <cell r="L6">
            <v>3</v>
          </cell>
          <cell r="M6">
            <v>3</v>
          </cell>
        </row>
        <row r="7">
          <cell r="B7">
            <v>147.32</v>
          </cell>
          <cell r="D7">
            <v>1</v>
          </cell>
          <cell r="F7">
            <v>1</v>
          </cell>
          <cell r="G7">
            <v>1</v>
          </cell>
          <cell r="H7">
            <v>1000</v>
          </cell>
          <cell r="I7">
            <v>147</v>
          </cell>
          <cell r="J7">
            <v>1</v>
          </cell>
          <cell r="K7">
            <v>0</v>
          </cell>
          <cell r="L7">
            <v>1</v>
          </cell>
          <cell r="M7">
            <v>2</v>
          </cell>
        </row>
        <row r="8">
          <cell r="B8">
            <v>405.21</v>
          </cell>
          <cell r="D8">
            <v>1</v>
          </cell>
          <cell r="F8">
            <v>2</v>
          </cell>
          <cell r="G8">
            <v>2</v>
          </cell>
          <cell r="H8">
            <v>2130</v>
          </cell>
          <cell r="I8">
            <v>405</v>
          </cell>
          <cell r="J8">
            <v>2</v>
          </cell>
          <cell r="K8">
            <v>1</v>
          </cell>
          <cell r="L8">
            <v>1</v>
          </cell>
          <cell r="M8">
            <v>2</v>
          </cell>
        </row>
        <row r="9">
          <cell r="B9">
            <v>1451.53</v>
          </cell>
          <cell r="D9">
            <v>4</v>
          </cell>
          <cell r="F9">
            <v>7</v>
          </cell>
          <cell r="G9">
            <v>6</v>
          </cell>
          <cell r="H9">
            <v>2501</v>
          </cell>
          <cell r="I9">
            <v>426</v>
          </cell>
          <cell r="J9">
            <v>15</v>
          </cell>
          <cell r="K9">
            <v>11</v>
          </cell>
          <cell r="L9">
            <v>4</v>
          </cell>
          <cell r="M9">
            <v>15</v>
          </cell>
        </row>
        <row r="10">
          <cell r="B10">
            <v>1884.2</v>
          </cell>
          <cell r="D10">
            <v>4</v>
          </cell>
          <cell r="F10">
            <v>4</v>
          </cell>
          <cell r="G10">
            <v>9</v>
          </cell>
          <cell r="H10">
            <v>1548</v>
          </cell>
          <cell r="I10">
            <v>482</v>
          </cell>
          <cell r="J10">
            <v>4</v>
          </cell>
          <cell r="K10">
            <v>0</v>
          </cell>
          <cell r="L10">
            <v>2</v>
          </cell>
          <cell r="M10">
            <v>4</v>
          </cell>
        </row>
        <row r="11">
          <cell r="B11">
            <v>1958.6</v>
          </cell>
          <cell r="D11">
            <v>6</v>
          </cell>
          <cell r="F11">
            <v>8</v>
          </cell>
          <cell r="G11">
            <v>5</v>
          </cell>
          <cell r="H11">
            <v>1154</v>
          </cell>
          <cell r="I11">
            <v>389</v>
          </cell>
          <cell r="J11">
            <v>10</v>
          </cell>
          <cell r="K11">
            <v>4</v>
          </cell>
          <cell r="L11">
            <v>1</v>
          </cell>
          <cell r="M11">
            <v>12</v>
          </cell>
        </row>
        <row r="12">
          <cell r="B12">
            <v>323.52999999999997</v>
          </cell>
          <cell r="D12">
            <v>1</v>
          </cell>
          <cell r="F12">
            <v>1</v>
          </cell>
          <cell r="G12">
            <v>1</v>
          </cell>
          <cell r="H12">
            <v>1207</v>
          </cell>
          <cell r="I12">
            <v>324</v>
          </cell>
          <cell r="J12">
            <v>1</v>
          </cell>
          <cell r="K12">
            <v>0</v>
          </cell>
          <cell r="L12">
            <v>1</v>
          </cell>
          <cell r="M12">
            <v>1</v>
          </cell>
        </row>
        <row r="13">
          <cell r="B13">
            <v>1577.02</v>
          </cell>
          <cell r="D13">
            <v>5</v>
          </cell>
          <cell r="F13">
            <v>7</v>
          </cell>
          <cell r="G13">
            <v>13</v>
          </cell>
          <cell r="H13">
            <v>2004</v>
          </cell>
          <cell r="I13">
            <v>315</v>
          </cell>
          <cell r="J13">
            <v>7</v>
          </cell>
          <cell r="K13">
            <v>2</v>
          </cell>
          <cell r="L13">
            <v>1</v>
          </cell>
          <cell r="M13">
            <v>2</v>
          </cell>
        </row>
        <row r="14">
          <cell r="B14">
            <v>500</v>
          </cell>
          <cell r="D14">
            <v>1</v>
          </cell>
          <cell r="F14">
            <v>1</v>
          </cell>
          <cell r="G14">
            <v>3</v>
          </cell>
          <cell r="H14">
            <v>1609</v>
          </cell>
          <cell r="I14">
            <v>518</v>
          </cell>
          <cell r="J14">
            <v>1</v>
          </cell>
          <cell r="K14">
            <v>0</v>
          </cell>
          <cell r="L14">
            <v>1</v>
          </cell>
          <cell r="M14">
            <v>1</v>
          </cell>
        </row>
        <row r="15">
          <cell r="B15">
            <v>834.04</v>
          </cell>
          <cell r="D15">
            <v>2</v>
          </cell>
          <cell r="F15">
            <v>4</v>
          </cell>
          <cell r="G15">
            <v>1</v>
          </cell>
          <cell r="H15">
            <v>1650.55</v>
          </cell>
          <cell r="I15">
            <v>417.02</v>
          </cell>
          <cell r="J15">
            <v>2</v>
          </cell>
          <cell r="K15">
            <v>0</v>
          </cell>
          <cell r="L15">
            <v>2</v>
          </cell>
          <cell r="M15">
            <v>1.5</v>
          </cell>
        </row>
        <row r="16">
          <cell r="B16">
            <v>0</v>
          </cell>
          <cell r="D16">
            <v>0</v>
          </cell>
          <cell r="F16">
            <v>0</v>
          </cell>
          <cell r="G16">
            <v>0</v>
          </cell>
          <cell r="J16">
            <v>0</v>
          </cell>
          <cell r="K16">
            <v>0</v>
          </cell>
          <cell r="L16">
            <v>1</v>
          </cell>
          <cell r="M16">
            <v>1</v>
          </cell>
        </row>
        <row r="17">
          <cell r="B17">
            <v>428.77</v>
          </cell>
          <cell r="D17">
            <v>1</v>
          </cell>
          <cell r="F17">
            <v>2</v>
          </cell>
          <cell r="G17">
            <v>5</v>
          </cell>
          <cell r="H17">
            <v>4059</v>
          </cell>
          <cell r="I17">
            <v>429</v>
          </cell>
          <cell r="J17">
            <v>1</v>
          </cell>
          <cell r="K17">
            <v>0</v>
          </cell>
          <cell r="L17">
            <v>2</v>
          </cell>
          <cell r="M17">
            <v>2</v>
          </cell>
        </row>
        <row r="18">
          <cell r="B18">
            <v>3586.96</v>
          </cell>
          <cell r="D18">
            <v>13</v>
          </cell>
          <cell r="F18">
            <v>17</v>
          </cell>
          <cell r="G18">
            <v>26</v>
          </cell>
          <cell r="H18">
            <v>1751</v>
          </cell>
          <cell r="I18">
            <v>409</v>
          </cell>
          <cell r="J18">
            <v>207</v>
          </cell>
          <cell r="K18">
            <v>194</v>
          </cell>
          <cell r="L18">
            <v>4</v>
          </cell>
          <cell r="M18">
            <v>320</v>
          </cell>
        </row>
        <row r="19">
          <cell r="B19">
            <v>1885.69</v>
          </cell>
          <cell r="D19">
            <v>4</v>
          </cell>
          <cell r="F19">
            <v>8</v>
          </cell>
          <cell r="G19">
            <v>5</v>
          </cell>
          <cell r="H19">
            <v>1000</v>
          </cell>
          <cell r="I19">
            <v>500</v>
          </cell>
          <cell r="J19">
            <v>6</v>
          </cell>
          <cell r="K19">
            <v>2</v>
          </cell>
          <cell r="L19">
            <v>1</v>
          </cell>
          <cell r="M19">
            <v>6</v>
          </cell>
        </row>
        <row r="20">
          <cell r="B20">
            <v>500</v>
          </cell>
          <cell r="D20">
            <v>1</v>
          </cell>
          <cell r="F20">
            <v>1</v>
          </cell>
          <cell r="G20">
            <v>0</v>
          </cell>
          <cell r="H20">
            <v>1592</v>
          </cell>
          <cell r="I20">
            <v>731</v>
          </cell>
          <cell r="J20">
            <v>5</v>
          </cell>
          <cell r="K20">
            <v>4</v>
          </cell>
          <cell r="L20">
            <v>2</v>
          </cell>
          <cell r="M20">
            <v>3</v>
          </cell>
        </row>
        <row r="21">
          <cell r="B21">
            <v>866.9</v>
          </cell>
          <cell r="D21">
            <v>3</v>
          </cell>
          <cell r="F21">
            <v>5</v>
          </cell>
          <cell r="G21">
            <v>7</v>
          </cell>
          <cell r="H21">
            <v>2160</v>
          </cell>
          <cell r="I21">
            <v>415</v>
          </cell>
          <cell r="J21">
            <v>4</v>
          </cell>
          <cell r="K21">
            <v>1</v>
          </cell>
          <cell r="L21">
            <v>3</v>
          </cell>
        </row>
        <row r="22">
          <cell r="B22">
            <v>439.06</v>
          </cell>
          <cell r="D22">
            <v>2</v>
          </cell>
          <cell r="F22">
            <v>2</v>
          </cell>
          <cell r="G22">
            <v>1</v>
          </cell>
          <cell r="H22">
            <v>1541</v>
          </cell>
          <cell r="I22">
            <v>220</v>
          </cell>
          <cell r="J22">
            <v>11</v>
          </cell>
          <cell r="K22">
            <v>9</v>
          </cell>
          <cell r="L22">
            <v>1</v>
          </cell>
          <cell r="M22">
            <v>13</v>
          </cell>
        </row>
        <row r="23">
          <cell r="B23">
            <v>2187.79</v>
          </cell>
          <cell r="D23">
            <v>6</v>
          </cell>
          <cell r="F23">
            <v>10</v>
          </cell>
          <cell r="G23">
            <v>6</v>
          </cell>
          <cell r="H23">
            <v>1635</v>
          </cell>
          <cell r="I23">
            <v>365</v>
          </cell>
          <cell r="J23">
            <v>6</v>
          </cell>
          <cell r="K23">
            <v>0</v>
          </cell>
          <cell r="L23">
            <v>1</v>
          </cell>
          <cell r="M23">
            <v>20</v>
          </cell>
        </row>
        <row r="24">
          <cell r="B24">
            <v>1631.37</v>
          </cell>
          <cell r="D24">
            <v>4</v>
          </cell>
          <cell r="F24">
            <v>6</v>
          </cell>
          <cell r="G24">
            <v>6</v>
          </cell>
          <cell r="H24">
            <v>1131</v>
          </cell>
          <cell r="I24">
            <v>618</v>
          </cell>
          <cell r="J24">
            <v>11</v>
          </cell>
          <cell r="K24">
            <v>7</v>
          </cell>
          <cell r="L24">
            <v>1</v>
          </cell>
          <cell r="M24">
            <v>8</v>
          </cell>
        </row>
        <row r="25">
          <cell r="B25">
            <v>1357.79</v>
          </cell>
          <cell r="D25">
            <v>3</v>
          </cell>
          <cell r="F25">
            <v>3</v>
          </cell>
          <cell r="G25">
            <v>6</v>
          </cell>
          <cell r="H25">
            <v>1233</v>
          </cell>
          <cell r="I25">
            <v>588</v>
          </cell>
          <cell r="J25">
            <v>5</v>
          </cell>
          <cell r="K25">
            <v>2</v>
          </cell>
          <cell r="L25">
            <v>2</v>
          </cell>
          <cell r="M25">
            <v>3</v>
          </cell>
        </row>
        <row r="26">
          <cell r="B26">
            <v>500</v>
          </cell>
          <cell r="D26">
            <v>1</v>
          </cell>
          <cell r="F26">
            <v>1</v>
          </cell>
          <cell r="G26">
            <v>1</v>
          </cell>
          <cell r="H26">
            <v>1409</v>
          </cell>
          <cell r="I26">
            <v>802</v>
          </cell>
          <cell r="J26">
            <v>4</v>
          </cell>
          <cell r="K26">
            <v>3</v>
          </cell>
          <cell r="L26">
            <v>1</v>
          </cell>
          <cell r="M26">
            <v>4</v>
          </cell>
        </row>
        <row r="27">
          <cell r="B27">
            <v>0</v>
          </cell>
          <cell r="D27">
            <v>0</v>
          </cell>
          <cell r="F27">
            <v>0</v>
          </cell>
          <cell r="G27">
            <v>0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B28">
            <v>751.72</v>
          </cell>
          <cell r="D28">
            <v>3</v>
          </cell>
          <cell r="F28">
            <v>5</v>
          </cell>
          <cell r="H28">
            <v>2996</v>
          </cell>
          <cell r="I28">
            <v>658</v>
          </cell>
          <cell r="J28">
            <v>5</v>
          </cell>
          <cell r="K28">
            <v>2</v>
          </cell>
          <cell r="L28">
            <v>2</v>
          </cell>
          <cell r="M28">
            <v>10</v>
          </cell>
        </row>
        <row r="29">
          <cell r="B29">
            <v>1222.58</v>
          </cell>
          <cell r="D29">
            <v>4</v>
          </cell>
          <cell r="F29">
            <v>6</v>
          </cell>
          <cell r="G29">
            <v>4</v>
          </cell>
          <cell r="H29">
            <v>2272</v>
          </cell>
          <cell r="I29">
            <v>649</v>
          </cell>
          <cell r="J29">
            <v>6</v>
          </cell>
          <cell r="K29">
            <v>2</v>
          </cell>
          <cell r="L29">
            <v>2</v>
          </cell>
          <cell r="M29">
            <v>2</v>
          </cell>
        </row>
        <row r="30">
          <cell r="B30">
            <v>456.62</v>
          </cell>
          <cell r="D30">
            <v>1</v>
          </cell>
          <cell r="F30">
            <v>2</v>
          </cell>
          <cell r="G30">
            <v>2</v>
          </cell>
          <cell r="H30">
            <v>2436</v>
          </cell>
          <cell r="I30">
            <v>457</v>
          </cell>
          <cell r="J30">
            <v>3</v>
          </cell>
          <cell r="K30">
            <v>2</v>
          </cell>
          <cell r="L30">
            <v>1</v>
          </cell>
          <cell r="M30">
            <v>1</v>
          </cell>
        </row>
        <row r="31">
          <cell r="B31">
            <v>4523.8500000000004</v>
          </cell>
          <cell r="D31">
            <v>18</v>
          </cell>
          <cell r="F31">
            <v>23</v>
          </cell>
          <cell r="G31">
            <v>18</v>
          </cell>
          <cell r="H31">
            <v>1877</v>
          </cell>
          <cell r="I31">
            <v>270</v>
          </cell>
          <cell r="J31">
            <v>19</v>
          </cell>
          <cell r="K31">
            <v>1</v>
          </cell>
          <cell r="L31">
            <v>12</v>
          </cell>
          <cell r="M31">
            <v>21</v>
          </cell>
        </row>
        <row r="32">
          <cell r="L32">
            <v>62</v>
          </cell>
        </row>
      </sheetData>
      <sheetData sheetId="10">
        <row r="4">
          <cell r="B4">
            <v>2827.84</v>
          </cell>
          <cell r="D4">
            <v>6</v>
          </cell>
          <cell r="F4">
            <v>10</v>
          </cell>
          <cell r="G4">
            <v>9</v>
          </cell>
          <cell r="H4">
            <v>1529.67</v>
          </cell>
          <cell r="I4">
            <v>502.52</v>
          </cell>
          <cell r="J4">
            <v>6</v>
          </cell>
          <cell r="K4">
            <v>0</v>
          </cell>
          <cell r="L4">
            <v>6</v>
          </cell>
          <cell r="M4">
            <v>7</v>
          </cell>
        </row>
        <row r="5">
          <cell r="B5">
            <v>766.72</v>
          </cell>
          <cell r="D5">
            <v>2</v>
          </cell>
          <cell r="F5">
            <v>4</v>
          </cell>
          <cell r="G5">
            <v>1</v>
          </cell>
          <cell r="H5">
            <v>1870</v>
          </cell>
          <cell r="I5">
            <v>592</v>
          </cell>
          <cell r="J5">
            <v>3</v>
          </cell>
          <cell r="K5">
            <v>1</v>
          </cell>
          <cell r="L5">
            <v>2</v>
          </cell>
          <cell r="M5">
            <v>3</v>
          </cell>
        </row>
        <row r="6">
          <cell r="B6">
            <v>2260.48</v>
          </cell>
          <cell r="D6">
            <v>6</v>
          </cell>
          <cell r="F6">
            <v>9</v>
          </cell>
          <cell r="G6">
            <v>8</v>
          </cell>
          <cell r="H6">
            <v>1649</v>
          </cell>
          <cell r="I6">
            <v>401</v>
          </cell>
          <cell r="J6">
            <v>7</v>
          </cell>
          <cell r="K6">
            <v>1</v>
          </cell>
          <cell r="L6">
            <v>3</v>
          </cell>
          <cell r="M6">
            <v>7</v>
          </cell>
        </row>
        <row r="7">
          <cell r="B7">
            <v>2429.56</v>
          </cell>
          <cell r="D7">
            <v>6</v>
          </cell>
          <cell r="F7">
            <v>11</v>
          </cell>
          <cell r="G7">
            <v>4</v>
          </cell>
          <cell r="H7">
            <v>1615</v>
          </cell>
          <cell r="I7">
            <v>405</v>
          </cell>
          <cell r="J7">
            <v>6</v>
          </cell>
          <cell r="K7">
            <v>0</v>
          </cell>
          <cell r="L7">
            <v>1</v>
          </cell>
          <cell r="M7">
            <v>12</v>
          </cell>
        </row>
        <row r="8">
          <cell r="B8">
            <v>896.87</v>
          </cell>
          <cell r="D8">
            <v>2</v>
          </cell>
          <cell r="F8">
            <v>4</v>
          </cell>
          <cell r="G8">
            <v>1</v>
          </cell>
          <cell r="H8">
            <v>1556</v>
          </cell>
          <cell r="I8">
            <v>448</v>
          </cell>
          <cell r="J8">
            <v>3</v>
          </cell>
          <cell r="K8">
            <v>1</v>
          </cell>
          <cell r="L8">
            <v>1</v>
          </cell>
          <cell r="M8">
            <v>6</v>
          </cell>
        </row>
        <row r="9">
          <cell r="B9">
            <v>1000.83</v>
          </cell>
          <cell r="D9">
            <v>2</v>
          </cell>
          <cell r="F9">
            <v>3</v>
          </cell>
          <cell r="G9">
            <v>0</v>
          </cell>
          <cell r="H9">
            <v>970</v>
          </cell>
          <cell r="I9">
            <v>1015</v>
          </cell>
          <cell r="J9">
            <v>20</v>
          </cell>
          <cell r="K9">
            <v>18</v>
          </cell>
          <cell r="L9">
            <v>4</v>
          </cell>
          <cell r="M9">
            <v>15</v>
          </cell>
        </row>
        <row r="10">
          <cell r="B10">
            <v>957.36</v>
          </cell>
          <cell r="D10">
            <v>2</v>
          </cell>
          <cell r="F10">
            <v>3</v>
          </cell>
          <cell r="G10">
            <v>3</v>
          </cell>
          <cell r="H10">
            <v>952</v>
          </cell>
          <cell r="I10">
            <v>499</v>
          </cell>
          <cell r="J10">
            <v>2</v>
          </cell>
          <cell r="K10">
            <v>0</v>
          </cell>
          <cell r="L10">
            <v>2</v>
          </cell>
          <cell r="M10">
            <v>2</v>
          </cell>
        </row>
        <row r="11">
          <cell r="B11">
            <v>2908.32</v>
          </cell>
          <cell r="D11">
            <v>9</v>
          </cell>
          <cell r="F11">
            <v>9</v>
          </cell>
          <cell r="G11">
            <v>8</v>
          </cell>
          <cell r="H11">
            <v>1134</v>
          </cell>
          <cell r="I11">
            <v>371</v>
          </cell>
          <cell r="J11">
            <v>13</v>
          </cell>
          <cell r="K11">
            <v>4</v>
          </cell>
          <cell r="L11">
            <v>1</v>
          </cell>
          <cell r="M11">
            <v>10</v>
          </cell>
        </row>
        <row r="12">
          <cell r="B12">
            <v>0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</row>
        <row r="13">
          <cell r="B13">
            <v>0</v>
          </cell>
          <cell r="D13">
            <v>0</v>
          </cell>
          <cell r="F13">
            <v>0</v>
          </cell>
          <cell r="G13">
            <v>0</v>
          </cell>
          <cell r="J13">
            <v>1</v>
          </cell>
          <cell r="K13">
            <v>1</v>
          </cell>
          <cell r="M13">
            <v>1</v>
          </cell>
        </row>
        <row r="14">
          <cell r="B14">
            <v>500.99</v>
          </cell>
          <cell r="D14">
            <v>1</v>
          </cell>
          <cell r="F14">
            <v>1</v>
          </cell>
          <cell r="G14">
            <v>0</v>
          </cell>
          <cell r="H14">
            <v>2500</v>
          </cell>
          <cell r="I14">
            <v>630</v>
          </cell>
          <cell r="J14">
            <v>1</v>
          </cell>
          <cell r="K14">
            <v>0</v>
          </cell>
          <cell r="L14">
            <v>1</v>
          </cell>
          <cell r="M14">
            <v>2</v>
          </cell>
        </row>
        <row r="15">
          <cell r="B15">
            <v>1760.83</v>
          </cell>
          <cell r="D15">
            <v>3</v>
          </cell>
          <cell r="F15">
            <v>7</v>
          </cell>
          <cell r="G15">
            <v>3</v>
          </cell>
          <cell r="H15">
            <v>1677.47</v>
          </cell>
          <cell r="I15">
            <v>420.28</v>
          </cell>
          <cell r="J15">
            <v>3</v>
          </cell>
          <cell r="K15">
            <v>0</v>
          </cell>
          <cell r="L15">
            <v>2</v>
          </cell>
          <cell r="M15">
            <v>2.25</v>
          </cell>
        </row>
        <row r="16">
          <cell r="B16">
            <v>819.65</v>
          </cell>
          <cell r="D16">
            <v>2</v>
          </cell>
          <cell r="F16">
            <v>4</v>
          </cell>
          <cell r="G16">
            <v>3</v>
          </cell>
          <cell r="H16">
            <v>1936</v>
          </cell>
          <cell r="I16">
            <v>458</v>
          </cell>
          <cell r="J16">
            <v>2</v>
          </cell>
          <cell r="K16">
            <v>0</v>
          </cell>
          <cell r="L16">
            <v>2</v>
          </cell>
          <cell r="M16">
            <v>3</v>
          </cell>
        </row>
        <row r="17">
          <cell r="B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K17">
            <v>0</v>
          </cell>
          <cell r="L17">
            <v>2</v>
          </cell>
          <cell r="M17">
            <v>0</v>
          </cell>
        </row>
        <row r="18">
          <cell r="B18">
            <v>2979.64</v>
          </cell>
          <cell r="D18">
            <v>11</v>
          </cell>
          <cell r="F18">
            <v>16</v>
          </cell>
          <cell r="G18">
            <v>17</v>
          </cell>
          <cell r="H18">
            <v>2046</v>
          </cell>
          <cell r="I18">
            <v>361</v>
          </cell>
          <cell r="J18">
            <v>293</v>
          </cell>
          <cell r="K18">
            <v>282</v>
          </cell>
          <cell r="L18">
            <v>4</v>
          </cell>
          <cell r="M18">
            <v>320</v>
          </cell>
        </row>
        <row r="19">
          <cell r="B19">
            <v>0</v>
          </cell>
          <cell r="D19">
            <v>0</v>
          </cell>
          <cell r="F19">
            <v>0</v>
          </cell>
          <cell r="G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</row>
        <row r="20">
          <cell r="B20">
            <v>727.89</v>
          </cell>
          <cell r="D20">
            <v>3</v>
          </cell>
          <cell r="F20">
            <v>4</v>
          </cell>
          <cell r="G20">
            <v>1</v>
          </cell>
          <cell r="H20">
            <v>1029</v>
          </cell>
          <cell r="I20">
            <v>243</v>
          </cell>
          <cell r="J20">
            <v>5</v>
          </cell>
          <cell r="K20">
            <v>2</v>
          </cell>
          <cell r="L20">
            <v>2</v>
          </cell>
          <cell r="M20">
            <v>12</v>
          </cell>
        </row>
        <row r="21">
          <cell r="B21">
            <v>500</v>
          </cell>
          <cell r="D21">
            <v>1</v>
          </cell>
          <cell r="F21">
            <v>2</v>
          </cell>
          <cell r="G21">
            <v>1</v>
          </cell>
          <cell r="H21">
            <v>2000</v>
          </cell>
          <cell r="I21">
            <v>944</v>
          </cell>
          <cell r="J21">
            <v>1</v>
          </cell>
          <cell r="K21">
            <v>0</v>
          </cell>
          <cell r="L21">
            <v>3</v>
          </cell>
        </row>
        <row r="22">
          <cell r="B22">
            <v>275.62</v>
          </cell>
          <cell r="D22">
            <v>2</v>
          </cell>
          <cell r="F22">
            <v>4</v>
          </cell>
          <cell r="G22">
            <v>4</v>
          </cell>
          <cell r="H22">
            <v>2275</v>
          </cell>
          <cell r="I22">
            <v>138</v>
          </cell>
          <cell r="J22">
            <v>9</v>
          </cell>
          <cell r="K22">
            <v>7</v>
          </cell>
          <cell r="L22">
            <v>1</v>
          </cell>
          <cell r="M22">
            <v>8</v>
          </cell>
        </row>
        <row r="23">
          <cell r="B23">
            <v>3681.21</v>
          </cell>
          <cell r="D23">
            <v>11</v>
          </cell>
          <cell r="F23">
            <v>14</v>
          </cell>
          <cell r="G23">
            <v>6</v>
          </cell>
          <cell r="H23">
            <v>1151</v>
          </cell>
          <cell r="I23">
            <v>335</v>
          </cell>
          <cell r="J23">
            <v>11</v>
          </cell>
          <cell r="K23">
            <v>0</v>
          </cell>
          <cell r="L23">
            <v>0</v>
          </cell>
          <cell r="M23">
            <v>20</v>
          </cell>
        </row>
        <row r="24">
          <cell r="B24">
            <v>890.97</v>
          </cell>
          <cell r="D24">
            <v>3</v>
          </cell>
          <cell r="F24">
            <v>4</v>
          </cell>
          <cell r="G24">
            <v>6</v>
          </cell>
          <cell r="H24">
            <v>1566</v>
          </cell>
          <cell r="I24">
            <v>977</v>
          </cell>
          <cell r="J24">
            <v>7</v>
          </cell>
          <cell r="K24">
            <v>4</v>
          </cell>
          <cell r="L24">
            <v>1</v>
          </cell>
          <cell r="M24">
            <v>6</v>
          </cell>
        </row>
        <row r="25">
          <cell r="B25">
            <v>1000</v>
          </cell>
          <cell r="D25">
            <v>2</v>
          </cell>
          <cell r="F25">
            <v>3</v>
          </cell>
          <cell r="G25">
            <v>5</v>
          </cell>
          <cell r="H25">
            <v>1898</v>
          </cell>
          <cell r="I25">
            <v>648</v>
          </cell>
          <cell r="J25">
            <v>6</v>
          </cell>
          <cell r="K25">
            <v>4</v>
          </cell>
          <cell r="L25">
            <v>2</v>
          </cell>
          <cell r="M25">
            <v>2</v>
          </cell>
        </row>
        <row r="26">
          <cell r="B26">
            <v>225.7</v>
          </cell>
          <cell r="D26">
            <v>1</v>
          </cell>
          <cell r="F26">
            <v>1</v>
          </cell>
          <cell r="G26">
            <v>3</v>
          </cell>
          <cell r="H26">
            <v>2326</v>
          </cell>
          <cell r="I26">
            <v>226</v>
          </cell>
          <cell r="J26">
            <v>1</v>
          </cell>
          <cell r="K26">
            <v>0</v>
          </cell>
          <cell r="L26">
            <v>1</v>
          </cell>
          <cell r="M26">
            <v>1</v>
          </cell>
        </row>
        <row r="27">
          <cell r="B27">
            <v>500</v>
          </cell>
          <cell r="D27">
            <v>1</v>
          </cell>
          <cell r="F27">
            <v>2</v>
          </cell>
          <cell r="G27">
            <v>2</v>
          </cell>
          <cell r="H27">
            <v>2102</v>
          </cell>
          <cell r="I27">
            <v>1049</v>
          </cell>
          <cell r="J27">
            <v>3</v>
          </cell>
          <cell r="K27">
            <v>2</v>
          </cell>
          <cell r="L27">
            <v>1</v>
          </cell>
          <cell r="M27">
            <v>12</v>
          </cell>
        </row>
        <row r="28">
          <cell r="B28">
            <v>0</v>
          </cell>
          <cell r="D28">
            <v>0</v>
          </cell>
          <cell r="F28">
            <v>0</v>
          </cell>
          <cell r="G28">
            <v>0</v>
          </cell>
          <cell r="J28">
            <v>2</v>
          </cell>
          <cell r="K28">
            <v>2</v>
          </cell>
          <cell r="L28">
            <v>2</v>
          </cell>
          <cell r="M28">
            <v>5</v>
          </cell>
        </row>
        <row r="29">
          <cell r="B29">
            <v>1991.87</v>
          </cell>
          <cell r="D29">
            <v>5</v>
          </cell>
          <cell r="F29">
            <v>6</v>
          </cell>
          <cell r="G29">
            <v>3</v>
          </cell>
          <cell r="H29">
            <v>1684</v>
          </cell>
          <cell r="I29">
            <v>794</v>
          </cell>
          <cell r="J29">
            <v>8</v>
          </cell>
          <cell r="K29">
            <v>3</v>
          </cell>
          <cell r="L29">
            <v>2</v>
          </cell>
          <cell r="M29">
            <v>8</v>
          </cell>
        </row>
        <row r="30">
          <cell r="B30">
            <v>1478.08</v>
          </cell>
          <cell r="D30">
            <v>3</v>
          </cell>
          <cell r="F30">
            <v>4</v>
          </cell>
          <cell r="G30">
            <v>1</v>
          </cell>
          <cell r="H30">
            <v>688</v>
          </cell>
          <cell r="I30">
            <v>760</v>
          </cell>
          <cell r="J30">
            <v>4</v>
          </cell>
          <cell r="K30">
            <v>1</v>
          </cell>
          <cell r="L30">
            <v>1</v>
          </cell>
          <cell r="M30">
            <v>2</v>
          </cell>
        </row>
        <row r="31">
          <cell r="B31">
            <v>7169.29</v>
          </cell>
          <cell r="D31">
            <v>21</v>
          </cell>
          <cell r="F31">
            <v>30</v>
          </cell>
          <cell r="G31">
            <v>25</v>
          </cell>
          <cell r="H31">
            <v>1860</v>
          </cell>
          <cell r="I31">
            <v>415</v>
          </cell>
          <cell r="J31">
            <v>22</v>
          </cell>
          <cell r="K31">
            <v>1</v>
          </cell>
          <cell r="L31">
            <v>12</v>
          </cell>
          <cell r="M31">
            <v>25</v>
          </cell>
        </row>
        <row r="32">
          <cell r="L32">
            <v>61</v>
          </cell>
        </row>
      </sheetData>
      <sheetData sheetId="11">
        <row r="4">
          <cell r="B4">
            <v>1455.32</v>
          </cell>
          <cell r="D4">
            <v>3</v>
          </cell>
          <cell r="F4">
            <v>5</v>
          </cell>
          <cell r="G4">
            <v>6</v>
          </cell>
          <cell r="H4">
            <v>1787.33</v>
          </cell>
          <cell r="I4">
            <v>521.17999999999995</v>
          </cell>
          <cell r="J4">
            <v>4</v>
          </cell>
          <cell r="K4">
            <v>1</v>
          </cell>
          <cell r="L4">
            <v>6</v>
          </cell>
          <cell r="M4">
            <v>5</v>
          </cell>
        </row>
        <row r="5">
          <cell r="B5">
            <v>0</v>
          </cell>
          <cell r="D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</row>
        <row r="6">
          <cell r="B6">
            <v>96.54</v>
          </cell>
          <cell r="D6">
            <v>1</v>
          </cell>
          <cell r="F6">
            <v>2</v>
          </cell>
          <cell r="G6">
            <v>2</v>
          </cell>
          <cell r="H6">
            <v>3149</v>
          </cell>
          <cell r="I6">
            <v>97</v>
          </cell>
          <cell r="J6">
            <v>2</v>
          </cell>
          <cell r="K6">
            <v>1</v>
          </cell>
          <cell r="L6">
            <v>3</v>
          </cell>
          <cell r="M6">
            <v>2</v>
          </cell>
        </row>
        <row r="7">
          <cell r="B7">
            <v>2051.34</v>
          </cell>
          <cell r="D7">
            <v>6</v>
          </cell>
          <cell r="F7">
            <v>11</v>
          </cell>
          <cell r="G7">
            <v>5</v>
          </cell>
          <cell r="H7">
            <v>1238</v>
          </cell>
          <cell r="I7">
            <v>357</v>
          </cell>
          <cell r="J7">
            <v>6</v>
          </cell>
          <cell r="K7">
            <v>0</v>
          </cell>
          <cell r="L7">
            <v>1</v>
          </cell>
          <cell r="M7">
            <v>12</v>
          </cell>
        </row>
        <row r="8">
          <cell r="B8">
            <v>749.37</v>
          </cell>
          <cell r="D8">
            <v>2</v>
          </cell>
          <cell r="F8">
            <v>5</v>
          </cell>
          <cell r="G8">
            <v>2</v>
          </cell>
          <cell r="H8">
            <v>1995</v>
          </cell>
          <cell r="I8">
            <v>375</v>
          </cell>
          <cell r="J8">
            <v>3</v>
          </cell>
          <cell r="K8">
            <v>1</v>
          </cell>
          <cell r="L8">
            <v>1</v>
          </cell>
          <cell r="M8">
            <v>4</v>
          </cell>
        </row>
        <row r="9">
          <cell r="B9">
            <v>500</v>
          </cell>
          <cell r="D9">
            <v>1</v>
          </cell>
          <cell r="F9">
            <v>1</v>
          </cell>
          <cell r="G9">
            <v>1</v>
          </cell>
          <cell r="H9">
            <v>1458</v>
          </cell>
          <cell r="I9">
            <v>651</v>
          </cell>
          <cell r="J9">
            <v>12</v>
          </cell>
          <cell r="K9">
            <v>11</v>
          </cell>
          <cell r="L9">
            <v>4</v>
          </cell>
          <cell r="M9">
            <v>10</v>
          </cell>
        </row>
        <row r="10">
          <cell r="B10">
            <v>1807.42</v>
          </cell>
          <cell r="D10">
            <v>4</v>
          </cell>
          <cell r="F10">
            <v>6</v>
          </cell>
          <cell r="G10">
            <v>3</v>
          </cell>
          <cell r="H10">
            <v>2101</v>
          </cell>
          <cell r="I10">
            <v>708</v>
          </cell>
          <cell r="J10">
            <v>4</v>
          </cell>
          <cell r="K10">
            <v>0</v>
          </cell>
          <cell r="L10">
            <v>2</v>
          </cell>
          <cell r="M10">
            <v>4</v>
          </cell>
        </row>
        <row r="11">
          <cell r="B11">
            <v>1506.32</v>
          </cell>
          <cell r="D11">
            <v>4</v>
          </cell>
          <cell r="F11">
            <v>7</v>
          </cell>
          <cell r="G11">
            <v>6</v>
          </cell>
          <cell r="H11">
            <v>937</v>
          </cell>
          <cell r="I11">
            <v>275</v>
          </cell>
          <cell r="J11">
            <v>8</v>
          </cell>
          <cell r="K11">
            <v>4</v>
          </cell>
          <cell r="L11">
            <v>1</v>
          </cell>
          <cell r="M11">
            <v>8</v>
          </cell>
        </row>
        <row r="12">
          <cell r="B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</row>
        <row r="13">
          <cell r="B13">
            <v>285.67</v>
          </cell>
          <cell r="D13">
            <v>1</v>
          </cell>
          <cell r="F13">
            <v>1</v>
          </cell>
          <cell r="G13">
            <v>0</v>
          </cell>
          <cell r="H13">
            <v>569</v>
          </cell>
          <cell r="I13">
            <v>602</v>
          </cell>
          <cell r="J13">
            <v>1</v>
          </cell>
          <cell r="K13">
            <v>0</v>
          </cell>
          <cell r="L13">
            <v>1</v>
          </cell>
          <cell r="M13">
            <v>1</v>
          </cell>
        </row>
        <row r="14">
          <cell r="B14">
            <v>280.20999999999998</v>
          </cell>
          <cell r="D14">
            <v>1</v>
          </cell>
          <cell r="F14">
            <v>2</v>
          </cell>
          <cell r="G14">
            <v>2</v>
          </cell>
          <cell r="H14">
            <v>3034</v>
          </cell>
          <cell r="I14">
            <v>280</v>
          </cell>
          <cell r="J14">
            <v>1</v>
          </cell>
          <cell r="K14">
            <v>0</v>
          </cell>
          <cell r="L14">
            <v>1</v>
          </cell>
          <cell r="M14">
            <v>2</v>
          </cell>
        </row>
        <row r="15">
          <cell r="B15">
            <v>1344.07</v>
          </cell>
          <cell r="D15">
            <v>3</v>
          </cell>
          <cell r="F15">
            <v>4</v>
          </cell>
          <cell r="G15">
            <v>9</v>
          </cell>
          <cell r="H15">
            <v>1215</v>
          </cell>
          <cell r="I15">
            <v>528.87</v>
          </cell>
          <cell r="J15">
            <v>3</v>
          </cell>
          <cell r="K15">
            <v>0</v>
          </cell>
          <cell r="L15">
            <v>2</v>
          </cell>
          <cell r="M15">
            <v>2.25</v>
          </cell>
        </row>
        <row r="16">
          <cell r="B16">
            <v>0</v>
          </cell>
          <cell r="D16">
            <v>0</v>
          </cell>
          <cell r="F16">
            <v>0</v>
          </cell>
          <cell r="G16">
            <v>0</v>
          </cell>
          <cell r="J16">
            <v>0</v>
          </cell>
          <cell r="K16">
            <v>0</v>
          </cell>
          <cell r="L16">
            <v>1</v>
          </cell>
          <cell r="M16">
            <v>1</v>
          </cell>
        </row>
        <row r="17">
          <cell r="B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K17">
            <v>0</v>
          </cell>
          <cell r="L17">
            <v>2</v>
          </cell>
          <cell r="M17">
            <v>0</v>
          </cell>
        </row>
        <row r="18">
          <cell r="B18">
            <v>1639.77</v>
          </cell>
          <cell r="D18">
            <v>6</v>
          </cell>
          <cell r="F18">
            <v>8</v>
          </cell>
          <cell r="G18">
            <v>13</v>
          </cell>
          <cell r="H18">
            <v>2298</v>
          </cell>
          <cell r="I18">
            <v>333</v>
          </cell>
          <cell r="J18">
            <v>381</v>
          </cell>
          <cell r="K18">
            <v>375</v>
          </cell>
          <cell r="L18">
            <v>4</v>
          </cell>
          <cell r="M18">
            <v>320</v>
          </cell>
        </row>
        <row r="19">
          <cell r="B19">
            <v>0</v>
          </cell>
          <cell r="D19">
            <v>0</v>
          </cell>
          <cell r="F19">
            <v>0</v>
          </cell>
          <cell r="G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</row>
        <row r="20">
          <cell r="B20">
            <v>350.23</v>
          </cell>
          <cell r="D20">
            <v>1</v>
          </cell>
          <cell r="F20">
            <v>1</v>
          </cell>
          <cell r="G20">
            <v>1</v>
          </cell>
          <cell r="H20">
            <v>1858</v>
          </cell>
          <cell r="I20">
            <v>350</v>
          </cell>
          <cell r="J20">
            <v>3</v>
          </cell>
          <cell r="K20">
            <v>2</v>
          </cell>
          <cell r="L20">
            <v>2</v>
          </cell>
          <cell r="M20">
            <v>8</v>
          </cell>
        </row>
        <row r="21">
          <cell r="B21">
            <v>1003.58</v>
          </cell>
          <cell r="D21">
            <v>4</v>
          </cell>
          <cell r="F21">
            <v>6</v>
          </cell>
          <cell r="G21">
            <v>7</v>
          </cell>
          <cell r="H21">
            <v>1733</v>
          </cell>
          <cell r="I21">
            <v>789</v>
          </cell>
          <cell r="J21">
            <v>4</v>
          </cell>
          <cell r="K21">
            <v>0</v>
          </cell>
          <cell r="L21">
            <v>3</v>
          </cell>
        </row>
        <row r="22">
          <cell r="B22">
            <v>0</v>
          </cell>
          <cell r="D22">
            <v>0</v>
          </cell>
          <cell r="F22">
            <v>0</v>
          </cell>
          <cell r="G22">
            <v>0</v>
          </cell>
          <cell r="J22">
            <v>2</v>
          </cell>
          <cell r="K22">
            <v>2</v>
          </cell>
          <cell r="L22">
            <v>1</v>
          </cell>
          <cell r="M22">
            <v>2</v>
          </cell>
        </row>
        <row r="23">
          <cell r="B23">
            <v>467.47</v>
          </cell>
          <cell r="D23">
            <v>5</v>
          </cell>
          <cell r="F23">
            <v>3</v>
          </cell>
          <cell r="G23">
            <v>1</v>
          </cell>
          <cell r="H23">
            <v>592</v>
          </cell>
          <cell r="I23">
            <v>93</v>
          </cell>
          <cell r="J23">
            <v>5</v>
          </cell>
          <cell r="K23">
            <v>3</v>
          </cell>
          <cell r="L23">
            <v>1</v>
          </cell>
          <cell r="M23">
            <v>20</v>
          </cell>
        </row>
        <row r="24">
          <cell r="B24">
            <v>1874.32</v>
          </cell>
          <cell r="D24">
            <v>5</v>
          </cell>
          <cell r="F24">
            <v>5</v>
          </cell>
          <cell r="G24">
            <v>10</v>
          </cell>
          <cell r="H24">
            <v>2437</v>
          </cell>
          <cell r="I24">
            <v>643</v>
          </cell>
          <cell r="J24">
            <v>12</v>
          </cell>
          <cell r="K24">
            <v>7</v>
          </cell>
          <cell r="L24">
            <v>2</v>
          </cell>
          <cell r="M24">
            <v>9</v>
          </cell>
        </row>
        <row r="25">
          <cell r="B25">
            <v>700</v>
          </cell>
          <cell r="D25">
            <v>2</v>
          </cell>
          <cell r="F25">
            <v>2</v>
          </cell>
          <cell r="G25">
            <v>1</v>
          </cell>
          <cell r="H25">
            <v>1337</v>
          </cell>
          <cell r="I25">
            <v>507</v>
          </cell>
          <cell r="J25">
            <v>4</v>
          </cell>
          <cell r="K25">
            <v>2</v>
          </cell>
          <cell r="L25">
            <v>2</v>
          </cell>
          <cell r="M25">
            <v>2</v>
          </cell>
        </row>
        <row r="26">
          <cell r="B26">
            <v>500</v>
          </cell>
          <cell r="D26">
            <v>1</v>
          </cell>
          <cell r="F26">
            <v>2</v>
          </cell>
          <cell r="G26">
            <v>4</v>
          </cell>
          <cell r="H26">
            <v>4218</v>
          </cell>
          <cell r="I26">
            <v>699</v>
          </cell>
          <cell r="J26">
            <v>2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1377.88</v>
          </cell>
          <cell r="D27">
            <v>4</v>
          </cell>
          <cell r="F27">
            <v>6</v>
          </cell>
          <cell r="G27">
            <v>9</v>
          </cell>
          <cell r="H27">
            <v>2278</v>
          </cell>
          <cell r="I27">
            <v>397</v>
          </cell>
          <cell r="J27">
            <v>4</v>
          </cell>
          <cell r="K27">
            <v>0</v>
          </cell>
          <cell r="L27">
            <v>1</v>
          </cell>
          <cell r="M27">
            <v>15</v>
          </cell>
        </row>
        <row r="28">
          <cell r="B28">
            <v>417.36</v>
          </cell>
          <cell r="D28">
            <v>1</v>
          </cell>
          <cell r="F28">
            <v>1</v>
          </cell>
          <cell r="G28">
            <v>1</v>
          </cell>
          <cell r="H28">
            <v>1231</v>
          </cell>
          <cell r="I28">
            <v>417</v>
          </cell>
          <cell r="J28">
            <v>2</v>
          </cell>
          <cell r="K28">
            <v>1</v>
          </cell>
          <cell r="L28">
            <v>1</v>
          </cell>
          <cell r="M28">
            <v>6</v>
          </cell>
        </row>
        <row r="29">
          <cell r="B29">
            <v>1214.26</v>
          </cell>
          <cell r="D29">
            <v>3</v>
          </cell>
          <cell r="F29">
            <v>4</v>
          </cell>
          <cell r="G29">
            <v>1</v>
          </cell>
          <cell r="H29">
            <v>1312</v>
          </cell>
          <cell r="I29">
            <v>404</v>
          </cell>
          <cell r="J29">
            <v>10</v>
          </cell>
          <cell r="K29">
            <v>7</v>
          </cell>
          <cell r="L29">
            <v>2</v>
          </cell>
          <cell r="M29">
            <v>3</v>
          </cell>
        </row>
        <row r="30">
          <cell r="B30">
            <v>1000</v>
          </cell>
          <cell r="D30">
            <v>2</v>
          </cell>
          <cell r="F30">
            <v>2</v>
          </cell>
          <cell r="G30">
            <v>4</v>
          </cell>
          <cell r="H30">
            <v>2040</v>
          </cell>
          <cell r="I30">
            <v>711</v>
          </cell>
          <cell r="J30">
            <v>3</v>
          </cell>
          <cell r="K30">
            <v>1</v>
          </cell>
          <cell r="L30">
            <v>1</v>
          </cell>
          <cell r="M30">
            <v>2</v>
          </cell>
        </row>
        <row r="31">
          <cell r="B31">
            <v>2182.25</v>
          </cell>
        </row>
        <row r="32">
          <cell r="L32">
            <v>50</v>
          </cell>
        </row>
      </sheetData>
      <sheetData sheetId="12">
        <row r="4">
          <cell r="B4">
            <v>1980.45</v>
          </cell>
          <cell r="D4">
            <v>5</v>
          </cell>
          <cell r="F4">
            <v>5</v>
          </cell>
          <cell r="G4">
            <v>8</v>
          </cell>
          <cell r="H4">
            <v>973.8</v>
          </cell>
          <cell r="I4">
            <v>436.45</v>
          </cell>
          <cell r="J4">
            <v>5</v>
          </cell>
          <cell r="K4">
            <v>0</v>
          </cell>
          <cell r="L4">
            <v>6</v>
          </cell>
          <cell r="M4">
            <v>6</v>
          </cell>
        </row>
        <row r="5">
          <cell r="B5">
            <v>500</v>
          </cell>
          <cell r="D5">
            <v>1</v>
          </cell>
          <cell r="F5">
            <v>2</v>
          </cell>
          <cell r="G5">
            <v>1</v>
          </cell>
          <cell r="H5">
            <v>2700</v>
          </cell>
          <cell r="I5">
            <v>1233</v>
          </cell>
          <cell r="J5">
            <v>1</v>
          </cell>
          <cell r="K5">
            <v>0</v>
          </cell>
          <cell r="L5">
            <v>2</v>
          </cell>
          <cell r="M5">
            <v>1</v>
          </cell>
        </row>
        <row r="6">
          <cell r="B6">
            <v>1637.78</v>
          </cell>
          <cell r="D6">
            <v>5</v>
          </cell>
          <cell r="F6">
            <v>9</v>
          </cell>
          <cell r="G6">
            <v>15</v>
          </cell>
          <cell r="H6">
            <v>2987</v>
          </cell>
          <cell r="I6">
            <v>400</v>
          </cell>
          <cell r="J6">
            <v>5</v>
          </cell>
          <cell r="K6">
            <v>0</v>
          </cell>
          <cell r="L6">
            <v>2</v>
          </cell>
          <cell r="M6">
            <v>5</v>
          </cell>
        </row>
        <row r="7">
          <cell r="B7">
            <v>1409.78</v>
          </cell>
          <cell r="D7">
            <v>3</v>
          </cell>
          <cell r="F7">
            <v>8</v>
          </cell>
          <cell r="G7">
            <v>2</v>
          </cell>
          <cell r="H7">
            <v>1065</v>
          </cell>
          <cell r="I7">
            <v>497</v>
          </cell>
          <cell r="J7">
            <v>3</v>
          </cell>
          <cell r="K7">
            <v>0</v>
          </cell>
          <cell r="L7">
            <v>1</v>
          </cell>
          <cell r="M7">
            <v>6</v>
          </cell>
        </row>
        <row r="8">
          <cell r="B8">
            <v>2083.29</v>
          </cell>
          <cell r="D8">
            <v>5</v>
          </cell>
          <cell r="F8">
            <v>8</v>
          </cell>
          <cell r="G8">
            <v>12</v>
          </cell>
          <cell r="H8">
            <v>1933</v>
          </cell>
          <cell r="I8">
            <v>417</v>
          </cell>
          <cell r="J8">
            <v>8</v>
          </cell>
          <cell r="K8">
            <v>3</v>
          </cell>
          <cell r="L8">
            <v>1</v>
          </cell>
          <cell r="M8">
            <v>20</v>
          </cell>
        </row>
        <row r="9">
          <cell r="B9">
            <v>2027.62</v>
          </cell>
          <cell r="D9">
            <v>5</v>
          </cell>
          <cell r="F9">
            <v>9</v>
          </cell>
          <cell r="G9">
            <v>6</v>
          </cell>
          <cell r="H9">
            <v>1594</v>
          </cell>
          <cell r="I9">
            <v>499</v>
          </cell>
          <cell r="J9">
            <v>18</v>
          </cell>
          <cell r="K9">
            <v>13</v>
          </cell>
          <cell r="L9">
            <v>4</v>
          </cell>
          <cell r="M9">
            <v>15</v>
          </cell>
        </row>
        <row r="10">
          <cell r="B10">
            <v>563.85</v>
          </cell>
          <cell r="D10">
            <v>2</v>
          </cell>
          <cell r="F10">
            <v>2</v>
          </cell>
          <cell r="G10">
            <v>1</v>
          </cell>
          <cell r="H10">
            <v>850</v>
          </cell>
          <cell r="I10">
            <v>354</v>
          </cell>
          <cell r="J10">
            <v>2</v>
          </cell>
          <cell r="K10">
            <v>0</v>
          </cell>
          <cell r="L10">
            <v>2</v>
          </cell>
          <cell r="M10">
            <v>2</v>
          </cell>
        </row>
        <row r="11">
          <cell r="B11">
            <v>1369.51</v>
          </cell>
          <cell r="D11">
            <v>5</v>
          </cell>
          <cell r="F11">
            <v>8</v>
          </cell>
          <cell r="G11">
            <v>4</v>
          </cell>
          <cell r="H11">
            <v>1038</v>
          </cell>
          <cell r="I11">
            <v>321</v>
          </cell>
          <cell r="J11">
            <v>7</v>
          </cell>
          <cell r="K11">
            <v>2</v>
          </cell>
          <cell r="L11">
            <v>1</v>
          </cell>
          <cell r="M11">
            <v>11</v>
          </cell>
        </row>
        <row r="12">
          <cell r="B12">
            <v>0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</row>
        <row r="14">
          <cell r="B14">
            <v>500</v>
          </cell>
          <cell r="D14">
            <v>1</v>
          </cell>
          <cell r="F14">
            <v>2</v>
          </cell>
          <cell r="G14">
            <v>2</v>
          </cell>
          <cell r="H14">
            <v>2569</v>
          </cell>
          <cell r="I14">
            <v>670</v>
          </cell>
          <cell r="J14">
            <v>1</v>
          </cell>
          <cell r="K14">
            <v>0</v>
          </cell>
          <cell r="L14">
            <v>1</v>
          </cell>
          <cell r="M14">
            <v>1</v>
          </cell>
        </row>
        <row r="15">
          <cell r="B15">
            <v>644.39</v>
          </cell>
          <cell r="D15">
            <v>2</v>
          </cell>
          <cell r="F15">
            <v>3</v>
          </cell>
          <cell r="G15">
            <v>3</v>
          </cell>
          <cell r="H15">
            <v>1466.67</v>
          </cell>
          <cell r="I15">
            <v>721.01</v>
          </cell>
          <cell r="J15">
            <v>2</v>
          </cell>
          <cell r="K15">
            <v>0</v>
          </cell>
          <cell r="L15">
            <v>2</v>
          </cell>
          <cell r="M15">
            <v>2.25</v>
          </cell>
        </row>
        <row r="16">
          <cell r="B16">
            <v>454.98</v>
          </cell>
          <cell r="D16">
            <v>1</v>
          </cell>
          <cell r="F16">
            <v>2</v>
          </cell>
          <cell r="G16">
            <v>2</v>
          </cell>
          <cell r="H16">
            <v>2316</v>
          </cell>
          <cell r="I16">
            <v>455</v>
          </cell>
          <cell r="J16">
            <v>1</v>
          </cell>
          <cell r="K16">
            <v>0</v>
          </cell>
          <cell r="L16">
            <v>1</v>
          </cell>
          <cell r="M16">
            <v>1</v>
          </cell>
        </row>
        <row r="17">
          <cell r="B17">
            <v>159.27000000000001</v>
          </cell>
          <cell r="D17">
            <v>1</v>
          </cell>
          <cell r="F17">
            <v>1</v>
          </cell>
          <cell r="G17">
            <v>2</v>
          </cell>
          <cell r="H17">
            <v>2629</v>
          </cell>
          <cell r="I17">
            <v>159</v>
          </cell>
          <cell r="J17">
            <v>1</v>
          </cell>
          <cell r="K17">
            <v>0</v>
          </cell>
          <cell r="L17">
            <v>2</v>
          </cell>
          <cell r="M17">
            <v>1</v>
          </cell>
        </row>
        <row r="18">
          <cell r="B18">
            <v>0</v>
          </cell>
          <cell r="D18">
            <v>0</v>
          </cell>
          <cell r="F18">
            <v>0</v>
          </cell>
          <cell r="G18">
            <v>0</v>
          </cell>
          <cell r="J18">
            <v>0</v>
          </cell>
          <cell r="K18">
            <v>0</v>
          </cell>
          <cell r="M18">
            <v>0</v>
          </cell>
        </row>
        <row r="19">
          <cell r="B19">
            <v>500</v>
          </cell>
          <cell r="D19">
            <v>1</v>
          </cell>
          <cell r="F19">
            <v>2</v>
          </cell>
          <cell r="G19">
            <v>2</v>
          </cell>
          <cell r="H19">
            <v>1603</v>
          </cell>
          <cell r="I19">
            <v>617</v>
          </cell>
          <cell r="J19">
            <v>1</v>
          </cell>
          <cell r="K19">
            <v>0</v>
          </cell>
          <cell r="L19">
            <v>1</v>
          </cell>
          <cell r="M19">
            <v>1</v>
          </cell>
        </row>
        <row r="20">
          <cell r="B20">
            <v>0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K20">
            <v>0</v>
          </cell>
          <cell r="L20">
            <v>1</v>
          </cell>
          <cell r="M20">
            <v>0</v>
          </cell>
        </row>
        <row r="22">
          <cell r="B22">
            <v>957.57</v>
          </cell>
          <cell r="D22">
            <v>3</v>
          </cell>
          <cell r="F22">
            <v>4</v>
          </cell>
          <cell r="G22">
            <v>8</v>
          </cell>
          <cell r="H22">
            <v>2811</v>
          </cell>
          <cell r="I22">
            <v>338</v>
          </cell>
          <cell r="J22">
            <v>4</v>
          </cell>
          <cell r="K22">
            <v>1</v>
          </cell>
          <cell r="L22">
            <v>1</v>
          </cell>
          <cell r="M22">
            <v>8</v>
          </cell>
        </row>
        <row r="23">
          <cell r="B23">
            <v>2737.91</v>
          </cell>
          <cell r="D23">
            <v>8</v>
          </cell>
          <cell r="F23">
            <v>12</v>
          </cell>
          <cell r="G23">
            <v>9</v>
          </cell>
          <cell r="H23">
            <v>1614</v>
          </cell>
          <cell r="I23">
            <v>342</v>
          </cell>
          <cell r="J23">
            <v>8</v>
          </cell>
          <cell r="K23">
            <v>0</v>
          </cell>
          <cell r="L23">
            <v>1</v>
          </cell>
          <cell r="M23">
            <v>20</v>
          </cell>
        </row>
        <row r="24">
          <cell r="B24">
            <v>2097.2800000000002</v>
          </cell>
          <cell r="D24">
            <v>5</v>
          </cell>
          <cell r="F24">
            <v>9</v>
          </cell>
          <cell r="G24">
            <v>3</v>
          </cell>
          <cell r="H24">
            <v>2293</v>
          </cell>
          <cell r="I24">
            <v>762</v>
          </cell>
          <cell r="J24">
            <v>9</v>
          </cell>
          <cell r="K24">
            <v>4</v>
          </cell>
          <cell r="L24">
            <v>2</v>
          </cell>
          <cell r="M24">
            <v>8</v>
          </cell>
        </row>
        <row r="25">
          <cell r="B25">
            <v>350.54</v>
          </cell>
          <cell r="D25">
            <v>1</v>
          </cell>
          <cell r="F25">
            <v>1</v>
          </cell>
          <cell r="G25">
            <v>0</v>
          </cell>
          <cell r="H25">
            <v>1500</v>
          </cell>
          <cell r="I25">
            <v>569</v>
          </cell>
          <cell r="J25">
            <v>3</v>
          </cell>
          <cell r="K25">
            <v>2</v>
          </cell>
          <cell r="L25">
            <v>2</v>
          </cell>
          <cell r="M25">
            <v>2</v>
          </cell>
        </row>
        <row r="26">
          <cell r="B26">
            <v>273.01</v>
          </cell>
          <cell r="D26">
            <v>1</v>
          </cell>
          <cell r="F26">
            <v>2</v>
          </cell>
          <cell r="G26">
            <v>2</v>
          </cell>
          <cell r="H26">
            <v>3348</v>
          </cell>
          <cell r="I26">
            <v>273</v>
          </cell>
          <cell r="J26">
            <v>2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354.15</v>
          </cell>
          <cell r="D27">
            <v>1</v>
          </cell>
          <cell r="F27">
            <v>2</v>
          </cell>
          <cell r="G27">
            <v>3</v>
          </cell>
          <cell r="H27">
            <v>1743</v>
          </cell>
          <cell r="I27">
            <v>459</v>
          </cell>
          <cell r="J27">
            <v>2</v>
          </cell>
          <cell r="K27">
            <v>1</v>
          </cell>
          <cell r="L27">
            <v>1</v>
          </cell>
          <cell r="M27">
            <v>12</v>
          </cell>
        </row>
        <row r="28">
          <cell r="B28">
            <v>217.63</v>
          </cell>
          <cell r="D28">
            <v>1</v>
          </cell>
          <cell r="F28">
            <v>1</v>
          </cell>
          <cell r="G28">
            <v>0</v>
          </cell>
          <cell r="H28">
            <v>913</v>
          </cell>
          <cell r="I28">
            <v>218</v>
          </cell>
          <cell r="J28">
            <v>4</v>
          </cell>
          <cell r="K28">
            <v>3</v>
          </cell>
          <cell r="L28">
            <v>2</v>
          </cell>
          <cell r="M28">
            <v>9</v>
          </cell>
        </row>
        <row r="29">
          <cell r="B29">
            <v>1749.52</v>
          </cell>
          <cell r="D29">
            <v>5</v>
          </cell>
          <cell r="F29">
            <v>8</v>
          </cell>
          <cell r="G29">
            <v>6</v>
          </cell>
          <cell r="H29">
            <v>1494</v>
          </cell>
          <cell r="I29">
            <v>349</v>
          </cell>
          <cell r="J29">
            <v>11</v>
          </cell>
          <cell r="K29">
            <v>6</v>
          </cell>
          <cell r="L29">
            <v>2</v>
          </cell>
          <cell r="M29">
            <v>5</v>
          </cell>
        </row>
        <row r="30">
          <cell r="B30">
            <v>0</v>
          </cell>
          <cell r="D30">
            <v>0</v>
          </cell>
          <cell r="F30">
            <v>0</v>
          </cell>
          <cell r="G30">
            <v>0</v>
          </cell>
          <cell r="J30">
            <v>2</v>
          </cell>
          <cell r="K30">
            <v>2</v>
          </cell>
          <cell r="L30">
            <v>1</v>
          </cell>
          <cell r="M30">
            <v>2</v>
          </cell>
        </row>
        <row r="31">
          <cell r="B31">
            <v>2895.3</v>
          </cell>
          <cell r="D31">
            <v>10</v>
          </cell>
          <cell r="F31">
            <v>14</v>
          </cell>
          <cell r="G31">
            <v>14</v>
          </cell>
          <cell r="H31">
            <v>1621</v>
          </cell>
          <cell r="I31">
            <v>356</v>
          </cell>
          <cell r="J31">
            <v>10</v>
          </cell>
          <cell r="K31">
            <v>0</v>
          </cell>
          <cell r="L31">
            <v>12</v>
          </cell>
          <cell r="M31">
            <v>12</v>
          </cell>
        </row>
        <row r="32">
          <cell r="L32">
            <v>53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K67"/>
  <sheetViews>
    <sheetView tabSelected="1" topLeftCell="A2" zoomScaleNormal="100" workbookViewId="0">
      <pane xSplit="1" ySplit="2" topLeftCell="B30" activePane="bottomRight" state="frozen"/>
      <selection activeCell="A2" sqref="A2"/>
      <selection pane="topRight" activeCell="B2" sqref="B2"/>
      <selection pane="bottomLeft" activeCell="A4" sqref="A4"/>
      <selection pane="bottomRight" activeCell="K39" sqref="K39"/>
    </sheetView>
  </sheetViews>
  <sheetFormatPr defaultRowHeight="12.75" x14ac:dyDescent="0.2"/>
  <cols>
    <col min="1" max="1" width="35.28515625" customWidth="1"/>
    <col min="2" max="2" width="14" customWidth="1"/>
    <col min="3" max="3" width="12.28515625" customWidth="1"/>
    <col min="4" max="4" width="14" bestFit="1" customWidth="1"/>
    <col min="5" max="5" width="13.28515625" customWidth="1"/>
    <col min="6" max="21" width="13.7109375" customWidth="1"/>
    <col min="22" max="22" width="16.85546875" customWidth="1"/>
    <col min="23" max="23" width="13" customWidth="1"/>
    <col min="24" max="24" width="13.42578125" customWidth="1"/>
    <col min="25" max="25" width="14.5703125" customWidth="1"/>
    <col min="26" max="31" width="11.7109375" customWidth="1"/>
    <col min="32" max="34" width="14.28515625" customWidth="1"/>
  </cols>
  <sheetData>
    <row r="1" spans="1:89" ht="48.75" hidden="1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</row>
    <row r="2" spans="1:89" ht="12.75" customHeight="1" thickBot="1" x14ac:dyDescent="0.4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5"/>
    </row>
    <row r="3" spans="1:89" ht="98.25" customHeight="1" thickBot="1" x14ac:dyDescent="0.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9" t="s">
        <v>20</v>
      </c>
      <c r="T3" s="8" t="s">
        <v>21</v>
      </c>
      <c r="U3" s="8" t="s">
        <v>22</v>
      </c>
      <c r="V3" s="10" t="s">
        <v>23</v>
      </c>
      <c r="W3" s="8" t="s">
        <v>24</v>
      </c>
      <c r="X3" s="11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  <c r="AD3" s="12" t="s">
        <v>31</v>
      </c>
      <c r="AE3" s="12" t="s">
        <v>32</v>
      </c>
      <c r="AF3" s="13" t="s">
        <v>33</v>
      </c>
      <c r="AG3" s="13" t="s">
        <v>34</v>
      </c>
      <c r="AH3" s="13" t="s">
        <v>35</v>
      </c>
    </row>
    <row r="4" spans="1:89" s="29" customFormat="1" ht="12" customHeight="1" x14ac:dyDescent="0.2">
      <c r="A4" s="14" t="s">
        <v>36</v>
      </c>
      <c r="B4" s="15">
        <f>E4+C4+25000</f>
        <v>50000</v>
      </c>
      <c r="C4" s="15">
        <v>0</v>
      </c>
      <c r="D4" s="16">
        <v>50000</v>
      </c>
      <c r="E4" s="15">
        <f t="shared" ref="E4:E31" si="0">D4*50%</f>
        <v>25000</v>
      </c>
      <c r="F4" s="17">
        <f>B4*15%</f>
        <v>7500</v>
      </c>
      <c r="G4" s="17"/>
      <c r="H4" s="17"/>
      <c r="I4" s="17"/>
      <c r="J4" s="17"/>
      <c r="K4" s="17"/>
      <c r="L4" s="17"/>
      <c r="M4" s="17"/>
      <c r="N4" s="17"/>
      <c r="O4" s="17">
        <v>25000</v>
      </c>
      <c r="P4" s="17"/>
      <c r="Q4" s="17"/>
      <c r="R4" s="17"/>
      <c r="S4" s="17"/>
      <c r="T4" s="17"/>
      <c r="U4" s="17">
        <f>E4+G4+H4+I4+J4+K4+L4+M4+N4+O4+P4+Q4+R4+S4+T4</f>
        <v>50000</v>
      </c>
      <c r="V4" s="18">
        <f t="shared" ref="V4:V31" si="1">B4-F4</f>
        <v>42500</v>
      </c>
      <c r="W4" s="19">
        <f>'[1]JANUARY '!B4+[1]FEBRUARY!B4+[1]MARCH!B4+[1]APRIL!B4+[1]MAY!B4+[1]JUNE!B4+[1]JULY!B4+[1]AUGUST!B4+[1]SEPTEMBER!B4+[1]OCTOBER!B4+[1]NOVEMBER!B4+[1]DECEMBER!B4</f>
        <v>32922.909999999996</v>
      </c>
      <c r="X4" s="20">
        <f t="shared" ref="X4:X32" si="2">V4-W4</f>
        <v>9577.0900000000038</v>
      </c>
      <c r="Y4" s="21">
        <f>'[1]JANUARY '!D4+[1]FEBRUARY!D4+[1]MARCH!D4+[1]APRIL!D4+[1]MAY!D4+[1]JUNE!D4+[1]JULY!D4+[1]AUGUST!D4+[1]SEPTEMBER!D4+[1]OCTOBER!D4+[1]NOVEMBER!D4+[1]DECEMBER!D4</f>
        <v>74</v>
      </c>
      <c r="Z4" s="22">
        <f>W4/Y4</f>
        <v>444.90418918918914</v>
      </c>
      <c r="AA4" s="23">
        <f>'[1]JANUARY '!F4+[1]FEBRUARY!F4+[1]MARCH!F4+[1]APRIL!F4+[1]MAY!F4+[1]JUNE!F4+[1]JULY!F4+[1]AUGUST!F4+[1]SEPTEMBER!F4+[1]OCTOBER!F4+[1]NOVEMBER!F4+[1]DECEMBER!F4</f>
        <v>107</v>
      </c>
      <c r="AB4" s="24">
        <f>'[1]JANUARY '!G4+[1]FEBRUARY!G4+[1]MARCH!G4+[1]APRIL!G4+[1]MAY!G4+[1]JUNE!G4+[1]JULY!G4+[1]AUGUST!G4+[1]SEPTEMBER!G4+[1]OCTOBER!G4+[1]NOVEMBER!G4+[1]DECEMBER!G4</f>
        <v>119</v>
      </c>
      <c r="AC4" s="25">
        <f>AVERAGE('[1]JANUARY '!H4,[1]FEBRUARY!H4,[1]MARCH!H4,[1]APRIL!H4,[1]MAY!H4,[1]JUNE!H4,[1]JULY!H4,[1]AUGUST!H4,[1]SEPTEMBER!H4,[1]OCTOBER!H4,[1]NOVEMBER!H4,[1]DECEMBER!H4)</f>
        <v>1421.4449999999999</v>
      </c>
      <c r="AD4" s="25">
        <f>AVERAGE('[1]JANUARY '!I4,[1]FEBRUARY!I4,[1]MARCH!I4,[1]APRIL!I4,[1]MAY!I4,[1]JUNE!I4,[1]JULY!I4,[1]AUGUST!I4,[1]SEPTEMBER!I4,[1]OCTOBER!I4,[1]NOVEMBER!I4,[1]DECEMBER!I4)</f>
        <v>578.755</v>
      </c>
      <c r="AE4" s="24">
        <f>'[1]JANUARY '!J4+[1]FEBRUARY!J4+[1]MARCH!J4+[1]APRIL!J4+[1]MAY!J4+[1]JUNE!J4+[1]JULY!J4+[1]AUGUST!J4+[1]SEPTEMBER!J4+[1]OCTOBER!J4+[1]NOVEMBER!J4+[1]DECEMBER!J4</f>
        <v>100</v>
      </c>
      <c r="AF4" s="26">
        <f>'[1]JANUARY '!K4+[1]FEBRUARY!K4+[1]MARCH!K4+[1]APRIL!K4+[1]MAY!K4+[1]JUNE!K4+[1]JULY!K4+[1]AUGUST!K4+[1]SEPTEMBER!K4+[1]OCTOBER!K4+[1]NOVEMBER!K4+[1]DECEMBER!K4</f>
        <v>26</v>
      </c>
      <c r="AG4" s="27">
        <f>('[1]JANUARY '!L4+[1]FEBRUARY!L4+[1]MARCH!L4+[1]APRIL!L4+[1]MAY!L4+[1]JUNE!L4+[1]JULY!L4+[1]AUGUST!L4+[1]SEPTEMBER!L4+[1]OCTOBER!L4+[1]NOVEMBER!L4+[1]DECEMBER!L4)/13</f>
        <v>4.615384615384615</v>
      </c>
      <c r="AH4" s="26">
        <f>'[1]JANUARY '!M4+[1]FEBRUARY!M4+[1]MARCH!M4+[1]APRIL!M4+[1]MAY!M4+[1]JUNE!M4+[1]JULY!M4+[1]AUGUST!M4+[1]SEPTEMBER!M4+[1]OCTOBER!M4+[1]NOVEMBER!M4+[1]DECEMBER!M4</f>
        <v>70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</row>
    <row r="5" spans="1:89" x14ac:dyDescent="0.2">
      <c r="A5" s="30" t="s">
        <v>37</v>
      </c>
      <c r="B5" s="15">
        <f>E5+C5+1500</f>
        <v>9820.35</v>
      </c>
      <c r="C5" s="15">
        <v>2320.35</v>
      </c>
      <c r="D5" s="16">
        <v>12000</v>
      </c>
      <c r="E5" s="15">
        <f t="shared" si="0"/>
        <v>6000</v>
      </c>
      <c r="F5" s="17">
        <f>B5*15%</f>
        <v>1473.0525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>
        <v>1500</v>
      </c>
      <c r="T5" s="17"/>
      <c r="U5" s="17">
        <f t="shared" ref="U5:U31" si="3">E5+G5+H5+I5+J5+K5+L5+M5+N5+O5+P5+Q5+R5+S5+T5</f>
        <v>7500</v>
      </c>
      <c r="V5" s="18">
        <f t="shared" si="1"/>
        <v>8347.2975000000006</v>
      </c>
      <c r="W5" s="19">
        <f>'[1]JANUARY '!B5+[1]FEBRUARY!B5+[1]MARCH!B5+[1]APRIL!B5+[1]MAY!B5+[1]JUNE!B5+[1]JULY!B5+[1]AUGUST!B5+[1]SEPTEMBER!B5+[1]OCTOBER!B5+[1]NOVEMBER!B5+[1]DECEMBER!B5</f>
        <v>7377.4300000000012</v>
      </c>
      <c r="X5" s="20">
        <f t="shared" si="2"/>
        <v>969.86749999999938</v>
      </c>
      <c r="Y5" s="21">
        <f>'[1]JANUARY '!D5+[1]FEBRUARY!D5+[1]MARCH!D5+[1]APRIL!D5+[1]MAY!D5+[1]JUNE!D5+[1]JULY!D5+[1]AUGUST!D5+[1]SEPTEMBER!D5+[1]OCTOBER!D5+[1]NOVEMBER!D5+[1]DECEMBER!D5</f>
        <v>17</v>
      </c>
      <c r="Z5" s="22">
        <f t="shared" ref="Z5:Z31" si="4">W5/Y5</f>
        <v>433.96647058823538</v>
      </c>
      <c r="AA5" s="23">
        <f>'[1]JANUARY '!F5+[1]FEBRUARY!F5+[1]MARCH!F5+[1]APRIL!F5+[1]MAY!F5+[1]JUNE!F5+[1]JULY!F5+[1]AUGUST!F5+[1]SEPTEMBER!F5+[1]OCTOBER!F5+[1]NOVEMBER!F5+[1]DECEMBER!F5</f>
        <v>31</v>
      </c>
      <c r="AB5" s="24">
        <f>'[1]JANUARY '!G5+[1]FEBRUARY!G5+[1]MARCH!G5+[1]APRIL!G5+[1]MAY!G5+[1]JUNE!G5+[1]JULY!G5+[1]AUGUST!G5+[1]SEPTEMBER!G5+[1]OCTOBER!G5+[1]NOVEMBER!G5+[1]DECEMBER!G5</f>
        <v>13</v>
      </c>
      <c r="AC5" s="25">
        <f>AVERAGE('[1]JANUARY '!H5,[1]FEBRUARY!H5,[1]MARCH!H5,[1]APRIL!H5,[1]MAY!H5,[1]JUNE!H5,[1]JULY!H5,[1]AUGUST!H5,[1]SEPTEMBER!H5,[1]OCTOBER!H5,[1]NOVEMBER!H5,[1]DECEMBER!H5)</f>
        <v>1807.5</v>
      </c>
      <c r="AD5" s="25">
        <f>AVERAGE('[1]JANUARY '!I5,[1]FEBRUARY!I5,[1]MARCH!I5,[1]APRIL!I5,[1]MAY!I5,[1]JUNE!I5,[1]JULY!I5,[1]AUGUST!I5,[1]SEPTEMBER!I5,[1]OCTOBER!I5,[1]NOVEMBER!I5,[1]DECEMBER!I5)</f>
        <v>676.8</v>
      </c>
      <c r="AE5" s="24">
        <f>'[1]JANUARY '!J5+[1]FEBRUARY!J5+[1]MARCH!J5+[1]APRIL!J5+[1]MAY!J5+[1]JUNE!J5+[1]JULY!J5+[1]AUGUST!J5+[1]SEPTEMBER!J5+[1]OCTOBER!J5+[1]NOVEMBER!J5+[1]DECEMBER!J5</f>
        <v>26</v>
      </c>
      <c r="AF5" s="26">
        <f>'[1]JANUARY '!K5+[1]FEBRUARY!K5+[1]MARCH!K5+[1]APRIL!K5+[1]MAY!K5+[1]JUNE!K5+[1]JULY!K5+[1]AUGUST!K5+[1]SEPTEMBER!K5+[1]OCTOBER!K5+[1]NOVEMBER!K5+[1]DECEMBER!K5</f>
        <v>9</v>
      </c>
      <c r="AG5" s="27">
        <f>('[1]JANUARY '!L5+[1]FEBRUARY!L5+[1]MARCH!L5+[1]APRIL!L5+[1]MAY!L5+[1]JUNE!L5+[1]JULY!L5+[1]AUGUST!L5+[1]SEPTEMBER!L5+[1]OCTOBER!L5+[1]NOVEMBER!L5+[1]DECEMBER!L5)/13</f>
        <v>1.8461538461538463</v>
      </c>
      <c r="AH5" s="26">
        <f>'[1]JANUARY '!M5+[1]FEBRUARY!M5+[1]MARCH!M5+[1]APRIL!M5+[1]MAY!M5+[1]JUNE!M5+[1]JULY!M5+[1]AUGUST!M5+[1]SEPTEMBER!M5+[1]OCTOBER!M5+[1]NOVEMBER!M5+[1]DECEMBER!M5</f>
        <v>20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</row>
    <row r="6" spans="1:89" s="29" customFormat="1" x14ac:dyDescent="0.2">
      <c r="A6" s="30" t="s">
        <v>38</v>
      </c>
      <c r="B6" s="15">
        <f>E6+C6+20000</f>
        <v>56646.75</v>
      </c>
      <c r="C6" s="15">
        <v>1646.75</v>
      </c>
      <c r="D6" s="16">
        <v>70000</v>
      </c>
      <c r="E6" s="15">
        <f t="shared" si="0"/>
        <v>35000</v>
      </c>
      <c r="F6" s="17">
        <f>(B6-C6)*15%</f>
        <v>8250</v>
      </c>
      <c r="G6" s="17"/>
      <c r="H6" s="17"/>
      <c r="I6" s="17"/>
      <c r="J6" s="17">
        <v>20000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>
        <f t="shared" si="3"/>
        <v>55000</v>
      </c>
      <c r="V6" s="18">
        <f t="shared" si="1"/>
        <v>48396.75</v>
      </c>
      <c r="W6" s="19">
        <f>'[1]JANUARY '!B6+[1]FEBRUARY!B6+[1]MARCH!B6+[1]APRIL!B6+[1]MAY!B6+[1]JUNE!B6+[1]JULY!B6+[1]AUGUST!B6+[1]SEPTEMBER!B6+[1]OCTOBER!B6+[1]NOVEMBER!B6+[1]DECEMBER!B6</f>
        <v>44939.01</v>
      </c>
      <c r="X6" s="20">
        <f t="shared" si="2"/>
        <v>3457.739999999998</v>
      </c>
      <c r="Y6" s="21">
        <f>'[1]JANUARY '!D6+[1]FEBRUARY!D6+[1]MARCH!D6+[1]APRIL!D6+[1]MAY!D6+[1]JUNE!D6+[1]JULY!D6+[1]AUGUST!D6+[1]SEPTEMBER!D6+[1]OCTOBER!D6+[1]NOVEMBER!D6+[1]DECEMBER!D6</f>
        <v>142</v>
      </c>
      <c r="Z6" s="22">
        <f t="shared" si="4"/>
        <v>316.47190140845072</v>
      </c>
      <c r="AA6" s="23">
        <f>'[1]JANUARY '!F6+[1]FEBRUARY!F6+[1]MARCH!F6+[1]APRIL!F6+[1]MAY!F6+[1]JUNE!F6+[1]JULY!F6+[1]AUGUST!F6+[1]SEPTEMBER!F6+[1]OCTOBER!F6+[1]NOVEMBER!F6+[1]DECEMBER!F6</f>
        <v>226</v>
      </c>
      <c r="AB6" s="24">
        <f>'[1]JANUARY '!G6+[1]FEBRUARY!G6+[1]MARCH!G6+[1]APRIL!G6+[1]MAY!G6+[1]JUNE!G6+[1]JULY!G6+[1]AUGUST!G6+[1]SEPTEMBER!G6+[1]OCTOBER!G6+[1]NOVEMBER!G6+[1]DECEMBER!G6</f>
        <v>219</v>
      </c>
      <c r="AC6" s="25">
        <f>AVERAGE('[1]JANUARY '!H6,[1]FEBRUARY!H6,[1]MARCH!H6,[1]APRIL!H6,[1]MAY!H6,[1]JUNE!H6,[1]JULY!H6,[1]AUGUST!H6,[1]SEPTEMBER!H6,[1]OCTOBER!H6,[1]NOVEMBER!H6,[1]DECEMBER!H6)</f>
        <v>2284.8333333333335</v>
      </c>
      <c r="AD6" s="25">
        <f>AVERAGE('[1]JANUARY '!I6,[1]FEBRUARY!I6,[1]MARCH!I6,[1]APRIL!I6,[1]MAY!I6,[1]JUNE!I6,[1]JULY!I6,[1]AUGUST!I6,[1]SEPTEMBER!I6,[1]OCTOBER!I6,[1]NOVEMBER!I6,[1]DECEMBER!I6)</f>
        <v>312.91666666666669</v>
      </c>
      <c r="AE6" s="24">
        <f>'[1]JANUARY '!J6+[1]FEBRUARY!J6+[1]MARCH!J6+[1]APRIL!J6+[1]MAY!J6+[1]JUNE!J6+[1]JULY!J6+[1]AUGUST!J6+[1]SEPTEMBER!J6+[1]OCTOBER!J6+[1]NOVEMBER!J6+[1]DECEMBER!J6</f>
        <v>166</v>
      </c>
      <c r="AF6" s="26">
        <f>'[1]JANUARY '!K6+[1]FEBRUARY!K6+[1]MARCH!K6+[1]APRIL!K6+[1]MAY!K6+[1]JUNE!K6+[1]JULY!K6+[1]AUGUST!K6+[1]SEPTEMBER!K6+[1]OCTOBER!K6+[1]NOVEMBER!K6+[1]DECEMBER!K6</f>
        <v>14</v>
      </c>
      <c r="AG6" s="27">
        <f>('[1]JANUARY '!L6+[1]FEBRUARY!L6+[1]MARCH!L6+[1]APRIL!L6+[1]MAY!L6+[1]JUNE!L6+[1]JULY!L6+[1]AUGUST!L6+[1]SEPTEMBER!L6+[1]OCTOBER!L6+[1]NOVEMBER!L6+[1]DECEMBER!L6)/13</f>
        <v>2.5384615384615383</v>
      </c>
      <c r="AH6" s="26">
        <f>'[1]JANUARY '!M6+[1]FEBRUARY!M6+[1]MARCH!M6+[1]APRIL!M6+[1]MAY!M6+[1]JUNE!M6+[1]JULY!M6+[1]AUGUST!M6+[1]SEPTEMBER!M6+[1]OCTOBER!M6+[1]NOVEMBER!M6+[1]DECEMBER!M6</f>
        <v>161</v>
      </c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</row>
    <row r="7" spans="1:89" s="29" customFormat="1" x14ac:dyDescent="0.2">
      <c r="A7" s="30" t="s">
        <v>39</v>
      </c>
      <c r="B7" s="15">
        <f>E7+C7+25000+4000</f>
        <v>56674.31</v>
      </c>
      <c r="C7" s="15">
        <v>2674.31</v>
      </c>
      <c r="D7" s="16">
        <v>50000</v>
      </c>
      <c r="E7" s="15">
        <f t="shared" si="0"/>
        <v>25000</v>
      </c>
      <c r="F7" s="17">
        <f>B7*15%</f>
        <v>8501.1464999999989</v>
      </c>
      <c r="G7" s="17"/>
      <c r="H7" s="17"/>
      <c r="I7" s="17"/>
      <c r="J7" s="17">
        <v>25000</v>
      </c>
      <c r="K7" s="17"/>
      <c r="L7" s="17"/>
      <c r="M7" s="17"/>
      <c r="N7" s="17"/>
      <c r="O7" s="17"/>
      <c r="P7" s="17"/>
      <c r="Q7" s="17"/>
      <c r="R7" s="17">
        <v>4000</v>
      </c>
      <c r="S7" s="17"/>
      <c r="T7" s="17"/>
      <c r="U7" s="17">
        <f t="shared" si="3"/>
        <v>54000</v>
      </c>
      <c r="V7" s="18">
        <f t="shared" si="1"/>
        <v>48173.163499999995</v>
      </c>
      <c r="W7" s="19">
        <f>'[1]JANUARY '!B7+[1]FEBRUARY!B7+[1]MARCH!B7+[1]APRIL!B7+[1]MAY!B7+[1]JUNE!B7+[1]JULY!B7+[1]AUGUST!B7+[1]SEPTEMBER!B7+[1]OCTOBER!B7+[1]NOVEMBER!B7+[1]DECEMBER!B7</f>
        <v>47524.55</v>
      </c>
      <c r="X7" s="20">
        <f t="shared" si="2"/>
        <v>648.6134999999922</v>
      </c>
      <c r="Y7" s="21">
        <f>'[1]JANUARY '!D7+[1]FEBRUARY!D7+[1]MARCH!D7+[1]APRIL!D7+[1]MAY!D7+[1]JUNE!D7+[1]JULY!D7+[1]AUGUST!D7+[1]SEPTEMBER!D7+[1]OCTOBER!D7+[1]NOVEMBER!D7+[1]DECEMBER!D7</f>
        <v>124</v>
      </c>
      <c r="Z7" s="22">
        <f t="shared" si="4"/>
        <v>383.26250000000005</v>
      </c>
      <c r="AA7" s="23">
        <f>'[1]JANUARY '!F7+[1]FEBRUARY!F7+[1]MARCH!F7+[1]APRIL!F7+[1]MAY!F7+[1]JUNE!F7+[1]JULY!F7+[1]AUGUST!F7+[1]SEPTEMBER!F7+[1]OCTOBER!F7+[1]NOVEMBER!F7+[1]DECEMBER!F7</f>
        <v>195</v>
      </c>
      <c r="AB7" s="24">
        <f>'[1]JANUARY '!G7+[1]FEBRUARY!G7+[1]MARCH!G7+[1]APRIL!G7+[1]MAY!G7+[1]JUNE!G7+[1]JULY!G7+[1]AUGUST!G7+[1]SEPTEMBER!G7+[1]OCTOBER!G7+[1]NOVEMBER!G7+[1]DECEMBER!G7</f>
        <v>130</v>
      </c>
      <c r="AC7" s="25">
        <f>AVERAGE('[1]JANUARY '!H7,[1]FEBRUARY!H7,[1]MARCH!H7,[1]APRIL!H7,[1]MAY!H7,[1]JUNE!H7,[1]JULY!H7,[1]AUGUST!H7,[1]SEPTEMBER!H7,[1]OCTOBER!H7,[1]NOVEMBER!H7,[1]DECEMBER!H7)</f>
        <v>1285.6666666666667</v>
      </c>
      <c r="AD7" s="25">
        <f>AVERAGE('[1]JANUARY '!I7,[1]FEBRUARY!I7,[1]MARCH!I7,[1]APRIL!I7,[1]MAY!I7,[1]JUNE!I7,[1]JULY!I7,[1]AUGUST!I7,[1]SEPTEMBER!I7,[1]OCTOBER!I7,[1]NOVEMBER!I7,[1]DECEMBER!I7)</f>
        <v>442.33333333333331</v>
      </c>
      <c r="AE7" s="24">
        <f>'[1]JANUARY '!J7+[1]FEBRUARY!J7+[1]MARCH!J7+[1]APRIL!J7+[1]MAY!J7+[1]JUNE!J7+[1]JULY!J7+[1]AUGUST!J7+[1]SEPTEMBER!J7+[1]OCTOBER!J7+[1]NOVEMBER!J7+[1]DECEMBER!J7</f>
        <v>156</v>
      </c>
      <c r="AF7" s="26">
        <f>'[1]JANUARY '!K7+[1]FEBRUARY!K7+[1]MARCH!K7+[1]APRIL!K7+[1]MAY!K7+[1]JUNE!K7+[1]JULY!K7+[1]AUGUST!K7+[1]SEPTEMBER!K7+[1]OCTOBER!K7+[1]NOVEMBER!K7+[1]DECEMBER!K7</f>
        <v>29</v>
      </c>
      <c r="AG7" s="27">
        <f>('[1]JANUARY '!L7+[1]FEBRUARY!L7+[1]MARCH!L7+[1]APRIL!L7+[1]MAY!L7+[1]JUNE!L7+[1]JULY!L7+[1]AUGUST!L7+[1]SEPTEMBER!L7+[1]OCTOBER!L7+[1]NOVEMBER!L7+[1]DECEMBER!L7)/13</f>
        <v>0.92307692307692313</v>
      </c>
      <c r="AH7" s="26">
        <f>'[1]JANUARY '!M7+[1]FEBRUARY!M7+[1]MARCH!M7+[1]APRIL!M7+[1]MAY!M7+[1]JUNE!M7+[1]JULY!M7+[1]AUGUST!M7+[1]SEPTEMBER!M7+[1]OCTOBER!M7+[1]NOVEMBER!M7+[1]DECEMBER!M7</f>
        <v>274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</row>
    <row r="8" spans="1:89" s="29" customFormat="1" x14ac:dyDescent="0.2">
      <c r="A8" s="30" t="s">
        <v>40</v>
      </c>
      <c r="B8" s="15">
        <f>E8+C8</f>
        <v>17421.760000000002</v>
      </c>
      <c r="C8" s="15">
        <v>2421.7600000000002</v>
      </c>
      <c r="D8" s="16">
        <v>30000</v>
      </c>
      <c r="E8" s="15">
        <f t="shared" si="0"/>
        <v>15000</v>
      </c>
      <c r="F8" s="17">
        <f>B8*7.5%</f>
        <v>1306.6320000000001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>
        <f t="shared" si="3"/>
        <v>15000</v>
      </c>
      <c r="V8" s="18">
        <f t="shared" si="1"/>
        <v>16115.128000000002</v>
      </c>
      <c r="W8" s="19">
        <f>'[1]JANUARY '!B8+[1]FEBRUARY!B8+[1]MARCH!B8+[1]APRIL!B8+[1]MAY!B8+[1]JUNE!B8+[1]JULY!B8+[1]AUGUST!B8+[1]SEPTEMBER!B8+[1]OCTOBER!B8+[1]NOVEMBER!B8+[1]DECEMBER!B8</f>
        <v>13835.120000000003</v>
      </c>
      <c r="X8" s="20">
        <f t="shared" si="2"/>
        <v>2280.0079999999998</v>
      </c>
      <c r="Y8" s="21">
        <f>'[1]JANUARY '!D8+[1]FEBRUARY!D8+[1]MARCH!D8+[1]APRIL!D8+[1]MAY!D8+[1]JUNE!D8+[1]JULY!D8+[1]AUGUST!D8+[1]SEPTEMBER!D8+[1]OCTOBER!D8+[1]NOVEMBER!D8+[1]DECEMBER!D8</f>
        <v>35</v>
      </c>
      <c r="Z8" s="22">
        <f t="shared" si="4"/>
        <v>395.28914285714291</v>
      </c>
      <c r="AA8" s="23">
        <f>'[1]JANUARY '!F8+[1]FEBRUARY!F8+[1]MARCH!F8+[1]APRIL!F8+[1]MAY!F8+[1]JUNE!F8+[1]JULY!F8+[1]AUGUST!F8+[1]SEPTEMBER!F8+[1]OCTOBER!F8+[1]NOVEMBER!F8+[1]DECEMBER!F8</f>
        <v>64</v>
      </c>
      <c r="AB8" s="24">
        <f>'[1]JANUARY '!G8+[1]FEBRUARY!G8+[1]MARCH!G8+[1]APRIL!G8+[1]MAY!G8+[1]JUNE!G8+[1]JULY!G8+[1]AUGUST!G8+[1]SEPTEMBER!G8+[1]OCTOBER!G8+[1]NOVEMBER!G8+[1]DECEMBER!G8</f>
        <v>53</v>
      </c>
      <c r="AC8" s="25">
        <f>AVERAGE('[1]JANUARY '!H8,[1]FEBRUARY!H8,[1]MARCH!H8,[1]APRIL!H8,[1]MAY!H8,[1]JUNE!H8,[1]JULY!H8,[1]AUGUST!H8,[1]SEPTEMBER!H8,[1]OCTOBER!H8,[1]NOVEMBER!H8,[1]DECEMBER!H8)</f>
        <v>1979.1666666666667</v>
      </c>
      <c r="AD8" s="25">
        <f>AVERAGE('[1]JANUARY '!I8,[1]FEBRUARY!I8,[1]MARCH!I8,[1]APRIL!I8,[1]MAY!I8,[1]JUNE!I8,[1]JULY!I8,[1]AUGUST!I8,[1]SEPTEMBER!I8,[1]OCTOBER!I8,[1]NOVEMBER!I8,[1]DECEMBER!I8)</f>
        <v>391.83333333333331</v>
      </c>
      <c r="AE8" s="24">
        <f>'[1]JANUARY '!J8+[1]FEBRUARY!J8+[1]MARCH!J8+[1]APRIL!J8+[1]MAY!J8+[1]JUNE!J8+[1]JULY!J8+[1]AUGUST!J8+[1]SEPTEMBER!J8+[1]OCTOBER!J8+[1]NOVEMBER!J8+[1]DECEMBER!J8</f>
        <v>53</v>
      </c>
      <c r="AF8" s="26">
        <f>'[1]JANUARY '!K8+[1]FEBRUARY!K8+[1]MARCH!K8+[1]APRIL!K8+[1]MAY!K8+[1]JUNE!K8+[1]JULY!K8+[1]AUGUST!K8+[1]SEPTEMBER!K8+[1]OCTOBER!K8+[1]NOVEMBER!K8+[1]DECEMBER!K8</f>
        <v>18</v>
      </c>
      <c r="AG8" s="27">
        <f>('[1]JANUARY '!L8+[1]FEBRUARY!L8+[1]MARCH!L8+[1]APRIL!L8+[1]MAY!L8+[1]JUNE!L8+[1]JULY!L8+[1]AUGUST!L8+[1]SEPTEMBER!L8+[1]OCTOBER!L8+[1]NOVEMBER!L8+[1]DECEMBER!L8)/13</f>
        <v>1.3076923076923077</v>
      </c>
      <c r="AH8" s="26">
        <f>'[1]JANUARY '!M8+[1]FEBRUARY!M8+[1]MARCH!M8+[1]APRIL!M8+[1]MAY!M8+[1]JUNE!M8+[1]JULY!M8+[1]AUGUST!M8+[1]SEPTEMBER!M8+[1]OCTOBER!M8+[1]NOVEMBER!M8+[1]DECEMBER!M8</f>
        <v>173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</row>
    <row r="9" spans="1:89" x14ac:dyDescent="0.2">
      <c r="A9" s="30" t="s">
        <v>41</v>
      </c>
      <c r="B9" s="15">
        <f>E9+C9</f>
        <v>62500</v>
      </c>
      <c r="C9" s="15">
        <v>0</v>
      </c>
      <c r="D9" s="16">
        <v>125000</v>
      </c>
      <c r="E9" s="15">
        <f t="shared" si="0"/>
        <v>62500</v>
      </c>
      <c r="F9" s="17">
        <f t="shared" ref="F9:F14" si="5">B9*15%</f>
        <v>9375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>
        <f t="shared" si="3"/>
        <v>62500</v>
      </c>
      <c r="V9" s="18">
        <f t="shared" si="1"/>
        <v>53125</v>
      </c>
      <c r="W9" s="19">
        <f>'[1]JANUARY '!B9+[1]FEBRUARY!B9+[1]MARCH!B9+[1]APRIL!B9+[1]MAY!B9+[1]JUNE!B9+[1]JULY!B9+[1]AUGUST!B9+[1]SEPTEMBER!B9+[1]OCTOBER!B9+[1]NOVEMBER!B9+[1]DECEMBER!B9</f>
        <v>51387.090000000004</v>
      </c>
      <c r="X9" s="20">
        <f t="shared" si="2"/>
        <v>1737.9099999999962</v>
      </c>
      <c r="Y9" s="21">
        <f>'[1]JANUARY '!D9+[1]FEBRUARY!D9+[1]MARCH!D9+[1]APRIL!D9+[1]MAY!D9+[1]JUNE!D9+[1]JULY!D9+[1]AUGUST!D9+[1]SEPTEMBER!D9+[1]OCTOBER!D9+[1]NOVEMBER!D9+[1]DECEMBER!D9</f>
        <v>129</v>
      </c>
      <c r="Z9" s="22">
        <f t="shared" si="4"/>
        <v>398.34953488372093</v>
      </c>
      <c r="AA9" s="23">
        <f>'[1]JANUARY '!F9+[1]FEBRUARY!F9+[1]MARCH!F9+[1]APRIL!F9+[1]MAY!F9+[1]JUNE!F9+[1]JULY!F9+[1]AUGUST!F9+[1]SEPTEMBER!F9+[1]OCTOBER!F9+[1]NOVEMBER!F9+[1]DECEMBER!F9</f>
        <v>215</v>
      </c>
      <c r="AB9" s="24">
        <f>'[1]JANUARY '!G9+[1]FEBRUARY!G9+[1]MARCH!G9+[1]APRIL!G9+[1]MAY!G9+[1]JUNE!G9+[1]JULY!G9+[1]AUGUST!G9+[1]SEPTEMBER!G9+[1]OCTOBER!G9+[1]NOVEMBER!G9+[1]DECEMBER!G9</f>
        <v>178</v>
      </c>
      <c r="AC9" s="25">
        <f>AVERAGE('[1]JANUARY '!H9,[1]FEBRUARY!H9,[1]MARCH!H9,[1]APRIL!H9,[1]MAY!H9,[1]JUNE!H9,[1]JULY!H9,[1]AUGUST!H9,[1]SEPTEMBER!H9,[1]OCTOBER!H9,[1]NOVEMBER!H9,[1]DECEMBER!H9)</f>
        <v>1752.9166666666667</v>
      </c>
      <c r="AD9" s="25">
        <f>AVERAGE('[1]JANUARY '!I9,[1]FEBRUARY!I9,[1]MARCH!I9,[1]APRIL!I9,[1]MAY!I9,[1]JUNE!I9,[1]JULY!I9,[1]AUGUST!I9,[1]SEPTEMBER!I9,[1]OCTOBER!I9,[1]NOVEMBER!I9,[1]DECEMBER!I9)</f>
        <v>514.41666666666663</v>
      </c>
      <c r="AE9" s="24">
        <f>'[1]JANUARY '!J9+[1]FEBRUARY!J9+[1]MARCH!J9+[1]APRIL!J9+[1]MAY!J9+[1]JUNE!J9+[1]JULY!J9+[1]AUGUST!J9+[1]SEPTEMBER!J9+[1]OCTOBER!J9+[1]NOVEMBER!J9+[1]DECEMBER!J9</f>
        <v>265</v>
      </c>
      <c r="AF9" s="26">
        <f>'[1]JANUARY '!K9+[1]FEBRUARY!K9+[1]MARCH!K9+[1]APRIL!K9+[1]MAY!K9+[1]JUNE!K9+[1]JULY!K9+[1]AUGUST!K9+[1]SEPTEMBER!K9+[1]OCTOBER!K9+[1]NOVEMBER!K9+[1]DECEMBER!K9</f>
        <v>136</v>
      </c>
      <c r="AG9" s="27">
        <f>('[1]JANUARY '!L9+[1]FEBRUARY!L9+[1]MARCH!L9+[1]APRIL!L9+[1]MAY!L9+[1]JUNE!L9+[1]JULY!L9+[1]AUGUST!L9+[1]SEPTEMBER!L9+[1]OCTOBER!L9+[1]NOVEMBER!L9+[1]DECEMBER!L9)/13</f>
        <v>3.6923076923076925</v>
      </c>
      <c r="AH9" s="26">
        <f>'[1]JANUARY '!M9+[1]FEBRUARY!M9+[1]MARCH!M9+[1]APRIL!M9+[1]MAY!M9+[1]JUNE!M9+[1]JULY!M9+[1]AUGUST!M9+[1]SEPTEMBER!M9+[1]OCTOBER!M9+[1]NOVEMBER!M9+[1]DECEMBER!M9</f>
        <v>245</v>
      </c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</row>
    <row r="10" spans="1:89" x14ac:dyDescent="0.2">
      <c r="A10" s="31" t="s">
        <v>42</v>
      </c>
      <c r="B10" s="15">
        <f>E10+C10+1500</f>
        <v>32355</v>
      </c>
      <c r="C10" s="15">
        <v>855</v>
      </c>
      <c r="D10" s="16">
        <v>60000</v>
      </c>
      <c r="E10" s="15">
        <f t="shared" si="0"/>
        <v>30000</v>
      </c>
      <c r="F10" s="17">
        <v>4500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>
        <v>1500</v>
      </c>
      <c r="U10" s="17">
        <f t="shared" si="3"/>
        <v>31500</v>
      </c>
      <c r="V10" s="18">
        <f t="shared" si="1"/>
        <v>27855</v>
      </c>
      <c r="W10" s="19">
        <f>'[1]JANUARY '!B10+[1]FEBRUARY!B10+[1]MARCH!B10+[1]APRIL!B10+[1]MAY!B10+[1]JUNE!B10+[1]JULY!B10+[1]AUGUST!B10+[1]SEPTEMBER!B10+[1]OCTOBER!B10+[1]NOVEMBER!B10+[1]DECEMBER!B10</f>
        <v>26222.17</v>
      </c>
      <c r="X10" s="20">
        <f t="shared" si="2"/>
        <v>1632.8300000000017</v>
      </c>
      <c r="Y10" s="21">
        <f>'[1]JANUARY '!D10+[1]FEBRUARY!D10+[1]MARCH!D10+[1]APRIL!D10+[1]MAY!D10+[1]JUNE!D10+[1]JULY!D10+[1]AUGUST!D10+[1]SEPTEMBER!D10+[1]OCTOBER!D10+[1]NOVEMBER!D10+[1]DECEMBER!D10</f>
        <v>65</v>
      </c>
      <c r="Z10" s="22">
        <f t="shared" si="4"/>
        <v>403.41799999999995</v>
      </c>
      <c r="AA10" s="23">
        <f>'[1]JANUARY '!F10+[1]FEBRUARY!F10+[1]MARCH!F10+[1]APRIL!F10+[1]MAY!F10+[1]JUNE!F10+[1]JULY!F10+[1]AUGUST!F10+[1]SEPTEMBER!F10+[1]OCTOBER!F10+[1]NOVEMBER!F10+[1]DECEMBER!F10</f>
        <v>97</v>
      </c>
      <c r="AB10" s="24">
        <f>'[1]JANUARY '!G10+[1]FEBRUARY!G10+[1]MARCH!G10+[1]APRIL!G10+[1]MAY!G10+[1]JUNE!G10+[1]JULY!G10+[1]AUGUST!G10+[1]SEPTEMBER!G10+[1]OCTOBER!G10+[1]NOVEMBER!G10+[1]DECEMBER!G10</f>
        <v>89</v>
      </c>
      <c r="AC10" s="25">
        <f>AVERAGE('[1]JANUARY '!H10,[1]FEBRUARY!H10,[1]MARCH!H10,[1]APRIL!H10,[1]MAY!H10,[1]JUNE!H10,[1]JULY!H10,[1]AUGUST!H10,[1]SEPTEMBER!H10,[1]OCTOBER!H10,[1]NOVEMBER!H10,[1]DECEMBER!H10)</f>
        <v>1487.25</v>
      </c>
      <c r="AD10" s="25">
        <f>AVERAGE('[1]JANUARY '!I10,[1]FEBRUARY!I10,[1]MARCH!I10,[1]APRIL!I10,[1]MAY!I10,[1]JUNE!I10,[1]JULY!I10,[1]AUGUST!I10,[1]SEPTEMBER!I10,[1]OCTOBER!I10,[1]NOVEMBER!I10,[1]DECEMBER!I10)</f>
        <v>491.5</v>
      </c>
      <c r="AE10" s="24">
        <f>'[1]JANUARY '!J10+[1]FEBRUARY!J10+[1]MARCH!J10+[1]APRIL!J10+[1]MAY!J10+[1]JUNE!J10+[1]JULY!J10+[1]AUGUST!J10+[1]SEPTEMBER!J10+[1]OCTOBER!J10+[1]NOVEMBER!J10+[1]DECEMBER!J10</f>
        <v>65</v>
      </c>
      <c r="AF10" s="26">
        <f>'[1]JANUARY '!K10+[1]FEBRUARY!K10+[1]MARCH!K10+[1]APRIL!K10+[1]MAY!K10+[1]JUNE!K10+[1]JULY!K10+[1]AUGUST!K10+[1]SEPTEMBER!K10+[1]OCTOBER!K10+[1]NOVEMBER!K10+[1]DECEMBER!K10</f>
        <v>0</v>
      </c>
      <c r="AG10" s="27">
        <f>('[1]JANUARY '!L10+[1]FEBRUARY!L10+[1]MARCH!L10+[1]APRIL!L10+[1]MAY!L10+[1]JUNE!L10+[1]JULY!L10+[1]AUGUST!L10+[1]SEPTEMBER!L10+[1]OCTOBER!L10+[1]NOVEMBER!L10+[1]DECEMBER!L10)/13</f>
        <v>1.8461538461538463</v>
      </c>
      <c r="AH10" s="26">
        <f>'[1]JANUARY '!M10+[1]FEBRUARY!M10+[1]MARCH!M10+[1]APRIL!M10+[1]MAY!M10+[1]JUNE!M10+[1]JULY!M10+[1]AUGUST!M10+[1]SEPTEMBER!M10+[1]OCTOBER!M10+[1]NOVEMBER!M10+[1]DECEMBER!M10</f>
        <v>65</v>
      </c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</row>
    <row r="11" spans="1:89" x14ac:dyDescent="0.2">
      <c r="A11" s="30" t="s">
        <v>43</v>
      </c>
      <c r="B11" s="15">
        <f>E11+C11+15000+4000</f>
        <v>49000</v>
      </c>
      <c r="C11" s="15">
        <v>0</v>
      </c>
      <c r="D11" s="16">
        <v>60000</v>
      </c>
      <c r="E11" s="15">
        <f t="shared" si="0"/>
        <v>30000</v>
      </c>
      <c r="F11" s="17">
        <f t="shared" si="5"/>
        <v>7350</v>
      </c>
      <c r="G11" s="17"/>
      <c r="H11" s="17"/>
      <c r="I11" s="17"/>
      <c r="J11" s="17"/>
      <c r="K11" s="17">
        <v>15000</v>
      </c>
      <c r="L11" s="17"/>
      <c r="M11" s="17"/>
      <c r="N11" s="17"/>
      <c r="O11" s="17"/>
      <c r="P11" s="17"/>
      <c r="Q11" s="17"/>
      <c r="R11" s="17">
        <v>4000</v>
      </c>
      <c r="S11" s="17"/>
      <c r="T11" s="17"/>
      <c r="U11" s="17">
        <f t="shared" si="3"/>
        <v>49000</v>
      </c>
      <c r="V11" s="18">
        <f t="shared" si="1"/>
        <v>41650</v>
      </c>
      <c r="W11" s="19">
        <f>'[1]JANUARY '!B11+[1]FEBRUARY!B11+[1]MARCH!B11+[1]APRIL!B11+[1]MAY!B11+[1]JUNE!B11+[1]JULY!B11+[1]AUGUST!B11+[1]SEPTEMBER!B11+[1]OCTOBER!B11+[1]NOVEMBER!B11+[1]DECEMBER!B11</f>
        <v>41588.28</v>
      </c>
      <c r="X11" s="20">
        <f t="shared" si="2"/>
        <v>61.720000000001164</v>
      </c>
      <c r="Y11" s="21">
        <f>'[1]JANUARY '!D11+[1]FEBRUARY!D11+[1]MARCH!D11+[1]APRIL!D11+[1]MAY!D11+[1]JUNE!D11+[1]JULY!D11+[1]AUGUST!D11+[1]SEPTEMBER!D11+[1]OCTOBER!D11+[1]NOVEMBER!D11+[1]DECEMBER!D11</f>
        <v>133</v>
      </c>
      <c r="Z11" s="22">
        <f t="shared" si="4"/>
        <v>312.69383458646615</v>
      </c>
      <c r="AA11" s="23">
        <f>'[1]JANUARY '!F11+[1]FEBRUARY!F11+[1]MARCH!F11+[1]APRIL!F11+[1]MAY!F11+[1]JUNE!F11+[1]JULY!F11+[1]AUGUST!F11+[1]SEPTEMBER!F11+[1]OCTOBER!F11+[1]NOVEMBER!F11+[1]DECEMBER!F11</f>
        <v>183</v>
      </c>
      <c r="AB11" s="24">
        <f>'[1]JANUARY '!G11+[1]FEBRUARY!G11+[1]MARCH!G11+[1]APRIL!G11+[1]MAY!G11+[1]JUNE!G11+[1]JULY!G11+[1]AUGUST!G11+[1]SEPTEMBER!G11+[1]OCTOBER!G11+[1]NOVEMBER!G11+[1]DECEMBER!G11</f>
        <v>161</v>
      </c>
      <c r="AC11" s="25">
        <f>AVERAGE('[1]JANUARY '!H11,[1]FEBRUARY!H11,[1]MARCH!H11,[1]APRIL!H11,[1]MAY!H11,[1]JUNE!H11,[1]JULY!H11,[1]AUGUST!H11,[1]SEPTEMBER!H11,[1]OCTOBER!H11,[1]NOVEMBER!H11,[1]DECEMBER!H11)</f>
        <v>1275.4166666666667</v>
      </c>
      <c r="AD11" s="25">
        <f>AVERAGE('[1]JANUARY '!I11,[1]FEBRUARY!I11,[1]MARCH!I11,[1]APRIL!I11,[1]MAY!I11,[1]JUNE!I11,[1]JULY!I11,[1]AUGUST!I11,[1]SEPTEMBER!I11,[1]OCTOBER!I11,[1]NOVEMBER!I11,[1]DECEMBER!I11)</f>
        <v>372.41666666666669</v>
      </c>
      <c r="AE11" s="24">
        <f>'[1]JANUARY '!J11+[1]FEBRUARY!J11+[1]MARCH!J11+[1]APRIL!J11+[1]MAY!J11+[1]JUNE!J11+[1]JULY!J11+[1]AUGUST!J11+[1]SEPTEMBER!J11+[1]OCTOBER!J11+[1]NOVEMBER!J11+[1]DECEMBER!J11</f>
        <v>184</v>
      </c>
      <c r="AF11" s="26">
        <f>'[1]JANUARY '!K11+[1]FEBRUARY!K11+[1]MARCH!K11+[1]APRIL!K11+[1]MAY!K11+[1]JUNE!K11+[1]JULY!K11+[1]AUGUST!K11+[1]SEPTEMBER!K11+[1]OCTOBER!K11+[1]NOVEMBER!K11+[1]DECEMBER!K11</f>
        <v>51</v>
      </c>
      <c r="AG11" s="27">
        <f>('[1]JANUARY '!L11+[1]FEBRUARY!L11+[1]MARCH!L11+[1]APRIL!L11+[1]MAY!L11+[1]JUNE!L11+[1]JULY!L11+[1]AUGUST!L11+[1]SEPTEMBER!L11+[1]OCTOBER!L11+[1]NOVEMBER!L11+[1]DECEMBER!L11)/13</f>
        <v>0.92307692307692313</v>
      </c>
      <c r="AH11" s="26">
        <f>'[1]JANUARY '!M11+[1]FEBRUARY!M11+[1]MARCH!M11+[1]APRIL!M11+[1]MAY!M11+[1]JUNE!M11+[1]JULY!M11+[1]AUGUST!M11+[1]SEPTEMBER!M11+[1]OCTOBER!M11+[1]NOVEMBER!M11+[1]DECEMBER!M11</f>
        <v>229</v>
      </c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</row>
    <row r="12" spans="1:89" x14ac:dyDescent="0.2">
      <c r="A12" s="30" t="s">
        <v>44</v>
      </c>
      <c r="B12" s="15">
        <f>E12+C12</f>
        <v>16656.830000000002</v>
      </c>
      <c r="C12" s="15">
        <v>3156.83</v>
      </c>
      <c r="D12" s="16">
        <v>27000</v>
      </c>
      <c r="E12" s="15">
        <f t="shared" si="0"/>
        <v>13500</v>
      </c>
      <c r="F12" s="17">
        <f t="shared" si="5"/>
        <v>2498.5245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>
        <f t="shared" si="3"/>
        <v>13500</v>
      </c>
      <c r="V12" s="18">
        <f t="shared" si="1"/>
        <v>14158.305500000002</v>
      </c>
      <c r="W12" s="19">
        <f>'[1]JANUARY '!B12+[1]FEBRUARY!B12+[1]MARCH!B12+[1]APRIL!B12+[1]MAY!B12+[1]JUNE!B12+[1]JULY!B12+[1]AUGUST!B12+[1]SEPTEMBER!B12+[1]OCTOBER!B12+[1]NOVEMBER!B12+[1]DECEMBER!B12</f>
        <v>8719.0300000000007</v>
      </c>
      <c r="X12" s="20">
        <f t="shared" si="2"/>
        <v>5439.2755000000016</v>
      </c>
      <c r="Y12" s="21">
        <f>'[1]JANUARY '!D12+[1]FEBRUARY!D12+[1]MARCH!D12+[1]APRIL!D12+[1]MAY!D12+[1]JUNE!D12+[1]JULY!D12+[1]AUGUST!D12+[1]SEPTEMBER!D12+[1]OCTOBER!D12+[1]NOVEMBER!D11+[1]DECEMBER!D12</f>
        <v>27</v>
      </c>
      <c r="Z12" s="22">
        <f t="shared" si="4"/>
        <v>322.92703703703705</v>
      </c>
      <c r="AA12" s="23">
        <f>'[1]JANUARY '!F12+[1]FEBRUARY!F12+[1]MARCH!F12+[1]APRIL!F12+[1]MAY!F12+[1]JUNE!F12+[1]JULY!F12+[1]AUGUST!F12+[1]SEPTEMBER!F12+[1]OCTOBER!F12+[1]NOVEMBER!F12+[1]DECEMBER!F12</f>
        <v>29</v>
      </c>
      <c r="AB12" s="24">
        <f>'[1]JANUARY '!G12+[1]FEBRUARY!G12+[1]MARCH!G12+[1]APRIL!G12+[1]MAY!G12+[1]JUNE!G12+[1]JULY!G12+[1]AUGUST!G12+[1]SEPTEMBER!G12+[1]OCTOBER!G12+[1]NOVEMBER!G12+[1]DECEMBER!G12</f>
        <v>41</v>
      </c>
      <c r="AC12" s="25">
        <f>AVERAGE('[1]JANUARY '!H12,[1]FEBRUARY!H12,[1]MARCH!H12,[1]APRIL!H12,[1]MAY!H12,[1]JUNE!H12,[1]JULY!H12,[1]AUGUST!H12,[1]SEPTEMBER!H12,[1]OCTOBER!H12,[1]NOVEMBER!H12,[1]DECEMBER!H12)</f>
        <v>1833</v>
      </c>
      <c r="AD12" s="25">
        <f>AVERAGE('[1]JANUARY '!I12,[1]FEBRUARY!I12,[1]MARCH!I12,[1]APRIL!I12,[1]MAY!I12,[1]JUNE!I12,[1]JULY!I12,[1]AUGUST!I12,[1]SEPTEMBER!I12,[1]OCTOBER!I12,[1]NOVEMBER!I12,[1]DECEMBER!I12)</f>
        <v>421.625</v>
      </c>
      <c r="AE12" s="24">
        <f>'[1]JANUARY '!J12+[1]FEBRUARY!J12+[1]MARCH!J12+[1]APRIL!J12+[1]MAY!J12+[1]JUNE!J12+[1]JULY!J12+[1]AUGUST!J12+[1]SEPTEMBER!J12+[1]OCTOBER!J12+[1]NOVEMBER!J12+[1]DECEMBER!J12</f>
        <v>23</v>
      </c>
      <c r="AF12" s="26">
        <f>'[1]JANUARY '!K12+[1]FEBRUARY!K12+[1]MARCH!K12+[1]APRIL!K12+[1]MAY!K12+[1]JUNE!K12+[1]JULY!K12+[1]AUGUST!K12+[1]SEPTEMBER!K12+[1]OCTOBER!K12+[1]NOVEMBER!K12+[1]DECEMBER!K12</f>
        <v>0</v>
      </c>
      <c r="AG12" s="27">
        <f>('[1]JANUARY '!L12+[1]FEBRUARY!L12+[1]MARCH!L12+[1]APRIL!L12+[1]MAY!L12+[1]JUNE!L12+[1]JULY!L12+[1]AUGUST!L12+[1]SEPTEMBER!L12+[1]OCTOBER!L12+[1]NOVEMBER!L12+[1]DECEMBER!L12)/13</f>
        <v>0.92307692307692313</v>
      </c>
      <c r="AH12" s="26">
        <f>'[1]JANUARY '!M12+[1]FEBRUARY!M12+[1]MARCH!M12+[1]APRIL!M12+[1]MAY!M12+[1]JUNE!M12+[1]JULY!M12+[1]AUGUST!M12+[1]SEPTEMBER!M12+[1]OCTOBER!M12+[1]NOVEMBER!M12+[1]DECEMBER!M12</f>
        <v>23</v>
      </c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</row>
    <row r="13" spans="1:89" x14ac:dyDescent="0.2">
      <c r="A13" s="30" t="s">
        <v>45</v>
      </c>
      <c r="B13" s="15">
        <v>20000</v>
      </c>
      <c r="C13" s="15">
        <v>0</v>
      </c>
      <c r="D13" s="16">
        <v>40000</v>
      </c>
      <c r="E13" s="15">
        <f t="shared" si="0"/>
        <v>20000</v>
      </c>
      <c r="F13" s="17">
        <f t="shared" si="5"/>
        <v>3000</v>
      </c>
      <c r="G13" s="17"/>
      <c r="H13" s="17"/>
      <c r="I13" s="17"/>
      <c r="J13" s="17"/>
      <c r="K13" s="17"/>
      <c r="L13" s="17"/>
      <c r="M13" s="17"/>
      <c r="N13" s="17"/>
      <c r="O13" s="17"/>
      <c r="P13" s="17">
        <v>5000</v>
      </c>
      <c r="Q13" s="17"/>
      <c r="R13" s="17"/>
      <c r="S13" s="17"/>
      <c r="T13" s="17"/>
      <c r="U13" s="17">
        <f t="shared" si="3"/>
        <v>25000</v>
      </c>
      <c r="V13" s="18">
        <f t="shared" si="1"/>
        <v>17000</v>
      </c>
      <c r="W13" s="19">
        <f>'[1]JANUARY '!B13+[1]FEBRUARY!B13+[1]MARCH!B13+[1]APRIL!B13+[1]MAY!B13+[1]JUNE!B13+[1]JULY!B13+[1]AUGUST!B13+[1]SEPTEMBER!B13+[1]OCTOBER!B13+[1]NOVEMBER!B13+[1]DECEMBER!B13</f>
        <v>16857.789999999997</v>
      </c>
      <c r="X13" s="20">
        <f t="shared" si="2"/>
        <v>142.21000000000276</v>
      </c>
      <c r="Y13" s="21">
        <f>'[1]JANUARY '!D13+[1]FEBRUARY!D13+[1]MARCH!D13+[1]APRIL!D13+[1]MAY!D13+[1]JUNE!D13+[1]JULY!D13+[1]AUGUST!D13+[1]SEPTEMBER!D13+[1]OCTOBER!D13+[1]NOVEMBER!D13+[1]DECEMBER!D13</f>
        <v>48</v>
      </c>
      <c r="Z13" s="22">
        <f t="shared" si="4"/>
        <v>351.20395833333328</v>
      </c>
      <c r="AA13" s="23">
        <f>'[1]JANUARY '!F13+[1]FEBRUARY!F13+[1]MARCH!F13+[1]APRIL!F13+[1]MAY!F13+[1]JUNE!F13+[1]JULY!F13+[1]AUGUST!F13+[1]SEPTEMBER!F13+[1]OCTOBER!F13+[1]NOVEMBER!F13+[1]DECEMBER!F13</f>
        <v>76</v>
      </c>
      <c r="AB13" s="24">
        <f>'[1]JANUARY '!G13+[1]FEBRUARY!G13+[1]MARCH!G13+[1]APRIL!G13+[1]MAY!G13+[1]JUNE!G13+[1]JULY!G13+[1]AUGUST!G13+[1]SEPTEMBER!G13+[1]OCTOBER!G13+[1]NOVEMBER!G13+[1]DECEMBER!G13</f>
        <v>56</v>
      </c>
      <c r="AC13" s="25">
        <f>AVERAGE('[1]JANUARY '!H13,[1]FEBRUARY!H13,[1]MARCH!H13,[1]APRIL!H13,[1]MAY!H13,[1]JUNE!H13,[1]JULY!H13,[1]AUGUST!H13,[1]SEPTEMBER!H13,[1]OCTOBER!H13,[1]NOVEMBER!H13,[1]DECEMBER!H13)</f>
        <v>1661.1</v>
      </c>
      <c r="AD13" s="25">
        <f>AVERAGE('[1]JANUARY '!I13,[1]FEBRUARY!I13,[1]MARCH!I13,[1]APRIL!I13,[1]MAY!I13,[1]JUNE!I13,[1]JULY!I13,[1]AUGUST!I13,[1]SEPTEMBER!I13,[1]OCTOBER!I13,[1]NOVEMBER!I13,[1]DECEMBER!I13)</f>
        <v>385.6</v>
      </c>
      <c r="AE13" s="24">
        <f>'[1]JANUARY '!J13+[1]FEBRUARY!J13+[1]MARCH!J13+[1]APRIL!J13+[1]MAY!J13+[1]JUNE!J13+[1]JULY!J13+[1]AUGUST!J13+[1]SEPTEMBER!J13+[1]OCTOBER!J13+[1]NOVEMBER!J13+[1]DECEMBER!J13</f>
        <v>55</v>
      </c>
      <c r="AF13" s="26">
        <f>'[1]JANUARY '!K13+[1]FEBRUARY!K13+[1]MARCH!K13+[1]APRIL!K13+[1]MAY!K13+[1]JUNE!K13+[1]JULY!K13+[1]AUGUST!K13+[1]SEPTEMBER!K13+[1]OCTOBER!K13+[1]NOVEMBER!K13+[1]DECEMBER!K13</f>
        <v>7</v>
      </c>
      <c r="AG13" s="27">
        <f>('[1]JANUARY '!L13+[1]FEBRUARY!L13+[1]MARCH!L13+[1]APRIL!L13+[1]MAY!L13+[1]JUNE!L13+[1]JULY!L13+[1]AUGUST!L13+[1]SEPTEMBER!L13+[1]OCTOBER!L13+[1]NOVEMBER!L13+[1]DECEMBER!L13)/13</f>
        <v>0.69230769230769229</v>
      </c>
      <c r="AH13" s="26">
        <f>'[1]JANUARY '!M13+[1]FEBRUARY!M13+[1]MARCH!M13+[1]APRIL!M13+[1]MAY!M13+[1]JUNE!M13+[1]JULY!M13+[1]AUGUST!M13+[1]SEPTEMBER!M13+[1]OCTOBER!M13+[1]NOVEMBER!M13+[1]DECEMBER!M13</f>
        <v>48</v>
      </c>
      <c r="AI13" s="28"/>
      <c r="AJ13" s="28"/>
      <c r="AK13" s="32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</row>
    <row r="14" spans="1:89" x14ac:dyDescent="0.2">
      <c r="A14" s="30" t="s">
        <v>46</v>
      </c>
      <c r="B14" s="15">
        <f>E14+C14+3500+1500</f>
        <v>8638.9500000000007</v>
      </c>
      <c r="C14" s="15">
        <v>138.94999999999999</v>
      </c>
      <c r="D14" s="16">
        <v>7000</v>
      </c>
      <c r="E14" s="15">
        <f t="shared" si="0"/>
        <v>3500</v>
      </c>
      <c r="F14" s="17">
        <f t="shared" si="5"/>
        <v>1295.8425</v>
      </c>
      <c r="G14" s="17"/>
      <c r="H14" s="17">
        <v>3500</v>
      </c>
      <c r="I14" s="17"/>
      <c r="J14" s="17"/>
      <c r="K14" s="17"/>
      <c r="L14" s="17"/>
      <c r="M14" s="17"/>
      <c r="N14" s="17"/>
      <c r="O14" s="17"/>
      <c r="P14" s="17"/>
      <c r="Q14" s="17">
        <v>1500</v>
      </c>
      <c r="R14" s="17"/>
      <c r="S14" s="17"/>
      <c r="T14" s="17"/>
      <c r="U14" s="17">
        <f t="shared" si="3"/>
        <v>8500</v>
      </c>
      <c r="V14" s="18">
        <f t="shared" si="1"/>
        <v>7343.107500000001</v>
      </c>
      <c r="W14" s="19">
        <f>'[1]JANUARY '!B14+[1]FEBRUARY!B14+[1]MARCH!B14+[1]APRIL!B14+[1]MAY!B14+[1]JUNE!B14+[1]JULY!B14+[1]AUGUST!B14+[1]SEPTEMBER!B14+[1]OCTOBER!B14+[1]NOVEMBER!B14+[1]DECEMBER!B14</f>
        <v>7338.99</v>
      </c>
      <c r="X14" s="20">
        <f t="shared" si="2"/>
        <v>4.1175000000012005</v>
      </c>
      <c r="Y14" s="21">
        <f>'[1]JANUARY '!D14+[1]FEBRUARY!D14+[1]MARCH!D14+[1]APRIL!D14+[1]MAY!D14+[1]JUNE!D14+[1]JULY!D14+[1]AUGUST!D14+[1]SEPTEMBER!D14+[1]OCTOBER!D14+[1]NOVEMBER!D14+[1]DECEMBER!D14</f>
        <v>17</v>
      </c>
      <c r="Z14" s="22">
        <f t="shared" si="4"/>
        <v>431.70529411764704</v>
      </c>
      <c r="AA14" s="23">
        <f>'[1]JANUARY '!F14+[1]FEBRUARY!F14+[1]MARCH!F14+[1]APRIL!F14+[1]MAY!F14+[1]JUNE!F14+[1]JULY!F14+[1]AUGUST!F14+[1]SEPTEMBER!F14+[1]OCTOBER!F14+[1]NOVEMBER!F14+[1]DECEMBER!F14</f>
        <v>26</v>
      </c>
      <c r="AB14" s="24">
        <f>'[1]JANUARY '!G14+[1]FEBRUARY!G14+[1]MARCH!G14+[1]APRIL!G14+[1]MAY!G14+[1]JUNE!G14+[1]JULY!G14+[1]AUGUST!G14+[1]SEPTEMBER!G14+[1]OCTOBER!G14+[1]NOVEMBER!G14+[1]DECEMBER!G14</f>
        <v>29</v>
      </c>
      <c r="AC14" s="25">
        <f>AVERAGE('[1]JANUARY '!H14,[1]FEBRUARY!H14,[1]MARCH!H14,[1]APRIL!H14,[1]MAY!H14,[1]JUNE!H14,[1]JULY!H14,[1]AUGUST!H14,[1]SEPTEMBER!H14,[1]OCTOBER!H14,[1]NOVEMBER!H14,[1]DECEMBER!H14)</f>
        <v>2351.5</v>
      </c>
      <c r="AD14" s="25">
        <f>AVERAGE('[1]JANUARY '!I14,[1]FEBRUARY!I14,[1]MARCH!I14,[1]APRIL!I14,[1]MAY!I14,[1]JUNE!I14,[1]JULY!I14,[1]AUGUST!I14,[1]SEPTEMBER!I14,[1]OCTOBER!I14,[1]NOVEMBER!I14,[1]DECEMBER!I14)</f>
        <v>497.6</v>
      </c>
      <c r="AE14" s="24">
        <f>'[1]JANUARY '!J14+[1]FEBRUARY!J14+[1]MARCH!J14+[1]APRIL!J14+[1]MAY!J14+[1]JUNE!J14+[1]JULY!J14+[1]AUGUST!J14+[1]SEPTEMBER!J14+[1]OCTOBER!J14+[1]NOVEMBER!J14+[1]DECEMBER!J14</f>
        <v>17</v>
      </c>
      <c r="AF14" s="26">
        <f>'[1]JANUARY '!K14+[1]FEBRUARY!K14+[1]MARCH!K14+[1]APRIL!K14+[1]MAY!K14+[1]JUNE!K14+[1]JULY!K14+[1]AUGUST!K14+[1]SEPTEMBER!K14+[1]OCTOBER!K14+[1]NOVEMBER!K14+[1]DECEMBER!K14</f>
        <v>0</v>
      </c>
      <c r="AG14" s="27">
        <f>('[1]JANUARY '!L14+[1]FEBRUARY!L14+[1]MARCH!L14+[1]APRIL!L14+[1]MAY!L14+[1]JUNE!L14+[1]JULY!L14+[1]AUGUST!L14+[1]SEPTEMBER!L14+[1]OCTOBER!L14+[1]NOVEMBER!L14+[1]DECEMBER!L14)/13</f>
        <v>0.84615384615384615</v>
      </c>
      <c r="AH14" s="26">
        <f>'[1]JANUARY '!M14+[1]FEBRUARY!M14+[1]MARCH!M14+[1]APRIL!M14+[1]MAY!M14+[1]JUNE!M14+[1]JULY!M14+[1]AUGUST!M14+[1]SEPTEMBER!M14+[1]OCTOBER!M14+[1]NOVEMBER!M14+[1]DECEMBER!M14</f>
        <v>26</v>
      </c>
      <c r="AI14" s="28"/>
      <c r="AJ14" s="28"/>
      <c r="AK14" s="32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</row>
    <row r="15" spans="1:89" x14ac:dyDescent="0.2">
      <c r="A15" s="30" t="s">
        <v>47</v>
      </c>
      <c r="B15" s="15">
        <f>E15+C15+5000+5000</f>
        <v>15000</v>
      </c>
      <c r="C15" s="15">
        <v>0</v>
      </c>
      <c r="D15" s="16">
        <v>10000</v>
      </c>
      <c r="E15" s="15">
        <f t="shared" si="0"/>
        <v>5000</v>
      </c>
      <c r="F15" s="17">
        <v>0</v>
      </c>
      <c r="G15" s="17"/>
      <c r="H15" s="17"/>
      <c r="I15" s="17">
        <v>5000</v>
      </c>
      <c r="J15" s="17"/>
      <c r="K15" s="17"/>
      <c r="L15" s="17"/>
      <c r="M15" s="17"/>
      <c r="N15" s="17"/>
      <c r="O15" s="17">
        <v>5000</v>
      </c>
      <c r="P15" s="17"/>
      <c r="Q15" s="17"/>
      <c r="R15" s="17"/>
      <c r="S15" s="17"/>
      <c r="T15" s="17"/>
      <c r="U15" s="17">
        <f t="shared" si="3"/>
        <v>15000</v>
      </c>
      <c r="V15" s="18">
        <f t="shared" si="1"/>
        <v>15000</v>
      </c>
      <c r="W15" s="19">
        <f>'[1]JANUARY '!B15+[1]FEBRUARY!B15+[1]MARCH!B15+[1]APRIL!B15+[1]MAY!B15+[1]JUNE!B15+[1]JULY!B15+[1]AUGUST!B15+[1]SEPTEMBER!B15+[1]OCTOBER!B15+[1]NOVEMBER!B15+[1]DECEMBER!B15</f>
        <v>15000.000000000002</v>
      </c>
      <c r="X15" s="20">
        <f t="shared" si="2"/>
        <v>0</v>
      </c>
      <c r="Y15" s="21">
        <f>'[1]JANUARY '!D15+[1]FEBRUARY!D15+[1]MARCH!D15+[1]APRIL!D15+[1]MAY!D15+[1]JUNE!D15+[1]JULY!D15+[1]AUGUST!D15+[1]SEPTEMBER!D15+[1]OCTOBER!D15+[1]NOVEMBER!D15+[1]DECEMBER!D15</f>
        <v>38</v>
      </c>
      <c r="Z15" s="22">
        <f t="shared" si="4"/>
        <v>394.73684210526318</v>
      </c>
      <c r="AA15" s="23">
        <f>'[1]JANUARY '!F15+[1]FEBRUARY!F15+[1]MARCH!F15+[1]APRIL!F15+[1]MAY!F15+[1]JUNE!F15+[1]JULY!F15+[1]AUGUST!F15+[1]SEPTEMBER!F15+[1]OCTOBER!F15+[1]NOVEMBER!F15+[1]DECEMBER!F15</f>
        <v>62</v>
      </c>
      <c r="AB15" s="24">
        <f>'[1]JANUARY '!G15+[1]FEBRUARY!G15+[1]MARCH!G15+[1]APRIL!G15+[1]MAY!G15+[1]JUNE!G15+[1]JULY!G15+[1]AUGUST!G15+[1]SEPTEMBER!G15+[1]OCTOBER!G15+[1]NOVEMBER!G15+[1]DECEMBER!G15</f>
        <v>55</v>
      </c>
      <c r="AC15" s="25">
        <f>AVERAGE('[1]JANUARY '!H15,[1]FEBRUARY!H15,[1]MARCH!H15,[1]APRIL!H15,[1]MAY!H15,[1]JUNE!H15,[1]JULY!H15,[1]AUGUST!H15,[1]SEPTEMBER!H15,[1]OCTOBER!H15,[1]NOVEMBER!H15,[1]DECEMBER!H15)</f>
        <v>1362.0272727272727</v>
      </c>
      <c r="AD15" s="25">
        <f>AVERAGE('[1]JANUARY '!I15,[1]FEBRUARY!I15,[1]MARCH!I15,[1]APRIL!I15,[1]MAY!I15,[1]JUNE!I15,[1]JULY!I15,[1]AUGUST!I15,[1]SEPTEMBER!I15,[1]OCTOBER!I15,[1]NOVEMBER!I15,[1]DECEMBER!I15)</f>
        <v>577.27272727272725</v>
      </c>
      <c r="AE15" s="24">
        <f>'[1]JANUARY '!J15+[1]FEBRUARY!J15+[1]MARCH!J15+[1]APRIL!J15+[1]MAY!J15+[1]JUNE!J15+[1]JULY!J15+[1]AUGUST!J15+[1]SEPTEMBER!J15+[1]OCTOBER!J15+[1]NOVEMBER!J15+[1]DECEMBER!J15</f>
        <v>38</v>
      </c>
      <c r="AF15" s="26">
        <f>'[1]JANUARY '!K15+[1]FEBRUARY!K15+[1]MARCH!K15+[1]APRIL!K15+[1]MAY!K15+[1]JUNE!K15+[1]JULY!K15+[1]AUGUST!K15+[1]SEPTEMBER!K15+[1]OCTOBER!K15+[1]NOVEMBER!K15+[1]DECEMBER!K15</f>
        <v>0</v>
      </c>
      <c r="AG15" s="27">
        <f>('[1]JANUARY '!L15+[1]FEBRUARY!L15+[1]MARCH!L15+[1]APRIL!L15+[1]MAY!L15+[1]JUNE!L15+[1]JULY!L15+[1]AUGUST!L15+[1]SEPTEMBER!L15+[1]OCTOBER!L15+[1]NOVEMBER!L15+[1]DECEMBER!L15)/13</f>
        <v>1.6923076923076923</v>
      </c>
      <c r="AH15" s="33">
        <f>'[1]JANUARY '!M15+[1]FEBRUARY!M15+[1]MARCH!M15+[1]APRIL!M15+[1]MAY!M15+[1]JUNE!M15+[1]JULY!M15+[1]AUGUST!M15+[1]SEPTEMBER!M15+[1]OCTOBER!M15+[1]NOVEMBER!M15+[1]DECEMBER!M15</f>
        <v>29.75</v>
      </c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</row>
    <row r="16" spans="1:89" x14ac:dyDescent="0.2">
      <c r="A16" s="30" t="s">
        <v>48</v>
      </c>
      <c r="B16" s="15">
        <f>E16+C16+5000</f>
        <v>15235.29</v>
      </c>
      <c r="C16" s="15">
        <v>235.29</v>
      </c>
      <c r="D16" s="16">
        <v>20000</v>
      </c>
      <c r="E16" s="15">
        <f t="shared" si="0"/>
        <v>10000</v>
      </c>
      <c r="F16" s="17">
        <f t="shared" ref="F16:F23" si="6">B16*15%</f>
        <v>2285.2935000000002</v>
      </c>
      <c r="G16" s="17"/>
      <c r="H16" s="17"/>
      <c r="I16" s="17"/>
      <c r="J16" s="17"/>
      <c r="K16" s="17"/>
      <c r="L16" s="17"/>
      <c r="M16" s="17"/>
      <c r="N16" s="17"/>
      <c r="O16" s="17"/>
      <c r="P16" s="17">
        <v>5000</v>
      </c>
      <c r="Q16" s="17"/>
      <c r="R16" s="17"/>
      <c r="S16" s="17"/>
      <c r="T16" s="17"/>
      <c r="U16" s="17">
        <f t="shared" si="3"/>
        <v>15000</v>
      </c>
      <c r="V16" s="18">
        <f t="shared" si="1"/>
        <v>12949.996500000001</v>
      </c>
      <c r="W16" s="19">
        <f>'[1]JANUARY '!B16+[1]FEBRUARY!B16+[1]MARCH!B16+[1]APRIL!B16+[1]MAY!B16+[1]JUNE!B16+[1]JULY!B16+[1]AUGUST!B16+[1]SEPTEMBER!B16+[1]OCTOBER!B16+[1]NOVEMBER!B16+[1]DECEMBER!B16</f>
        <v>10657.23</v>
      </c>
      <c r="X16" s="20">
        <f t="shared" si="2"/>
        <v>2292.7665000000015</v>
      </c>
      <c r="Y16" s="21">
        <f>'[1]JANUARY '!D16+[1]FEBRUARY!D16+[1]MARCH!D16+[1]APRIL!D16+[1]MAY!D16+[1]JUNE!D16+[1]JULY!D16+[1]AUGUST!D16+[1]SEPTEMBER!D16+[1]OCTOBER!D16+[1]NOVEMBER!D16+[1]DECEMBER!D16</f>
        <v>30</v>
      </c>
      <c r="Z16" s="22">
        <f t="shared" si="4"/>
        <v>355.24099999999999</v>
      </c>
      <c r="AA16" s="23">
        <f>'[1]JANUARY '!F16+[1]FEBRUARY!F16+[1]MARCH!F16+[1]APRIL!F16+[1]MAY!F16+[1]JUNE!F16+[1]JULY!F16+[1]AUGUST!F16+[1]SEPTEMBER!F16+[1]OCTOBER!F16+[1]NOVEMBER!F16+[1]DECEMBER!F16</f>
        <v>43</v>
      </c>
      <c r="AB16" s="24">
        <f>'[1]JANUARY '!G16+[1]FEBRUARY!G16+[1]MARCH!G16+[1]APRIL!G16+[1]MAY!G16+[1]JUNE!G16+[1]JULY!G16+[1]AUGUST!G16+[1]SEPTEMBER!G16+[1]OCTOBER!G16+[1]NOVEMBER!G16+[1]DECEMBER!G16</f>
        <v>44</v>
      </c>
      <c r="AC16" s="25">
        <f>AVERAGE('[1]JANUARY '!H16,[1]FEBRUARY!H16,[1]MARCH!H16,[1]APRIL!H16,[1]MAY!H16,[1]JUNE!H16,[1]JULY!H16,[1]AUGUST!H16,[1]SEPTEMBER!H16,[1]OCTOBER!H16,[1]NOVEMBER!H16,[1]DECEMBER!H16)</f>
        <v>1666.4</v>
      </c>
      <c r="AD16" s="25">
        <f>AVERAGE('[1]JANUARY '!I16,[1]FEBRUARY!I16,[1]MARCH!I16,[1]APRIL!I16,[1]MAY!I16,[1]JUNE!I16,[1]JULY!I16,[1]AUGUST!I16,[1]SEPTEMBER!I16,[1]OCTOBER!I16,[1]NOVEMBER!I16,[1]DECEMBER!I16)</f>
        <v>411.6</v>
      </c>
      <c r="AE16" s="24">
        <f>'[1]JANUARY '!J16+[1]FEBRUARY!J16+[1]MARCH!J16+[1]APRIL!J16+[1]MAY!J16+[1]JUNE!J16+[1]JULY!J16+[1]AUGUST!J16+[1]SEPTEMBER!J16+[1]OCTOBER!J16+[1]NOVEMBER!J16+[1]DECEMBER!J16</f>
        <v>35</v>
      </c>
      <c r="AF16" s="26">
        <f>'[1]JANUARY '!K16+[1]FEBRUARY!K16+[1]MARCH!K16+[1]APRIL!K16+[1]MAY!K16+[1]JUNE!K16+[1]JULY!K16+[1]AUGUST!K16+[1]SEPTEMBER!K16+[1]OCTOBER!K16+[1]NOVEMBER!K16+[1]DECEMBER!K16</f>
        <v>5</v>
      </c>
      <c r="AG16" s="27">
        <f>('[1]JANUARY '!L16+[1]FEBRUARY!L16+[1]MARCH!L16+[1]APRIL!L16+[1]MAY!L16+[1]JUNE!L16+[1]JULY!L16+[1]AUGUST!L16+[1]SEPTEMBER!L16+[1]OCTOBER!L16+[1]NOVEMBER!L16+[1]DECEMBER!L16)/13</f>
        <v>1.0769230769230769</v>
      </c>
      <c r="AH16" s="26">
        <f>'[1]JANUARY '!M16+[1]FEBRUARY!M16+[1]MARCH!M16+[1]APRIL!M16+[1]MAY!M16+[1]JUNE!M16+[1]JULY!M16+[1]AUGUST!M16+[1]SEPTEMBER!M16+[1]OCTOBER!M16+[1]NOVEMBER!M16+[1]DECEMBER!M16</f>
        <v>44</v>
      </c>
    </row>
    <row r="17" spans="1:89" x14ac:dyDescent="0.2">
      <c r="A17" s="30" t="s">
        <v>49</v>
      </c>
      <c r="B17" s="15">
        <f>E17+C17</f>
        <v>11636.869999999999</v>
      </c>
      <c r="C17" s="15">
        <v>1636.87</v>
      </c>
      <c r="D17" s="16">
        <v>20000</v>
      </c>
      <c r="E17" s="15">
        <f t="shared" si="0"/>
        <v>10000</v>
      </c>
      <c r="F17" s="17">
        <f>(B17-C17)*15%</f>
        <v>1500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>
        <f t="shared" si="3"/>
        <v>10000</v>
      </c>
      <c r="V17" s="18">
        <f t="shared" si="1"/>
        <v>10136.869999999999</v>
      </c>
      <c r="W17" s="19">
        <f>'[1]JANUARY '!B17+[1]FEBRUARY!B17+[1]MARCH!B17+[1]APRIL!B17+[1]MAY!B17+[1]JUNE!B17+[1]JULY!B17+[1]AUGUST!B17+[1]SEPTEMBER!B17+[1]OCTOBER!B17+[1]NOVEMBER!B17+[1]DECEMBER!B17</f>
        <v>5493.2900000000009</v>
      </c>
      <c r="X17" s="20">
        <f t="shared" si="2"/>
        <v>4643.5799999999981</v>
      </c>
      <c r="Y17" s="21">
        <f>'[1]JANUARY '!D17+[1]FEBRUARY!D17+[1]MARCH!D17+[1]APRIL!D17+[1]MAY!D17+[1]JUNE!D17+[1]JULY!D17+[1]AUGUST!D17+[1]SEPTEMBER!D17+[1]OCTOBER!D17+[1]NOVEMBER!D17+[1]DECEMBER!D17</f>
        <v>14</v>
      </c>
      <c r="Z17" s="22">
        <f t="shared" si="4"/>
        <v>392.37785714285718</v>
      </c>
      <c r="AA17" s="23">
        <f>'[1]JANUARY '!F17+[1]FEBRUARY!F17+[1]MARCH!F17+[1]APRIL!F17+[1]MAY!F17+[1]JUNE!F17+[1]JULY!F17+[1]AUGUST!F17+[1]SEPTEMBER!F17+[1]OCTOBER!F17+[1]NOVEMBER!F17+[1]DECEMBER!F17</f>
        <v>19</v>
      </c>
      <c r="AB17" s="24">
        <f>'[1]JANUARY '!G17+[1]FEBRUARY!G17+[1]MARCH!G17+[1]APRIL!G17+[1]MAY!G17+[1]JUNE!G17+[1]JULY!G17+[1]AUGUST!G17+[1]SEPTEMBER!G17+[1]OCTOBER!G17+[1]NOVEMBER!G17+[1]DECEMBER!G17</f>
        <v>14</v>
      </c>
      <c r="AC17" s="25">
        <f>AVERAGE('[1]JANUARY '!H17,[1]FEBRUARY!H17,[1]MARCH!H17,[1]APRIL!H17,[1]MAY!H17,[1]JUNE!H17,[1]JULY!H17,[1]AUGUST!H17,[1]SEPTEMBER!H17,[1]OCTOBER!H17,[1]NOVEMBER!H17,[1]DECEMBER!H17)</f>
        <v>1847.125</v>
      </c>
      <c r="AD17" s="25">
        <f>AVERAGE('[1]JANUARY '!I17,[1]FEBRUARY!I17,[1]MARCH!I17,[1]APRIL!I17,[1]MAY!I17,[1]JUNE!I17,[1]JULY!I17,[1]AUGUST!I17,[1]SEPTEMBER!I17,[1]OCTOBER!I17,[1]NOVEMBER!I17,[1]DECEMBER!I17)</f>
        <v>463.875</v>
      </c>
      <c r="AE17" s="24">
        <f>'[1]JANUARY '!J17+[1]FEBRUARY!J17+[1]MARCH!J17+[1]APRIL!J17+[1]MAY!J17+[1]JUNE!J17+[1]JULY!J17+[1]AUGUST!J17+[1]SEPTEMBER!J17+[1]OCTOBER!J17+[1]NOVEMBER!J17+[1]DECEMBER!J17</f>
        <v>15</v>
      </c>
      <c r="AF17" s="26">
        <f>'[1]JANUARY '!K17+[1]FEBRUARY!K17+[1]MARCH!K17+[1]APRIL!K17+[1]MAY!K17+[1]JUNE!K17+[1]JULY!K17+[1]AUGUST!K17+[1]SEPTEMBER!K17+[1]OCTOBER!K17+[1]NOVEMBER!K17+[1]DECEMBER!K17</f>
        <v>1</v>
      </c>
      <c r="AG17" s="27">
        <f>('[1]JANUARY '!L17+[1]FEBRUARY!L17+[1]MARCH!L17+[1]APRIL!L17+[1]MAY!L17+[1]JUNE!L17+[1]JULY!L17+[1]AUGUST!L17+[1]SEPTEMBER!L17+[1]OCTOBER!L17+[1]NOVEMBER!L17+[1]DECEMBER!L17)/13</f>
        <v>1.8461538461538463</v>
      </c>
      <c r="AH17" s="26">
        <f>'[1]JANUARY '!M17+[1]FEBRUARY!M17+[1]MARCH!M17+[1]APRIL!M17+[1]MAY!M17+[1]JUNE!M17+[1]JULY!M17+[1]AUGUST!M17+[1]SEPTEMBER!M17+[1]OCTOBER!M17+[1]NOVEMBER!M17+[1]DECEMBER!M17</f>
        <v>17</v>
      </c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</row>
    <row r="18" spans="1:89" x14ac:dyDescent="0.2">
      <c r="A18" s="30" t="s">
        <v>50</v>
      </c>
      <c r="B18" s="15">
        <f>E18+C18+30000</f>
        <v>80000</v>
      </c>
      <c r="C18" s="15">
        <v>0</v>
      </c>
      <c r="D18" s="16">
        <v>100000</v>
      </c>
      <c r="E18" s="15">
        <f t="shared" si="0"/>
        <v>50000</v>
      </c>
      <c r="F18" s="17">
        <f t="shared" si="6"/>
        <v>12000</v>
      </c>
      <c r="G18" s="17"/>
      <c r="H18" s="17"/>
      <c r="I18" s="17"/>
      <c r="J18" s="17"/>
      <c r="K18" s="17"/>
      <c r="L18" s="17"/>
      <c r="M18" s="17">
        <v>30000</v>
      </c>
      <c r="N18" s="17"/>
      <c r="O18" s="17"/>
      <c r="P18" s="17"/>
      <c r="Q18" s="17"/>
      <c r="R18" s="17"/>
      <c r="S18" s="17"/>
      <c r="T18" s="17"/>
      <c r="U18" s="17">
        <f t="shared" si="3"/>
        <v>80000</v>
      </c>
      <c r="V18" s="18">
        <f t="shared" si="1"/>
        <v>68000</v>
      </c>
      <c r="W18" s="19">
        <f>'[1]JANUARY '!B18+[1]FEBRUARY!B18+[1]MARCH!B18+[1]APRIL!B18+[1]MAY!B18+[1]JUNE!B18+[1]JULY!B18+[1]AUGUST!B18+[1]SEPTEMBER!B18+[1]OCTOBER!B18+[1]NOVEMBER!B18+[1]DECEMBER!B18</f>
        <v>68073.55</v>
      </c>
      <c r="X18" s="20">
        <f t="shared" si="2"/>
        <v>-73.55000000000291</v>
      </c>
      <c r="Y18" s="21">
        <f>'[1]JANUARY '!D18+[1]FEBRUARY!D18+[1]MARCH!D18+[1]APRIL!D18+[1]MAY!D18+[1]JUNE!D18+[1]JULY!D18+[1]AUGUST!D18+[1]SEPTEMBER!D18+[1]OCTOBER!D18+[1]NOVEMBER!D18+[1]DECEMBER!D18</f>
        <v>239</v>
      </c>
      <c r="Z18" s="22">
        <f t="shared" si="4"/>
        <v>284.8265690376569</v>
      </c>
      <c r="AA18" s="23">
        <f>'[1]JANUARY '!F18+[1]FEBRUARY!F18+[1]MARCH!F18+[1]APRIL!F18+[1]MAY!F18+[1]JUNE!F18+[1]JULY!F18+[1]AUGUST!F18+[1]SEPTEMBER!F18+[1]OCTOBER!F18+[1]NOVEMBER!F18+[1]DECEMBER!F18</f>
        <v>336</v>
      </c>
      <c r="AB18" s="24">
        <f>'[1]JANUARY '!G18+[1]FEBRUARY!G18+[1]MARCH!G18+[1]APRIL!G18+[1]MAY!G18+[1]JUNE!G18+[1]JULY!G18+[1]AUGUST!G18+[1]SEPTEMBER!G18+[1]OCTOBER!G18+[1]NOVEMBER!G18+[1]DECEMBER!G18</f>
        <v>399</v>
      </c>
      <c r="AC18" s="25">
        <f>AVERAGE('[1]JANUARY '!H18,[1]FEBRUARY!H18,[1]MARCH!H18,[1]APRIL!H18,[1]MAY!H18,[1]JUNE!H18,[1]JULY!H18,[1]AUGUST!H18,[1]SEPTEMBER!H18,[1]OCTOBER!H18,[1]NOVEMBER!H18,[1]DECEMBER!H18)</f>
        <v>1693.7272727272727</v>
      </c>
      <c r="AD18" s="25">
        <f>AVERAGE('[1]JANUARY '!I18,[1]FEBRUARY!I18,[1]MARCH!I18,[1]APRIL!I18,[1]MAY!I18,[1]JUNE!I18,[1]JULY!I18,[1]AUGUST!I18,[1]SEPTEMBER!I18,[1]OCTOBER!I18,[1]NOVEMBER!I18,[1]DECEMBER!I18)</f>
        <v>361.36363636363637</v>
      </c>
      <c r="AE18" s="24">
        <f>'[1]JANUARY '!J18+[1]FEBRUARY!J18+[1]MARCH!J18+[1]APRIL!J18+[1]MAY!J18+[1]JUNE!J18+[1]JULY!J18+[1]AUGUST!J18+[1]SEPTEMBER!J18+[1]OCTOBER!J18+[1]NOVEMBER!J18+[1]DECEMBER!J18</f>
        <v>3076</v>
      </c>
      <c r="AF18" s="26">
        <f>'[1]JANUARY '!K18+[1]FEBRUARY!K18+[1]MARCH!K18+[1]APRIL!K18+[1]MAY!K18+[1]JUNE!K18+[1]JULY!K18+[1]AUGUST!K18+[1]SEPTEMBER!K18+[1]OCTOBER!K18+[1]NOVEMBER!K18+[1]DECEMBER!K18</f>
        <v>2837</v>
      </c>
      <c r="AG18" s="27">
        <f>('[1]JANUARY '!L18+[1]FEBRUARY!L18+[1]MARCH!L18+[1]APRIL!L18+[1]MAY!L18+[1]JUNE!L18+[1]JULY!L18+[1]AUGUST!L18+[1]SEPTEMBER!L18+[1]OCTOBER!L18+[1]NOVEMBER!L18+[1]DECEMBER!L18)/13</f>
        <v>3.3846153846153846</v>
      </c>
      <c r="AH18" s="26">
        <f>'[1]JANUARY '!M18+[1]FEBRUARY!M18+[1]MARCH!M18+[1]APRIL!M18+[1]MAY!M18+[1]JUNE!M18+[1]JULY!M18+[1]AUGUST!M18+[1]SEPTEMBER!M18+[1]OCTOBER!M18+[1]NOVEMBER!M18+[1]DECEMBER!M18</f>
        <v>3520</v>
      </c>
    </row>
    <row r="19" spans="1:89" x14ac:dyDescent="0.2">
      <c r="A19" s="30" t="s">
        <v>51</v>
      </c>
      <c r="B19" s="15">
        <f>E19+C19+1000+3000</f>
        <v>10077.64</v>
      </c>
      <c r="C19" s="15">
        <v>77.64</v>
      </c>
      <c r="D19" s="16">
        <v>12000</v>
      </c>
      <c r="E19" s="15">
        <f t="shared" si="0"/>
        <v>6000</v>
      </c>
      <c r="F19" s="17">
        <f>(B19-C19)*15%</f>
        <v>1500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>
        <v>1000</v>
      </c>
      <c r="S19" s="17">
        <v>3000</v>
      </c>
      <c r="T19" s="17"/>
      <c r="U19" s="17">
        <f t="shared" si="3"/>
        <v>10000</v>
      </c>
      <c r="V19" s="18">
        <f t="shared" si="1"/>
        <v>8577.64</v>
      </c>
      <c r="W19" s="19">
        <f>'[1]JANUARY '!B19+[1]FEBRUARY!B19+[1]MARCH!B19+[1]APRIL!B19+[1]MAY!B19+[1]JUNE!B19+[1]JULY!B19+[1]AUGUST!B19+[1]SEPTEMBER!B19+[1]OCTOBER!B19+[1]NOVEMBER!B19+[1]DECEMBER!B19</f>
        <v>6611.18</v>
      </c>
      <c r="X19" s="20">
        <f t="shared" si="2"/>
        <v>1966.4599999999991</v>
      </c>
      <c r="Y19" s="21">
        <f>'[1]JANUARY '!D19+[1]FEBRUARY!D19+[1]MARCH!D19+[1]APRIL!D19+[1]MAY!D19+[1]JUNE!D19+[1]JULY!D19+[1]AUGUST!D19+[1]SEPTEMBER!D19+[1]OCTOBER!D19+[1]NOVEMBER!D19+[1]DECEMBER!D19</f>
        <v>14</v>
      </c>
      <c r="Z19" s="22">
        <f t="shared" si="4"/>
        <v>472.22714285714289</v>
      </c>
      <c r="AA19" s="23">
        <f>'[1]JANUARY '!F19+[1]FEBRUARY!F19+[1]MARCH!F19+[1]APRIL!F19+[1]MAY!F19+[1]JUNE!F19+[1]JULY!F19+[1]AUGUST!F19+[1]SEPTEMBER!F19+[1]OCTOBER!F19+[1]NOVEMBER!F19+[1]DECEMBER!F19</f>
        <v>28</v>
      </c>
      <c r="AB19" s="24">
        <f>'[1]JANUARY '!G19+[1]FEBRUARY!G19+[1]MARCH!G19+[1]APRIL!G19+[1]MAY!G19+[1]JUNE!G19+[1]JULY!G19+[1]AUGUST!G19+[1]SEPTEMBER!G19+[1]OCTOBER!G19+[1]NOVEMBER!G19+[1]DECEMBER!G19</f>
        <v>20</v>
      </c>
      <c r="AC19" s="25">
        <f>AVERAGE('[1]JANUARY '!H19,[1]FEBRUARY!H19,[1]MARCH!H19,[1]APRIL!H19,[1]MAY!H19,[1]JUNE!H19,[1]JULY!H19,[1]AUGUST!H19,[1]SEPTEMBER!H19,[1]OCTOBER!H19,[1]NOVEMBER!H19,[1]DECEMBER!H19)</f>
        <v>1315.1428571428571</v>
      </c>
      <c r="AD19" s="25">
        <f>AVERAGE('[1]JANUARY '!I19,[1]FEBRUARY!I19,[1]MARCH!I19,[1]APRIL!I19,[1]MAY!I19,[1]JUNE!I19,[1]JULY!I19,[1]AUGUST!I19,[1]SEPTEMBER!I19,[1]OCTOBER!I19,[1]NOVEMBER!I19,[1]DECEMBER!I19)</f>
        <v>781.57142857142856</v>
      </c>
      <c r="AE19" s="24">
        <f>'[1]JANUARY '!J19+[1]FEBRUARY!J19+[1]MARCH!J19+[1]APRIL!J19+[1]MAY!J19+[1]JUNE!J19+[1]JULY!J19+[1]AUGUST!J19+[1]SEPTEMBER!J19+[1]OCTOBER!J19+[1]NOVEMBER!J19+[1]DECEMBER!J19</f>
        <v>20</v>
      </c>
      <c r="AF19" s="26">
        <f>'[1]JANUARY '!K19+[1]FEBRUARY!K19+[1]MARCH!K19+[1]APRIL!K19+[1]MAY!K19+[1]JUNE!K19+[1]JULY!K19+[1]AUGUST!K19+[1]SEPTEMBER!K19+[1]OCTOBER!K19+[1]NOVEMBER!K19+[1]DECEMBER!K19</f>
        <v>8</v>
      </c>
      <c r="AG19" s="27">
        <f>('[1]JANUARY '!L19+[1]FEBRUARY!L19+[1]MARCH!L19+[1]APRIL!L19+[1]MAY!L19+[1]JUNE!L19+[1]JULY!L19+[1]AUGUST!L19+[1]SEPTEMBER!L19+[1]OCTOBER!L19+[1]NOVEMBER!L19+[1]DECEMBER!L19)/13</f>
        <v>0.76923076923076927</v>
      </c>
      <c r="AH19" s="26">
        <f>'[1]JANUARY '!M19+[1]FEBRUARY!M19+[1]MARCH!M19+[1]APRIL!M19+[1]MAY!M19+[1]JUNE!M19+[1]JULY!M19+[1]AUGUST!M19+[1]SEPTEMBER!M19+[1]OCTOBER!M19+[1]NOVEMBER!M19+[1]DECEMBER!M19</f>
        <v>17</v>
      </c>
    </row>
    <row r="20" spans="1:89" x14ac:dyDescent="0.2">
      <c r="A20" s="30" t="s">
        <v>52</v>
      </c>
      <c r="B20" s="15">
        <f>E20+C20+10000</f>
        <v>20025.61</v>
      </c>
      <c r="C20" s="15">
        <v>25.61</v>
      </c>
      <c r="D20" s="16">
        <v>20000</v>
      </c>
      <c r="E20" s="15">
        <f t="shared" si="0"/>
        <v>10000</v>
      </c>
      <c r="F20" s="17">
        <f t="shared" si="6"/>
        <v>3003.8415</v>
      </c>
      <c r="G20" s="17"/>
      <c r="H20" s="17"/>
      <c r="I20" s="17"/>
      <c r="J20" s="17"/>
      <c r="K20" s="17"/>
      <c r="L20" s="17"/>
      <c r="M20" s="17"/>
      <c r="N20" s="17"/>
      <c r="O20" s="17">
        <v>10000</v>
      </c>
      <c r="P20" s="17"/>
      <c r="Q20" s="17"/>
      <c r="R20" s="17"/>
      <c r="S20" s="17"/>
      <c r="T20" s="17"/>
      <c r="U20" s="17">
        <f t="shared" si="3"/>
        <v>20000</v>
      </c>
      <c r="V20" s="18">
        <f t="shared" si="1"/>
        <v>17021.768500000002</v>
      </c>
      <c r="W20" s="19">
        <f>'[1]JANUARY '!B20+[1]FEBRUARY!B20+[1]MARCH!B20+[1]APRIL!B20+[1]MAY!B20+[1]JUNE!B20+[1]JULY!B20+[1]AUGUST!B20+[1]SEPTEMBER!B20+[1]OCTOBER!B20+[1]NOVEMBER!B20+[1]DECEMBER!B20</f>
        <v>9537.8399999999983</v>
      </c>
      <c r="X20" s="20">
        <f t="shared" si="2"/>
        <v>7483.9285000000036</v>
      </c>
      <c r="Y20" s="21">
        <f>'[1]JANUARY '!D20+[1]FEBRUARY!D20+[1]MARCH!D20+[1]APRIL!D20+[1]MAY!D20+[1]JUNE!D20+[1]JULY!D20+[1]AUGUST!D20+[1]SEPTEMBER!D20+[1]OCTOBER!D20+[1]NOVEMBER!D20+[1]DECEMBER!D20</f>
        <v>26</v>
      </c>
      <c r="Z20" s="22">
        <f t="shared" si="4"/>
        <v>366.83999999999992</v>
      </c>
      <c r="AA20" s="23">
        <f>'[1]JANUARY '!F20+[1]FEBRUARY!F20+[1]MARCH!F20+[1]APRIL!F20+[1]MAY!F20+[1]JUNE!F20+[1]JULY!F20+[1]AUGUST!F20+[1]SEPTEMBER!F20+[1]OCTOBER!F20+[1]NOVEMBER!F20+[1]DECEMBER!F20</f>
        <v>38</v>
      </c>
      <c r="AB20" s="24">
        <f>'[1]JANUARY '!G20+[1]FEBRUARY!G20+[1]MARCH!G20+[1]APRIL!G20+[1]MAY!G20+[1]JUNE!G20+[1]JULY!G20+[1]AUGUST!G20+[1]SEPTEMBER!G20+[1]OCTOBER!G20+[1]NOVEMBER!G20+[1]DECEMBER!G20</f>
        <v>45</v>
      </c>
      <c r="AC20" s="25">
        <f>AVERAGE('[1]JANUARY '!H20,[1]FEBRUARY!H20,[1]MARCH!H20,[1]APRIL!H20,[1]MAY!H20,[1]JUNE!H20,[1]JULY!H20,[1]AUGUST!H20,[1]SEPTEMBER!H20,[1]OCTOBER!H20,[1]NOVEMBER!H20,[1]DECEMBER!H20)</f>
        <v>1621.25</v>
      </c>
      <c r="AD20" s="25">
        <f>AVERAGE('[1]JANUARY '!I20,[1]FEBRUARY!I20,[1]MARCH!I20,[1]APRIL!I20,[1]MAY!I20,[1]JUNE!I20,[1]JULY!I20,[1]AUGUST!I20,[1]SEPTEMBER!I20,[1]OCTOBER!I20,[1]NOVEMBER!I20,[1]DECEMBER!I20)</f>
        <v>462.125</v>
      </c>
      <c r="AE20" s="24">
        <f>'[1]JANUARY '!J20+[1]FEBRUARY!J20+[1]MARCH!J20+[1]APRIL!J20+[1]MAY!J20+[1]JUNE!J20+[1]JULY!J20+[1]AUGUST!J20+[1]SEPTEMBER!J20+[1]OCTOBER!J20+[1]NOVEMBER!J20+[1]DECEMBER!J20</f>
        <v>43</v>
      </c>
      <c r="AF20" s="26">
        <f>'[1]JANUARY '!K20+[1]FEBRUARY!K20+[1]MARCH!K20+[1]APRIL!K20+[1]MAY!K20+[1]JUNE!K20+[1]JULY!K20+[1]AUGUST!K20+[1]SEPTEMBER!K20+[1]OCTOBER!K20+[1]NOVEMBER!K20+[1]DECEMBER!K20</f>
        <v>17</v>
      </c>
      <c r="AG20" s="27">
        <f>('[1]JANUARY '!L20+[1]FEBRUARY!L20+[1]MARCH!L20+[1]APRIL!L20+[1]MAY!L20+[1]JUNE!L20+[1]JULY!L20+[1]AUGUST!L20+[1]SEPTEMBER!L20+[1]OCTOBER!L20+[1]NOVEMBER!L20+[1]DECEMBER!L20)/13</f>
        <v>1.3076923076923077</v>
      </c>
      <c r="AH20" s="26">
        <f>'[1]JANUARY '!M20+[1]FEBRUARY!M20+[1]MARCH!M20+[1]APRIL!M20+[1]MAY!M20+[1]JUNE!M20+[1]JULY!M20+[1]AUGUST!M20+[1]SEPTEMBER!M20+[1]OCTOBER!M20+[1]NOVEMBER!M20+[1]DECEMBER!M20</f>
        <v>66</v>
      </c>
    </row>
    <row r="21" spans="1:89" x14ac:dyDescent="0.2">
      <c r="A21" s="30" t="s">
        <v>53</v>
      </c>
      <c r="B21" s="15">
        <f>E21+C21+5000+20000</f>
        <v>30042.9</v>
      </c>
      <c r="C21" s="15">
        <v>42.9</v>
      </c>
      <c r="D21" s="16">
        <v>10000</v>
      </c>
      <c r="E21" s="15">
        <f t="shared" si="0"/>
        <v>5000</v>
      </c>
      <c r="F21" s="17">
        <v>4500</v>
      </c>
      <c r="G21" s="17">
        <v>5000</v>
      </c>
      <c r="H21" s="17"/>
      <c r="I21" s="17"/>
      <c r="J21" s="17"/>
      <c r="K21" s="17">
        <v>20000</v>
      </c>
      <c r="L21" s="17"/>
      <c r="M21" s="17"/>
      <c r="N21" s="17"/>
      <c r="O21" s="17"/>
      <c r="P21" s="17"/>
      <c r="Q21" s="17"/>
      <c r="R21" s="17"/>
      <c r="S21" s="17"/>
      <c r="T21" s="17"/>
      <c r="U21" s="17">
        <f t="shared" si="3"/>
        <v>30000</v>
      </c>
      <c r="V21" s="18">
        <f t="shared" si="1"/>
        <v>25542.9</v>
      </c>
      <c r="W21" s="19">
        <f>'[1]JANUARY '!B21+[1]FEBRUARY!B21+[1]MARCH!B21+[1]APRIL!B21+[1]MAY!B21+[1]JUNE!B21+[1]JULY!B21+[1]AUGUST!B21+[1]SEPTEMBER!B21+[1]OCTOBER!B21+[1]NOVEMBER!B21+[1]DECEMBER!B21</f>
        <v>19503.480000000003</v>
      </c>
      <c r="X21" s="20">
        <f t="shared" si="2"/>
        <v>6039.4199999999983</v>
      </c>
      <c r="Y21" s="21">
        <f>'[1]JANUARY '!D21+[1]FEBRUARY!D21+[1]MARCH!D21+[1]APRIL!D21+[1]MAY!D21+[1]JUNE!D21+[1]JULY!D21+[1]AUGUST!D21+[1]SEPTEMBER!D21+[1]OCTOBER!D21+[1]NOVEMBER!D21+[1]DECEMBER!D21</f>
        <v>54</v>
      </c>
      <c r="Z21" s="22">
        <f t="shared" si="4"/>
        <v>361.1755555555556</v>
      </c>
      <c r="AA21" s="23">
        <f>'[1]JANUARY '!F21+[1]FEBRUARY!F21+[1]MARCH!F21+[1]APRIL!F21+[1]MAY!F21+[1]JUNE!F21+[1]JULY!F21+[1]AUGUST!F21+[1]SEPTEMBER!F21+[1]OCTOBER!F21+[1]NOVEMBER!F21+[1]DECEMBER!F21</f>
        <v>80</v>
      </c>
      <c r="AB21" s="24">
        <f>'[1]JANUARY '!G21+[1]FEBRUARY!G21+[1]MARCH!G21+[1]APRIL!G21+[1]MAY!G21+[1]JUNE!G21+[1]JULY!G21+[1]AUGUST!G21+[1]SEPTEMBER!G21+[1]OCTOBER!G21+[1]NOVEMBER!G21+[1]DECEMBER!G21</f>
        <v>81</v>
      </c>
      <c r="AC21" s="25">
        <f>AVERAGE('[1]JANUARY '!H21,[1]FEBRUARY!H21,[1]MARCH!H21,[1]APRIL!H21,[1]MAY!H21,[1]JUNE!H21,[1]JULY!H21,[1]AUGUST!H21,[1]SEPTEMBER!H21,[1]OCTOBER!H21,[1]NOVEMBER!H21,[1]DECEMBER!H21)</f>
        <v>1899.3333333333333</v>
      </c>
      <c r="AD21" s="25">
        <f>AVERAGE('[1]JANUARY '!I21,[1]FEBRUARY!I21,[1]MARCH!I21,[1]APRIL!I21,[1]MAY!I21,[1]JUNE!I21,[1]JULY!I21,[1]AUGUST!I21,[1]SEPTEMBER!I21,[1]OCTOBER!I21,[1]NOVEMBER!I21,[1]DECEMBER!I21)</f>
        <v>591.44444444444446</v>
      </c>
      <c r="AE21" s="24">
        <f>'[1]JANUARY '!J21+[1]FEBRUARY!J21+[1]MARCH!J21+[1]APRIL!J21+[1]MAY!J21+[1]JUNE!J21+[1]JULY!J21+[1]AUGUST!J21+[1]SEPTEMBER!J21+[1]OCTOBER!J21+[1]NOVEMBER!J21+[1]DECEMBER!J21</f>
        <v>59</v>
      </c>
      <c r="AF21" s="26">
        <f>'[1]JANUARY '!K21+[1]FEBRUARY!K21+[1]MARCH!K21+[1]APRIL!K21+[1]MAY!K21+[1]JUNE!K21+[1]JULY!K21+[1]AUGUST!K21+[1]SEPTEMBER!K21+[1]OCTOBER!K21+[1]NOVEMBER!K21+[1]DECEMBER!K21</f>
        <v>4</v>
      </c>
      <c r="AG21" s="27">
        <f>('[1]JANUARY '!L21+[1]FEBRUARY!L21+[1]MARCH!L21+[1]APRIL!L21+[1]MAY!L21+[1]JUNE!L21+[1]JULY!L21+[1]AUGUST!L21+[1]SEPTEMBER!L21+[1]OCTOBER!L21+[1]NOVEMBER!L21+[1]DECEMBER!L21)/13</f>
        <v>2.3846153846153846</v>
      </c>
      <c r="AH21" s="26">
        <f>'[1]JANUARY '!M21+[1]FEBRUARY!M21+[1]MARCH!M21+[1]APRIL!M21+[1]MAY!M21+[1]JUNE!M21+[1]JULY!M21+[1]AUGUST!M21+[1]SEPTEMBER!M21+[1]OCTOBER!M21+[1]NOVEMBER!M21+[1]DECEMBER!M21</f>
        <v>0</v>
      </c>
    </row>
    <row r="22" spans="1:89" x14ac:dyDescent="0.2">
      <c r="A22" s="30" t="s">
        <v>54</v>
      </c>
      <c r="B22" s="15">
        <f>E22+C22+5000</f>
        <v>18036.690000000002</v>
      </c>
      <c r="C22" s="15">
        <v>2036.69</v>
      </c>
      <c r="D22" s="16">
        <v>22000</v>
      </c>
      <c r="E22" s="15">
        <f t="shared" si="0"/>
        <v>11000</v>
      </c>
      <c r="F22" s="17">
        <f t="shared" si="6"/>
        <v>2705.5035000000003</v>
      </c>
      <c r="G22" s="17"/>
      <c r="H22" s="17"/>
      <c r="I22" s="17"/>
      <c r="J22" s="17"/>
      <c r="K22" s="17"/>
      <c r="L22" s="17"/>
      <c r="M22" s="17"/>
      <c r="N22" s="17">
        <v>5000</v>
      </c>
      <c r="O22" s="17"/>
      <c r="P22" s="17"/>
      <c r="Q22" s="17"/>
      <c r="R22" s="17"/>
      <c r="S22" s="17"/>
      <c r="T22" s="17"/>
      <c r="U22" s="17">
        <f t="shared" si="3"/>
        <v>16000</v>
      </c>
      <c r="V22" s="18">
        <f t="shared" si="1"/>
        <v>15331.186500000002</v>
      </c>
      <c r="W22" s="19">
        <f>'[1]JANUARY '!B22+[1]FEBRUARY!B22+[1]MARCH!B22+[1]APRIL!B22+[1]MAY!B22+[1]JUNE!B22+[1]JULY!B22+[1]AUGUST!B22+[1]SEPTEMBER!B22+[1]OCTOBER!B22+[1]NOVEMBER!B22+[1]DECEMBER!B22</f>
        <v>14339.670000000002</v>
      </c>
      <c r="X22" s="20">
        <f t="shared" si="2"/>
        <v>991.51649999999972</v>
      </c>
      <c r="Y22" s="21">
        <f>'[1]JANUARY '!D22+[1]FEBRUARY!D22+[1]MARCH!D22+[1]APRIL!D22+[1]MAY!D22+[1]JUNE!D22+[1]JULY!D22+[1]AUGUST!D22+[1]SEPTEMBER!D22+[1]OCTOBER!D22+[1]NOVEMBER!D22+[1]DECEMBER!D22</f>
        <v>45</v>
      </c>
      <c r="Z22" s="22">
        <f t="shared" si="4"/>
        <v>318.65933333333339</v>
      </c>
      <c r="AA22" s="23">
        <f>'[1]JANUARY '!F22+[1]FEBRUARY!F22+[1]MARCH!F22+[1]APRIL!F22+[1]MAY!F22+[1]JUNE!F22+[1]JULY!F22+[1]AUGUST!F22+[1]SEPTEMBER!F22+[1]OCTOBER!F22+[1]NOVEMBER!F22+[1]DECEMBER!F22</f>
        <v>65</v>
      </c>
      <c r="AB22" s="24">
        <f>'[1]JANUARY '!G22+[1]FEBRUARY!G22+[1]MARCH!G22+[1]APRIL!G22+[1]MAY!G22+[1]JUNE!G22+[1]JULY!G22+[1]AUGUST!G22+[1]SEPTEMBER!G22+[1]OCTOBER!G22+[1]NOVEMBER!G22+[1]DECEMBER!G22</f>
        <v>58</v>
      </c>
      <c r="AC22" s="25">
        <f>AVERAGE('[1]JANUARY '!H22,[1]FEBRUARY!H22,[1]MARCH!H22,[1]APRIL!H22,[1]MAY!H22,[1]JUNE!H22,[1]JULY!H22,[1]AUGUST!H22,[1]SEPTEMBER!H22,[1]OCTOBER!H22,[1]NOVEMBER!H22,[1]DECEMBER!H22)</f>
        <v>1965.8181818181818</v>
      </c>
      <c r="AD22" s="25">
        <f>AVERAGE('[1]JANUARY '!I22,[1]FEBRUARY!I22,[1]MARCH!I22,[1]APRIL!I22,[1]MAY!I22,[1]JUNE!I22,[1]JULY!I22,[1]AUGUST!I22,[1]SEPTEMBER!I22,[1]OCTOBER!I22,[1]NOVEMBER!I22,[1]DECEMBER!I22)</f>
        <v>294.27272727272725</v>
      </c>
      <c r="AE22" s="24">
        <f>'[1]JANUARY '!J22+[1]FEBRUARY!J22+[1]MARCH!J22+[1]APRIL!J22+[1]MAY!J22+[1]JUNE!J22+[1]JULY!J22+[1]AUGUST!J22+[1]SEPTEMBER!J22+[1]OCTOBER!J22+[1]NOVEMBER!J22+[1]DECEMBER!J22</f>
        <v>99</v>
      </c>
      <c r="AF22" s="26">
        <f>'[1]JANUARY '!K22+[1]FEBRUARY!K22+[1]MARCH!K22+[1]APRIL!K22+[1]MAY!K22+[1]JUNE!K22+[1]JULY!K22+[1]AUGUST!K22+[1]SEPTEMBER!K22+[1]OCTOBER!K22+[1]NOVEMBER!K22+[1]DECEMBER!K22</f>
        <v>54</v>
      </c>
      <c r="AG22" s="27">
        <f>('[1]JANUARY '!L22+[1]FEBRUARY!L22+[1]MARCH!L22+[1]APRIL!L22+[1]MAY!L22+[1]JUNE!L22+[1]JULY!L22+[1]AUGUST!L22+[1]SEPTEMBER!L22+[1]OCTOBER!L22+[1]NOVEMBER!L22+[1]DECEMBER!L22)/13</f>
        <v>0.92307692307692313</v>
      </c>
      <c r="AH22" s="26">
        <f>'[1]JANUARY '!M22+[1]FEBRUARY!M22+[1]MARCH!M22+[1]APRIL!M22+[1]MAY!M22+[1]JUNE!M22+[1]JULY!M22+[1]AUGUST!M22+[1]SEPTEMBER!M22+[1]OCTOBER!M22+[1]NOVEMBER!M22+[1]DECEMBER!M22</f>
        <v>146</v>
      </c>
    </row>
    <row r="23" spans="1:89" x14ac:dyDescent="0.2">
      <c r="A23" s="30" t="s">
        <v>55</v>
      </c>
      <c r="B23" s="15">
        <f>E23+C23+15000</f>
        <v>30000</v>
      </c>
      <c r="C23" s="15">
        <v>0</v>
      </c>
      <c r="D23" s="16">
        <v>30000</v>
      </c>
      <c r="E23" s="15">
        <f t="shared" si="0"/>
        <v>15000</v>
      </c>
      <c r="F23" s="17">
        <f t="shared" si="6"/>
        <v>4500</v>
      </c>
      <c r="G23" s="17"/>
      <c r="H23" s="17"/>
      <c r="I23" s="17"/>
      <c r="J23" s="17"/>
      <c r="K23" s="17"/>
      <c r="L23" s="17"/>
      <c r="M23" s="17"/>
      <c r="N23" s="17"/>
      <c r="O23" s="17">
        <v>15000</v>
      </c>
      <c r="P23" s="17"/>
      <c r="Q23" s="17"/>
      <c r="R23" s="17"/>
      <c r="S23" s="17"/>
      <c r="T23" s="17"/>
      <c r="U23" s="17">
        <f t="shared" si="3"/>
        <v>30000</v>
      </c>
      <c r="V23" s="18">
        <f t="shared" si="1"/>
        <v>25500</v>
      </c>
      <c r="W23" s="19">
        <f>'[1]JANUARY '!B23+[1]FEBRUARY!B23+[1]MARCH!B23+[1]APRIL!B23+[1]MAY!B23+[1]JUNE!B23+[1]JULY!B23+[1]AUGUST!B23+[1]SEPTEMBER!B23+[1]OCTOBER!B23+[1]NOVEMBER!B23+[1]DECEMBER!B23</f>
        <v>24363.87</v>
      </c>
      <c r="X23" s="20">
        <f t="shared" si="2"/>
        <v>1136.130000000001</v>
      </c>
      <c r="Y23" s="21">
        <f>'[1]JANUARY '!D23+[1]FEBRUARY!D23+[1]MARCH!D23+[1]APRIL!D23+[1]MAY!D23+[1]JUNE!D23+[1]JULY!D23+[1]AUGUST!D23+[1]SEPTEMBER!D23+[1]OCTOBER!D23+[1]NOVEMBER!D23+[1]DECEMBER!D23</f>
        <v>73</v>
      </c>
      <c r="Z23" s="22">
        <f t="shared" si="4"/>
        <v>333.75164383561645</v>
      </c>
      <c r="AA23" s="23">
        <f>'[1]JANUARY '!F23+[1]FEBRUARY!F23+[1]MARCH!F23+[1]APRIL!F23+[1]MAY!F23+[1]JUNE!F23+[1]JULY!F23+[1]AUGUST!F23+[1]SEPTEMBER!F23+[1]OCTOBER!F23+[1]NOVEMBER!F23+[1]DECEMBER!F23</f>
        <v>97</v>
      </c>
      <c r="AB23" s="24">
        <f>'[1]JANUARY '!G23+[1]FEBRUARY!G23+[1]MARCH!G23+[1]APRIL!G23+[1]MAY!G23+[1]JUNE!G23+[1]JULY!G23+[1]AUGUST!G23+[1]SEPTEMBER!G23+[1]OCTOBER!G23+[1]NOVEMBER!G23+[1]DECEMBER!G23</f>
        <v>94</v>
      </c>
      <c r="AC23" s="25">
        <f>AVERAGE('[1]JANUARY '!H23,[1]FEBRUARY!H23,[1]MARCH!H23,[1]APRIL!H23,[1]MAY!H23,[1]JUNE!H23,[1]JULY!H23,[1]AUGUST!H23,[1]SEPTEMBER!H23,[1]OCTOBER!H23,[1]NOVEMBER!H23,[1]DECEMBER!H23)</f>
        <v>1531.6666666666667</v>
      </c>
      <c r="AD23" s="25">
        <f>AVERAGE('[1]JANUARY '!I23,[1]FEBRUARY!I23,[1]MARCH!I23,[1]APRIL!I23,[1]MAY!I23,[1]JUNE!I23,[1]JULY!I23,[1]AUGUST!I23,[1]SEPTEMBER!I23,[1]OCTOBER!I23,[1]NOVEMBER!I23,[1]DECEMBER!I23)</f>
        <v>338.16666666666669</v>
      </c>
      <c r="AE23" s="24">
        <f>'[1]JANUARY '!J23+[1]FEBRUARY!J23+[1]MARCH!J23+[1]APRIL!J23+[1]MAY!J23+[1]JUNE!J23+[1]JULY!J23+[1]AUGUST!J23+[1]SEPTEMBER!J23+[1]OCTOBER!J23+[1]NOVEMBER!J23+[1]DECEMBER!J23</f>
        <v>80</v>
      </c>
      <c r="AF23" s="26">
        <f>'[1]JANUARY '!K23+[1]FEBRUARY!K23+[1]MARCH!K23+[1]APRIL!K23+[1]MAY!K23+[1]JUNE!K23+[1]JULY!K23+[1]AUGUST!K23+[1]SEPTEMBER!K23+[1]OCTOBER!K23+[1]NOVEMBER!K23+[1]DECEMBER!K23</f>
        <v>10</v>
      </c>
      <c r="AG23" s="27">
        <f>('[1]JANUARY '!L23+[1]FEBRUARY!L23+[1]MARCH!L23+[1]APRIL!L23+[1]MAY!L23+[1]JUNE!L23+[1]JULY!L23+[1]AUGUST!L23+[1]SEPTEMBER!L23+[1]OCTOBER!L23+[1]NOVEMBER!L23+[1]DECEMBER!L23)/13</f>
        <v>0.84615384615384615</v>
      </c>
      <c r="AH23" s="26">
        <f>'[1]JANUARY '!M23+[1]FEBRUARY!M23+[1]MARCH!M23+[1]APRIL!M23+[1]MAY!M23+[1]JUNE!M23+[1]JULY!M23+[1]AUGUST!M23+[1]SEPTEMBER!M23+[1]OCTOBER!M23+[1]NOVEMBER!M23+[1]DECEMBER!M23</f>
        <v>240</v>
      </c>
    </row>
    <row r="24" spans="1:89" x14ac:dyDescent="0.2">
      <c r="A24" s="30" t="s">
        <v>56</v>
      </c>
      <c r="B24" s="15">
        <f>E24+C24+10000</f>
        <v>42518.67</v>
      </c>
      <c r="C24" s="15">
        <v>18.670000000000002</v>
      </c>
      <c r="D24" s="16">
        <v>65000</v>
      </c>
      <c r="E24" s="15">
        <f t="shared" si="0"/>
        <v>32500</v>
      </c>
      <c r="F24" s="17">
        <f>B24*7%</f>
        <v>2976.3069</v>
      </c>
      <c r="G24" s="17"/>
      <c r="H24" s="17"/>
      <c r="I24" s="17"/>
      <c r="J24" s="17"/>
      <c r="K24" s="17"/>
      <c r="L24" s="17"/>
      <c r="M24" s="17"/>
      <c r="N24" s="17"/>
      <c r="O24" s="17"/>
      <c r="P24" s="17">
        <v>10000</v>
      </c>
      <c r="Q24" s="17"/>
      <c r="R24" s="17"/>
      <c r="S24" s="17"/>
      <c r="T24" s="17"/>
      <c r="U24" s="17">
        <f t="shared" si="3"/>
        <v>42500</v>
      </c>
      <c r="V24" s="18">
        <f t="shared" si="1"/>
        <v>39542.363099999995</v>
      </c>
      <c r="W24" s="19">
        <f>'[1]JANUARY '!B24+[1]FEBRUARY!B24+[1]MARCH!B24+[1]APRIL!B24+[1]MAY!B24+[1]JUNE!B24+[1]JULY!B24+[1]AUGUST!B24+[1]SEPTEMBER!B24+[1]OCTOBER!B24+[1]NOVEMBER!B24+[1]DECEMBER!B24</f>
        <v>38434.46</v>
      </c>
      <c r="X24" s="20">
        <f t="shared" si="2"/>
        <v>1107.9030999999959</v>
      </c>
      <c r="Y24" s="21">
        <f>'[1]JANUARY '!D24+[1]FEBRUARY!D24+[1]MARCH!D24+[1]APRIL!D24+[1]MAY!D24+[1]JUNE!D24+[1]JULY!D24+[1]AUGUST!D24+[1]SEPTEMBER!D24+[1]OCTOBER!D24+[1]NOVEMBER!D24+[1]DECEMBER!D24</f>
        <v>97</v>
      </c>
      <c r="Z24" s="22">
        <f t="shared" si="4"/>
        <v>396.23154639175254</v>
      </c>
      <c r="AA24" s="23">
        <f>'[1]JANUARY '!F24+[1]FEBRUARY!F24+[1]MARCH!F24+[1]APRIL!F24+[1]MAY!F24+[1]JUNE!F24+[1]JULY!F24+[1]AUGUST!F24+[1]SEPTEMBER!F24+[1]OCTOBER!F24+[1]NOVEMBER!F24+[1]DECEMBER!F24</f>
        <v>153</v>
      </c>
      <c r="AB24" s="24">
        <f>'[1]JANUARY '!G24+[1]FEBRUARY!G24+[1]MARCH!G24+[1]APRIL!G24+[1]MAY!G24+[1]JUNE!G24+[1]JULY!G24+[1]AUGUST!G24+[1]SEPTEMBER!G24+[1]OCTOBER!G24+[1]NOVEMBER!G24+[1]DECEMBER!G24</f>
        <v>143</v>
      </c>
      <c r="AC24" s="25">
        <f>AVERAGE('[1]JANUARY '!H24,[1]FEBRUARY!H24,[1]MARCH!H24,[1]APRIL!H24,[1]MAY!H24,[1]JUNE!H24,[1]JULY!H24,[1]AUGUST!H24,[1]SEPTEMBER!H24,[1]OCTOBER!H24,[1]NOVEMBER!H24,[1]DECEMBER!H24)</f>
        <v>1709.4166666666667</v>
      </c>
      <c r="AD24" s="25">
        <f>AVERAGE('[1]JANUARY '!I24,[1]FEBRUARY!I24,[1]MARCH!I24,[1]APRIL!I24,[1]MAY!I24,[1]JUNE!I24,[1]JULY!I24,[1]AUGUST!I24,[1]SEPTEMBER!I24,[1]OCTOBER!I24,[1]NOVEMBER!I24,[1]DECEMBER!I24)</f>
        <v>619.5</v>
      </c>
      <c r="AE24" s="24">
        <f>'[1]JANUARY '!J24+[1]FEBRUARY!J24+[1]MARCH!J24+[1]APRIL!J24+[1]MAY!J24+[1]JUNE!J24+[1]JULY!J24+[1]AUGUST!J24+[1]SEPTEMBER!J24+[1]OCTOBER!J24+[1]NOVEMBER!J24+[1]DECEMBER!J24</f>
        <v>185</v>
      </c>
      <c r="AF24" s="26">
        <f>'[1]JANUARY '!K24+[1]FEBRUARY!K24+[1]MARCH!K24+[1]APRIL!K24+[1]MAY!K24+[1]JUNE!K24+[1]JULY!K24+[1]AUGUST!K24+[1]SEPTEMBER!K24+[1]OCTOBER!K24+[1]NOVEMBER!K24+[1]DECEMBER!K24</f>
        <v>88</v>
      </c>
      <c r="AG24" s="27">
        <f>('[1]JANUARY '!L24+[1]FEBRUARY!L24+[1]MARCH!L24+[1]APRIL!L24+[1]MAY!L24+[1]JUNE!L24+[1]JULY!L24+[1]AUGUST!L24+[1]SEPTEMBER!L24+[1]OCTOBER!L24+[1]NOVEMBER!L24+[1]DECEMBER!L24)/13</f>
        <v>1.4615384615384615</v>
      </c>
      <c r="AH24" s="26">
        <f>'[1]JANUARY '!M24+[1]FEBRUARY!M24+[1]MARCH!M24+[1]APRIL!M24+[1]MAY!M24+[1]JUNE!M24+[1]JULY!M24+[1]AUGUST!M24+[1]SEPTEMBER!M24+[1]OCTOBER!M24+[1]NOVEMBER!M24+[1]DECEMBER!M24</f>
        <v>148</v>
      </c>
    </row>
    <row r="25" spans="1:89" x14ac:dyDescent="0.2">
      <c r="A25" s="30" t="s">
        <v>57</v>
      </c>
      <c r="B25" s="15">
        <f t="shared" ref="B25:B27" si="7">E25+C25</f>
        <v>17812.34</v>
      </c>
      <c r="C25" s="15">
        <v>5312.34</v>
      </c>
      <c r="D25" s="16">
        <v>25000</v>
      </c>
      <c r="E25" s="15">
        <f t="shared" si="0"/>
        <v>12500</v>
      </c>
      <c r="F25" s="17">
        <f t="shared" ref="F25:F31" si="8">B25*15%</f>
        <v>2671.8510000000001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f t="shared" si="3"/>
        <v>12500</v>
      </c>
      <c r="V25" s="18">
        <f t="shared" si="1"/>
        <v>15140.489</v>
      </c>
      <c r="W25" s="19">
        <f>'[1]JANUARY '!B25+[1]FEBRUARY!B25+[1]MARCH!B25+[1]APRIL!B25+[1]MAY!B25+[1]JUNE!B25+[1]JULY!B25+[1]AUGUST!B25+[1]SEPTEMBER!B25+[1]OCTOBER!B25+[1]NOVEMBER!B25+[1]DECEMBER!B25</f>
        <v>15140.490000000002</v>
      </c>
      <c r="X25" s="20">
        <f t="shared" si="2"/>
        <v>-1.0000000020227162E-3</v>
      </c>
      <c r="Y25" s="21">
        <f>'[1]JANUARY '!D25+[1]FEBRUARY!D25+[1]MARCH!D25+[1]APRIL!D25+[1]MAY!D25+[1]JUNE!D25+[1]JULY!D25+[1]AUGUST!D25+[1]SEPTEMBER!D25+[1]OCTOBER!D25+[1]NOVEMBER!D25+[1]DECEMBER!D25</f>
        <v>37</v>
      </c>
      <c r="Z25" s="22">
        <f t="shared" si="4"/>
        <v>409.20243243243249</v>
      </c>
      <c r="AA25" s="23">
        <f>'[1]JANUARY '!F25+[1]FEBRUARY!F25+[1]MARCH!F25+[1]APRIL!F25+[1]MAY!F25+[1]JUNE!F25+[1]JULY!F25+[1]AUGUST!F25+[1]SEPTEMBER!F25+[1]OCTOBER!F25+[1]NOVEMBER!F25+[1]DECEMBER!F25</f>
        <v>48</v>
      </c>
      <c r="AB25" s="24">
        <f>'[1]JANUARY '!G25+[1]FEBRUARY!G25+[1]MARCH!G25+[1]APRIL!G25+[1]MAY!G25+[1]JUNE!G25+[1]JULY!G25+[1]AUGUST!G25+[1]SEPTEMBER!G25+[1]OCTOBER!G25+[1]NOVEMBER!G25+[1]DECEMBER!G25</f>
        <v>51</v>
      </c>
      <c r="AC25" s="25">
        <f>AVERAGE('[1]JANUARY '!H25,[1]FEBRUARY!H25,[1]MARCH!H25,[1]APRIL!H25,[1]MAY!H25,[1]JUNE!H25,[1]JULY!H25,[1]AUGUST!H25,[1]SEPTEMBER!H25,[1]OCTOBER!H25,[1]NOVEMBER!H25,[1]DECEMBER!H25)</f>
        <v>1436.8181818181818</v>
      </c>
      <c r="AD25" s="25">
        <f>AVERAGE('[1]JANUARY '!I25,[1]FEBRUARY!I25,[1]MARCH!I25,[1]APRIL!I25,[1]MAY!I25,[1]JUNE!I25,[1]JULY!I25,[1]AUGUST!I25,[1]SEPTEMBER!I25,[1]OCTOBER!I25,[1]NOVEMBER!I25,[1]DECEMBER!I25)</f>
        <v>559.09090909090912</v>
      </c>
      <c r="AE25" s="24">
        <f>'[1]JANUARY '!J25+[1]FEBRUARY!J25+[1]MARCH!J25+[1]APRIL!J25+[1]MAY!J25+[1]JUNE!J25+[1]JULY!J25+[1]AUGUST!J25+[1]SEPTEMBER!J25+[1]OCTOBER!J25+[1]NOVEMBER!J25+[1]DECEMBER!J25</f>
        <v>75</v>
      </c>
      <c r="AF25" s="26">
        <f>'[1]JANUARY '!K25+[1]FEBRUARY!K25+[1]MARCH!K25+[1]APRIL!K25+[1]MAY!K25+[1]JUNE!K25+[1]JULY!K25+[1]AUGUST!K25+[1]SEPTEMBER!K25+[1]OCTOBER!K25+[1]NOVEMBER!K25+[1]DECEMBER!K25</f>
        <v>38</v>
      </c>
      <c r="AG25" s="27">
        <f>('[1]JANUARY '!L25+[1]FEBRUARY!L25+[1]MARCH!L25+[1]APRIL!L25+[1]MAY!L25+[1]JUNE!L25+[1]JULY!L25+[1]AUGUST!L25+[1]SEPTEMBER!L25+[1]OCTOBER!L25+[1]NOVEMBER!L25+[1]DECEMBER!L25)/13</f>
        <v>1.8461538461538463</v>
      </c>
      <c r="AH25" s="26">
        <f>'[1]JANUARY '!M25+[1]FEBRUARY!M25+[1]MARCH!M25+[1]APRIL!M25+[1]MAY!M25+[1]JUNE!M25+[1]JULY!M25+[1]AUGUST!M25+[1]SEPTEMBER!M25+[1]OCTOBER!M25+[1]NOVEMBER!M25+[1]DECEMBER!M25</f>
        <v>38</v>
      </c>
    </row>
    <row r="26" spans="1:89" x14ac:dyDescent="0.2">
      <c r="A26" s="30" t="s">
        <v>58</v>
      </c>
      <c r="B26" s="15">
        <f>E26+C26+5000</f>
        <v>10000</v>
      </c>
      <c r="C26" s="34">
        <v>0</v>
      </c>
      <c r="D26" s="16">
        <v>10000</v>
      </c>
      <c r="E26" s="15">
        <f t="shared" si="0"/>
        <v>5000</v>
      </c>
      <c r="F26" s="17">
        <f t="shared" si="8"/>
        <v>1500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>
        <v>5000</v>
      </c>
      <c r="R26" s="17"/>
      <c r="S26" s="17"/>
      <c r="T26" s="17"/>
      <c r="U26" s="17">
        <f t="shared" si="3"/>
        <v>10000</v>
      </c>
      <c r="V26" s="18">
        <f t="shared" si="1"/>
        <v>8500</v>
      </c>
      <c r="W26" s="19">
        <f>'[1]JANUARY '!B26+[1]FEBRUARY!B26+[1]MARCH!B26+[1]APRIL!B26+[1]MAY!B26+[1]JUNE!B26+[1]JULY!B26+[1]AUGUST!B26+[1]SEPTEMBER!B26+[1]OCTOBER!B26+[1]NOVEMBER!B26+[1]DECEMBER!B26</f>
        <v>5852.56</v>
      </c>
      <c r="X26" s="20">
        <f t="shared" si="2"/>
        <v>2647.4399999999996</v>
      </c>
      <c r="Y26" s="21">
        <f>'[1]JANUARY '!D26+[1]FEBRUARY!D26+[1]MARCH!D26+[1]APRIL!D26+[1]MAY!D26+[1]JUNE!D26+[1]JULY!D26+[1]AUGUST!D26+[1]SEPTEMBER!D26+[1]OCTOBER!D26+[1]NOVEMBER!D26+[1]DECEMBER!D26</f>
        <v>14</v>
      </c>
      <c r="Z26" s="22">
        <f t="shared" si="4"/>
        <v>418.04</v>
      </c>
      <c r="AA26" s="23">
        <f>'[1]JANUARY '!F26+[1]FEBRUARY!F26+[1]MARCH!F26+[1]APRIL!F26+[1]MAY!F26+[1]JUNE!F26+[1]JULY!F26+[1]AUGUST!F26+[1]SEPTEMBER!F26+[1]OCTOBER!F26+[1]NOVEMBER!F26+[1]DECEMBER!F26</f>
        <v>22</v>
      </c>
      <c r="AB26" s="24">
        <f>'[1]JANUARY '!G26+[1]FEBRUARY!G26+[1]MARCH!G26+[1]APRIL!G26+[1]MAY!G26+[1]JUNE!G26+[1]JULY!G26+[1]AUGUST!G26+[1]SEPTEMBER!G26+[1]OCTOBER!G26+[1]NOVEMBER!G26+[1]DECEMBER!G26</f>
        <v>26</v>
      </c>
      <c r="AC26" s="25">
        <f>AVERAGE('[1]JANUARY '!H26,[1]FEBRUARY!H26,[1]MARCH!H26,[1]APRIL!H26,[1]MAY!H26,[1]JUNE!H26,[1]JULY!H26,[1]AUGUST!H26,[1]SEPTEMBER!H26,[1]OCTOBER!H26,[1]NOVEMBER!H26,[1]DECEMBER!H26)</f>
        <v>2312.9</v>
      </c>
      <c r="AD26" s="25">
        <f>AVERAGE('[1]JANUARY '!I26,[1]FEBRUARY!I26,[1]MARCH!I26,[1]APRIL!I26,[1]MAY!I26,[1]JUNE!I26,[1]JULY!I26,[1]AUGUST!I26,[1]SEPTEMBER!I26,[1]OCTOBER!I26,[1]NOVEMBER!I26,[1]DECEMBER!I26)</f>
        <v>564.6</v>
      </c>
      <c r="AE26" s="24">
        <f>'[1]JANUARY '!J26+[1]FEBRUARY!J26+[1]MARCH!J26+[1]APRIL!J26+[1]MAY!J26+[1]JUNE!J26+[1]JULY!J26+[1]AUGUST!J26+[1]SEPTEMBER!J26+[1]OCTOBER!J26+[1]NOVEMBER!J26+[1]DECEMBER!J26</f>
        <v>25</v>
      </c>
      <c r="AF26" s="26">
        <f>'[1]JANUARY '!K26+[1]FEBRUARY!K26+[1]MARCH!K26+[1]APRIL!K26+[1]MAY!K26+[1]JUNE!K26+[1]JULY!K26+[1]AUGUST!K26+[1]SEPTEMBER!K26+[1]OCTOBER!K26+[1]NOVEMBER!K26+[1]DECEMBER!K26</f>
        <v>11</v>
      </c>
      <c r="AG26" s="27">
        <f>('[1]JANUARY '!L26+[1]FEBRUARY!L26+[1]MARCH!L26+[1]APRIL!L26+[1]MAY!L26+[1]JUNE!L26+[1]JULY!L26+[1]AUGUST!L26+[1]SEPTEMBER!L26+[1]OCTOBER!L26+[1]NOVEMBER!L26+[1]DECEMBER!L26)/13</f>
        <v>1.0769230769230769</v>
      </c>
      <c r="AH26" s="26">
        <f>'[1]JANUARY '!M26+[1]FEBRUARY!M26+[1]MARCH!M26+[1]APRIL!M26+[1]MAY!M26+[1]JUNE!M26+[1]JULY!M26+[1]AUGUST!M26+[1]SEPTEMBER!M26+[1]OCTOBER!M26+[1]NOVEMBER!M26+[1]DECEMBER!M26</f>
        <v>22</v>
      </c>
    </row>
    <row r="27" spans="1:89" x14ac:dyDescent="0.2">
      <c r="A27" s="30" t="s">
        <v>59</v>
      </c>
      <c r="B27" s="15">
        <f t="shared" si="7"/>
        <v>17360.38</v>
      </c>
      <c r="C27" s="15">
        <v>110.38</v>
      </c>
      <c r="D27" s="16">
        <v>34500</v>
      </c>
      <c r="E27" s="15">
        <f t="shared" si="0"/>
        <v>17250</v>
      </c>
      <c r="F27" s="17">
        <f t="shared" si="8"/>
        <v>2604.0570000000002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>
        <f t="shared" si="3"/>
        <v>17250</v>
      </c>
      <c r="V27" s="18">
        <f t="shared" si="1"/>
        <v>14756.323</v>
      </c>
      <c r="W27" s="19">
        <f>'[1]JANUARY '!B27+[1]FEBRUARY!B27+[1]MARCH!B27+[1]APRIL!B27+[1]MAY!B27+[1]JUNE!B27+[1]JULY!B27+[1]AUGUST!B27+[1]SEPTEMBER!B27+[1]OCTOBER!B27+[1]NOVEMBER!B27+[1]DECEMBER!B27</f>
        <v>13859.609999999999</v>
      </c>
      <c r="X27" s="20">
        <f t="shared" si="2"/>
        <v>896.71300000000156</v>
      </c>
      <c r="Y27" s="21">
        <f>'[1]JANUARY '!D27+[1]FEBRUARY!D27+[1]MARCH!D27+[1]APRIL!D27+[1]MAY!D27+[1]JUNE!D27+[1]JULY!D27+[1]AUGUST!D27+[1]SEPTEMBER!D27+[1]OCTOBER!D27+[1]NOVEMBER!D27+[1]DECEMBER!D27</f>
        <v>33</v>
      </c>
      <c r="Z27" s="22">
        <f t="shared" si="4"/>
        <v>419.98818181818177</v>
      </c>
      <c r="AA27" s="23">
        <f>'[1]JANUARY '!F27+[1]FEBRUARY!F27+[1]MARCH!F27+[1]APRIL!F27+[1]MAY!F27+[1]JUNE!F27+[1]JULY!F27+[1]AUGUST!F27+[1]SEPTEMBER!F27+[1]OCTOBER!F27+[1]NOVEMBER!F27+[1]DECEMBER!F27</f>
        <v>48</v>
      </c>
      <c r="AB27" s="24">
        <f>'[1]JANUARY '!G27+[1]FEBRUARY!G27+[1]MARCH!G27+[1]APRIL!G27+[1]MAY!G27+[1]JUNE!G27+[1]JULY!G27+[1]AUGUST!G27+[1]SEPTEMBER!G27+[1]OCTOBER!G27+[1]NOVEMBER!G27+[1]DECEMBER!G27</f>
        <v>59</v>
      </c>
      <c r="AC27" s="25">
        <f>AVERAGE('[1]JANUARY '!H27,[1]FEBRUARY!H27,[1]MARCH!H27,[1]APRIL!H27,[1]MAY!H27,[1]JUNE!H27,[1]JULY!H27,[1]AUGUST!H27,[1]SEPTEMBER!H27,[1]OCTOBER!H27,[1]NOVEMBER!H27,[1]DECEMBER!H27)</f>
        <v>1863.1818181818182</v>
      </c>
      <c r="AD27" s="25">
        <f>AVERAGE('[1]JANUARY '!I27,[1]FEBRUARY!I27,[1]MARCH!I27,[1]APRIL!I27,[1]MAY!I27,[1]JUNE!I27,[1]JULY!I27,[1]AUGUST!I27,[1]SEPTEMBER!I27,[1]OCTOBER!I27,[1]NOVEMBER!I27,[1]DECEMBER!I27)</f>
        <v>560.36363636363637</v>
      </c>
      <c r="AE27" s="24">
        <f>'[1]JANUARY '!J27+[1]FEBRUARY!J27+[1]MARCH!J27+[1]APRIL!J27+[1]MAY!J27+[1]JUNE!J27+[1]JULY!J27+[1]AUGUST!J27+[1]SEPTEMBER!J27+[1]OCTOBER!J27+[1]NOVEMBER!J27+[1]DECEMBER!J27</f>
        <v>41</v>
      </c>
      <c r="AF27" s="26">
        <f>'[1]JANUARY '!K27+[1]FEBRUARY!K27+[1]MARCH!K27+[1]APRIL!K27+[1]MAY!K27+[1]JUNE!K27+[1]JULY!K27+[1]AUGUST!K27+[1]SEPTEMBER!K27+[1]OCTOBER!K27+[1]NOVEMBER!K27+[1]DECEMBER!K27</f>
        <v>8</v>
      </c>
      <c r="AG27" s="27">
        <f>('[1]JANUARY '!L27+[1]FEBRUARY!L27+[1]MARCH!L27+[1]APRIL!L27+[1]MAY!L27+[1]JUNE!L27+[1]JULY!L27+[1]AUGUST!L27+[1]SEPTEMBER!L27+[1]OCTOBER!L27+[1]NOVEMBER!L27+[1]DECEMBER!L27)/13</f>
        <v>0.92307692307692313</v>
      </c>
      <c r="AH27" s="26">
        <f>'[1]JANUARY '!M27+[1]FEBRUARY!M27+[1]MARCH!M27+[1]APRIL!M27+[1]MAY!M27+[1]JUNE!M27+[1]JULY!M27+[1]AUGUST!M27+[1]SEPTEMBER!M27+[1]OCTOBER!M27+[1]NOVEMBER!M27+[1]DECEMBER!M27</f>
        <v>153</v>
      </c>
    </row>
    <row r="28" spans="1:89" x14ac:dyDescent="0.2">
      <c r="A28" s="30" t="s">
        <v>60</v>
      </c>
      <c r="B28" s="15">
        <f>E28+C28+5000+1500</f>
        <v>16500</v>
      </c>
      <c r="C28" s="15">
        <v>0</v>
      </c>
      <c r="D28" s="16">
        <v>20000</v>
      </c>
      <c r="E28" s="15">
        <f t="shared" si="0"/>
        <v>10000</v>
      </c>
      <c r="F28" s="17">
        <f t="shared" si="8"/>
        <v>2475</v>
      </c>
      <c r="G28" s="17"/>
      <c r="H28" s="17"/>
      <c r="I28" s="17"/>
      <c r="J28" s="17"/>
      <c r="K28" s="17"/>
      <c r="L28" s="17"/>
      <c r="M28" s="17"/>
      <c r="N28" s="17"/>
      <c r="O28" s="17"/>
      <c r="P28" s="17">
        <v>5000</v>
      </c>
      <c r="Q28" s="17"/>
      <c r="R28" s="17"/>
      <c r="S28" s="17">
        <v>1500</v>
      </c>
      <c r="T28" s="17"/>
      <c r="U28" s="17">
        <f t="shared" si="3"/>
        <v>16500</v>
      </c>
      <c r="V28" s="18">
        <f t="shared" si="1"/>
        <v>14025</v>
      </c>
      <c r="W28" s="19">
        <f>'[1]JANUARY '!B28+[1]FEBRUARY!B28+[1]MARCH!B28+[1]APRIL!B28+[1]MAY!B28+[1]JUNE!B28+[1]JULY!B28+[1]AUGUST!B28+[1]SEPTEMBER!B28+[1]OCTOBER!B28+[1]NOVEMBER!B28+[1]DECEMBER!B28</f>
        <v>11663.880000000001</v>
      </c>
      <c r="X28" s="20">
        <f t="shared" si="2"/>
        <v>2361.119999999999</v>
      </c>
      <c r="Y28" s="21">
        <f>'[1]JANUARY '!D28+[1]FEBRUARY!D28+[1]MARCH!D28+[1]APRIL!D28+[1]MAY!D28+[1]JUNE!D28+[1]JULY!D28+[1]AUGUST!D28+[1]SEPTEMBER!D28+[1]OCTOBER!D28+[1]NOVEMBER!D28+[1]DECEMBER!D28</f>
        <v>28</v>
      </c>
      <c r="Z28" s="22">
        <f t="shared" si="4"/>
        <v>416.56714285714287</v>
      </c>
      <c r="AA28" s="23">
        <f>'[1]JANUARY '!F28+[1]FEBRUARY!F28+[1]MARCH!F28+[1]APRIL!F28+[1]MAY!F28+[1]JUNE!F28+[1]JULY!F28+[1]AUGUST!F28+[1]SEPTEMBER!F28+[1]OCTOBER!F28+[1]NOVEMBER!F28+[1]DECEMBER!F28</f>
        <v>35</v>
      </c>
      <c r="AB28" s="24">
        <f>'[1]JANUARY '!G28+[1]FEBRUARY!G28+[1]MARCH!G28+[1]APRIL!G28+[1]MAY!G28+[1]JUNE!G28+[1]JULY!G28+[1]AUGUST!G28+[1]SEPTEMBER!G28+[1]OCTOBER!G28+[1]NOVEMBER!G28+[1]DECEMBER!G28</f>
        <v>36</v>
      </c>
      <c r="AC28" s="25">
        <f>AVERAGE('[1]JANUARY '!H28,[1]FEBRUARY!H28,[1]MARCH!H28,[1]APRIL!H28,[1]MAY!H28,[1]JUNE!H28,[1]JULY!H28,[1]AUGUST!H28,[1]SEPTEMBER!H28,[1]OCTOBER!H28,[1]NOVEMBER!H28,[1]DECEMBER!H28)</f>
        <v>1854.909090909091</v>
      </c>
      <c r="AD28" s="25">
        <f>AVERAGE('[1]JANUARY '!I28,[1]FEBRUARY!I28,[1]MARCH!I28,[1]APRIL!I28,[1]MAY!I28,[1]JUNE!I28,[1]JULY!I28,[1]AUGUST!I28,[1]SEPTEMBER!I28,[1]OCTOBER!I28,[1]NOVEMBER!I28,[1]DECEMBER!I28)</f>
        <v>550.27272727272725</v>
      </c>
      <c r="AE28" s="24">
        <f>'[1]JANUARY '!J28+[1]FEBRUARY!J28+[1]MARCH!J28+[1]APRIL!J28+[1]MAY!J28+[1]JUNE!J28+[1]JULY!J28+[1]AUGUST!J28+[1]SEPTEMBER!J28+[1]OCTOBER!J28+[1]NOVEMBER!J28+[1]DECEMBER!J28</f>
        <v>56</v>
      </c>
      <c r="AF28" s="26">
        <f>'[1]JANUARY '!K28+[1]FEBRUARY!K28+[1]MARCH!K28+[1]APRIL!K28+[1]MAY!K28+[1]JUNE!K28+[1]JULY!K28+[1]AUGUST!K28+[1]SEPTEMBER!K28+[1]OCTOBER!K28+[1]NOVEMBER!K28+[1]DECEMBER!K28</f>
        <v>28</v>
      </c>
      <c r="AG28" s="27">
        <f>('[1]JANUARY '!L28+[1]FEBRUARY!L28+[1]MARCH!L28+[1]APRIL!L28+[1]MAY!L28+[1]JUNE!L28+[1]JULY!L28+[1]AUGUST!L28+[1]SEPTEMBER!L28+[1]OCTOBER!L28+[1]NOVEMBER!L28+[1]DECEMBER!L28)/13</f>
        <v>1.8461538461538463</v>
      </c>
      <c r="AH28" s="26">
        <f>'[1]JANUARY '!M28+[1]FEBRUARY!M28+[1]MARCH!M28+[1]APRIL!M28+[1]MAY!M28+[1]JUNE!M28+[1]JULY!M28+[1]AUGUST!M28+[1]SEPTEMBER!M28+[1]OCTOBER!M28+[1]NOVEMBER!M28+[1]DECEMBER!M28</f>
        <v>117</v>
      </c>
    </row>
    <row r="29" spans="1:89" x14ac:dyDescent="0.2">
      <c r="A29" s="30" t="s">
        <v>61</v>
      </c>
      <c r="B29" s="15">
        <f>E29+C29+20000</f>
        <v>40000</v>
      </c>
      <c r="C29" s="15">
        <v>0</v>
      </c>
      <c r="D29" s="16">
        <v>40000</v>
      </c>
      <c r="E29" s="15">
        <f t="shared" si="0"/>
        <v>20000</v>
      </c>
      <c r="F29" s="17">
        <f t="shared" si="8"/>
        <v>6000</v>
      </c>
      <c r="G29" s="17"/>
      <c r="H29" s="17"/>
      <c r="I29" s="17"/>
      <c r="J29" s="17"/>
      <c r="K29" s="17"/>
      <c r="L29" s="17">
        <v>20000</v>
      </c>
      <c r="M29" s="17"/>
      <c r="N29" s="17"/>
      <c r="O29" s="17"/>
      <c r="P29" s="17"/>
      <c r="Q29" s="17"/>
      <c r="R29" s="17"/>
      <c r="S29" s="17"/>
      <c r="T29" s="17"/>
      <c r="U29" s="17">
        <f t="shared" si="3"/>
        <v>40000</v>
      </c>
      <c r="V29" s="18">
        <f t="shared" si="1"/>
        <v>34000</v>
      </c>
      <c r="W29" s="19">
        <f>'[1]JANUARY '!B29+[1]FEBRUARY!B29+[1]MARCH!B29+[1]APRIL!B29+[1]MAY!B29+[1]JUNE!B29+[1]JULY!B29+[1]AUGUST!B29+[1]SEPTEMBER!B29+[1]OCTOBER!B29+[1]NOVEMBER!B29+[1]DECEMBER!B29</f>
        <v>28787.389999999996</v>
      </c>
      <c r="X29" s="20">
        <f t="shared" si="2"/>
        <v>5212.6100000000042</v>
      </c>
      <c r="Y29" s="21">
        <f>'[1]JANUARY '!D29+[1]FEBRUARY!D29+[1]MARCH!D29+[1]APRIL!D29+[1]MAY!D29+[1]JUNE!D29+[1]JULY!D29+[1]AUGUST!D29+[1]SEPTEMBER!D29+[1]OCTOBER!D29+[1]NOVEMBER!D29+[1]DECEMBER!D29</f>
        <v>63</v>
      </c>
      <c r="Z29" s="22">
        <f t="shared" si="4"/>
        <v>456.94269841269835</v>
      </c>
      <c r="AA29" s="23">
        <f>'[1]JANUARY '!F29+[1]FEBRUARY!F29+[1]MARCH!F29+[1]APRIL!F29+[1]MAY!F29+[1]JUNE!F29+[1]JULY!F29+[1]AUGUST!F29+[1]SEPTEMBER!F29+[1]OCTOBER!F29+[1]NOVEMBER!F29+[1]DECEMBER!F29</f>
        <v>91</v>
      </c>
      <c r="AB29" s="24">
        <f>'[1]JANUARY '!G29+[1]FEBRUARY!G29+[1]MARCH!G29+[1]APRIL!G29+[1]MAY!G29+[1]JUNE!G29+[1]JULY!G29+[1]AUGUST!G29+[1]SEPTEMBER!G29+[1]OCTOBER!G29+[1]NOVEMBER!G29+[1]DECEMBER!G29</f>
        <v>92</v>
      </c>
      <c r="AC29" s="25">
        <f>AVERAGE('[1]JANUARY '!H29,[1]FEBRUARY!H29,[1]MARCH!H29,[1]APRIL!H29,[1]MAY!H29,[1]JUNE!H29,[1]JULY!H29,[1]AUGUST!H29,[1]SEPTEMBER!H29,[1]OCTOBER!H29,[1]NOVEMBER!H29,[1]DECEMBER!H29)</f>
        <v>1687</v>
      </c>
      <c r="AD29" s="25">
        <f>AVERAGE('[1]JANUARY '!I29,[1]FEBRUARY!I29,[1]MARCH!I29,[1]APRIL!I29,[1]MAY!I29,[1]JUNE!I29,[1]JULY!I29,[1]AUGUST!I29,[1]SEPTEMBER!I29,[1]OCTOBER!I29,[1]NOVEMBER!I29,[1]DECEMBER!I29)</f>
        <v>519.90909090909088</v>
      </c>
      <c r="AE29" s="24">
        <f>'[1]JANUARY '!J29+[1]FEBRUARY!J29+[1]MARCH!J29+[1]APRIL!J29+[1]MAY!J29+[1]JUNE!J29+[1]JULY!J29+[1]AUGUST!J29+[1]SEPTEMBER!J29+[1]OCTOBER!J29+[1]NOVEMBER!J29+[1]DECEMBER!J29</f>
        <v>145</v>
      </c>
      <c r="AF29" s="26">
        <f>'[1]JANUARY '!K29+[1]FEBRUARY!K29+[1]MARCH!K29+[1]APRIL!K29+[1]MAY!K29+[1]JUNE!K29+[1]JULY!K29+[1]AUGUST!K29+[1]SEPTEMBER!K29+[1]OCTOBER!K29+[1]NOVEMBER!K29+[1]DECEMBER!K29</f>
        <v>74</v>
      </c>
      <c r="AG29" s="27">
        <f>('[1]JANUARY '!L29+[1]FEBRUARY!L29+[1]MARCH!L29+[1]APRIL!L29+[1]MAY!L29+[1]JUNE!L29+[1]JULY!L29+[1]AUGUST!L29+[1]SEPTEMBER!L29+[1]OCTOBER!L29+[1]NOVEMBER!L29+[1]DECEMBER!L29)/13</f>
        <v>1.7692307692307692</v>
      </c>
      <c r="AH29" s="26">
        <f>'[1]JANUARY '!M29+[1]FEBRUARY!M29+[1]MARCH!M29+[1]APRIL!M29+[1]MAY!M29+[1]JUNE!M29+[1]JULY!M29+[1]AUGUST!M29+[1]SEPTEMBER!M29+[1]OCTOBER!M29+[1]NOVEMBER!M29+[1]DECEMBER!M29</f>
        <v>71</v>
      </c>
    </row>
    <row r="30" spans="1:89" x14ac:dyDescent="0.2">
      <c r="A30" s="30" t="s">
        <v>62</v>
      </c>
      <c r="B30" s="15">
        <f>E30+C30+12500</f>
        <v>27027.279999999999</v>
      </c>
      <c r="C30" s="15">
        <v>2027.28</v>
      </c>
      <c r="D30" s="16">
        <v>25000</v>
      </c>
      <c r="E30" s="15">
        <f t="shared" si="0"/>
        <v>12500</v>
      </c>
      <c r="F30" s="17">
        <f t="shared" si="8"/>
        <v>4054.0919999999996</v>
      </c>
      <c r="G30" s="17"/>
      <c r="H30" s="17"/>
      <c r="I30" s="17"/>
      <c r="J30" s="17"/>
      <c r="K30" s="17"/>
      <c r="L30" s="17"/>
      <c r="M30" s="17">
        <v>12500</v>
      </c>
      <c r="N30" s="17"/>
      <c r="O30" s="17"/>
      <c r="P30" s="17"/>
      <c r="Q30" s="17"/>
      <c r="R30" s="17"/>
      <c r="S30" s="17"/>
      <c r="T30" s="17"/>
      <c r="U30" s="17">
        <f t="shared" si="3"/>
        <v>25000</v>
      </c>
      <c r="V30" s="18">
        <f t="shared" si="1"/>
        <v>22973.187999999998</v>
      </c>
      <c r="W30" s="19">
        <f>'[1]JANUARY '!B30+[1]FEBRUARY!B30+[1]MARCH!B30+[1]APRIL!B30+[1]MAY!B30+[1]JUNE!B30+[1]JULY!B30+[1]AUGUST!B30+[1]SEPTEMBER!B30+[1]OCTOBER!B30+[1]NOVEMBER!B30+[1]DECEMBER!B30</f>
        <v>16738.899999999998</v>
      </c>
      <c r="X30" s="20">
        <f t="shared" si="2"/>
        <v>6234.2880000000005</v>
      </c>
      <c r="Y30" s="21">
        <f>'[1]JANUARY '!D30+[1]FEBRUARY!D30+[1]MARCH!D30+[1]APRIL!D30+[1]MAY!D30+[1]JUNE!D30+[1]JULY!D30+[1]AUGUST!D30+[1]SEPTEMBER!D30+[1]OCTOBER!D30+[1]NOVEMBER!D30+[1]DECEMBER!D30</f>
        <v>39</v>
      </c>
      <c r="Z30" s="22">
        <f t="shared" si="4"/>
        <v>429.20256410256405</v>
      </c>
      <c r="AA30" s="23">
        <f>'[1]JANUARY '!F30+[1]FEBRUARY!F30+[1]MARCH!F30+[1]APRIL!F30+[1]MAY!F30+[1]JUNE!F30+[1]JULY!F30+[1]AUGUST!F30+[1]SEPTEMBER!F30+[1]OCTOBER!F30+[1]NOVEMBER!F30+[1]DECEMBER!F30</f>
        <v>56</v>
      </c>
      <c r="AB30" s="24">
        <f>'[1]JANUARY '!G30+[1]FEBRUARY!G30+[1]MARCH!G30+[1]APRIL!G30+[1]MAY!G30+[1]JUNE!G30+[1]JULY!G30+[1]AUGUST!G30+[1]SEPTEMBER!G30+[1]OCTOBER!G30+[1]NOVEMBER!G30+[1]DECEMBER!G30</f>
        <v>59</v>
      </c>
      <c r="AC30" s="25">
        <f>AVERAGE('[1]JANUARY '!H30,[1]FEBRUARY!H30,[1]MARCH!H30,[1]APRIL!H30,[1]MAY!H30,[1]JUNE!H30,[1]JULY!H30,[1]AUGUST!H30,[1]SEPTEMBER!H30,[1]OCTOBER!H30,[1]NOVEMBER!H30,[1]DECEMBER!H30)</f>
        <v>1718.5</v>
      </c>
      <c r="AD30" s="25">
        <f>AVERAGE('[1]JANUARY '!I30,[1]FEBRUARY!I30,[1]MARCH!I30,[1]APRIL!I30,[1]MAY!I30,[1]JUNE!I30,[1]JULY!I30,[1]AUGUST!I30,[1]SEPTEMBER!I30,[1]OCTOBER!I30,[1]NOVEMBER!I30,[1]DECEMBER!I30)</f>
        <v>571.5</v>
      </c>
      <c r="AE30" s="24">
        <f>'[1]JANUARY '!J30+[1]FEBRUARY!J30+[1]MARCH!J30+[1]APRIL!J30+[1]MAY!J30+[1]JUNE!J30+[1]JULY!J30+[1]AUGUST!J30+[1]SEPTEMBER!J30+[1]OCTOBER!J30+[1]NOVEMBER!J30+[1]DECEMBER!J30</f>
        <v>64</v>
      </c>
      <c r="AF30" s="26">
        <f>'[1]JANUARY '!K30+[1]FEBRUARY!K30+[1]MARCH!K30+[1]APRIL!K30+[1]MAY!K30+[1]JUNE!K30+[1]JULY!K30+[1]AUGUST!K30+[1]SEPTEMBER!K30+[1]OCTOBER!K30+[1]NOVEMBER!K30+[1]DECEMBER!K30</f>
        <v>25</v>
      </c>
      <c r="AG30" s="27">
        <f>('[1]JANUARY '!L30+[1]FEBRUARY!L30+[1]MARCH!L30+[1]APRIL!L30+[1]MAY!L30+[1]JUNE!L30+[1]JULY!L30+[1]AUGUST!L30+[1]SEPTEMBER!L30+[1]OCTOBER!L30+[1]NOVEMBER!L30+[1]DECEMBER!L30)/13</f>
        <v>0.84615384615384615</v>
      </c>
      <c r="AH30" s="26">
        <f>'[1]JANUARY '!M30+[1]FEBRUARY!M30+[1]MARCH!M30+[1]APRIL!M30+[1]MAY!M30+[1]JUNE!M30+[1]JULY!M30+[1]AUGUST!M30+[1]SEPTEMBER!M30+[1]OCTOBER!M30+[1]NOVEMBER!M30+[1]DECEMBER!M30</f>
        <v>30</v>
      </c>
    </row>
    <row r="31" spans="1:89" ht="13.5" thickBot="1" x14ac:dyDescent="0.25">
      <c r="A31" s="35" t="s">
        <v>63</v>
      </c>
      <c r="B31" s="15">
        <f>E31+C31+50000+3000</f>
        <v>110500</v>
      </c>
      <c r="C31" s="36">
        <v>0</v>
      </c>
      <c r="D31" s="16">
        <v>115000</v>
      </c>
      <c r="E31" s="15">
        <f t="shared" si="0"/>
        <v>57500</v>
      </c>
      <c r="F31" s="17">
        <f t="shared" si="8"/>
        <v>16575</v>
      </c>
      <c r="G31" s="37"/>
      <c r="H31" s="37"/>
      <c r="I31" s="37"/>
      <c r="J31" s="37">
        <v>50000</v>
      </c>
      <c r="K31" s="37"/>
      <c r="L31" s="37"/>
      <c r="M31" s="37"/>
      <c r="N31" s="37"/>
      <c r="O31" s="37"/>
      <c r="P31" s="37"/>
      <c r="Q31" s="37"/>
      <c r="R31" s="37"/>
      <c r="S31" s="37"/>
      <c r="T31" s="37">
        <v>3000</v>
      </c>
      <c r="U31" s="17">
        <f t="shared" si="3"/>
        <v>110500</v>
      </c>
      <c r="V31" s="38">
        <f t="shared" si="1"/>
        <v>93925</v>
      </c>
      <c r="W31" s="19">
        <f>'[1]JANUARY '!B31+[1]FEBRUARY!B31+[1]MARCH!B31+[1]APRIL!B31+[1]MAY!B31+[1]JUNE!B31+[1]JULY!B31+[1]AUGUST!B31+[1]SEPTEMBER!B31+[1]OCTOBER!B31+[1]NOVEMBER!B31+[1]DECEMBER!B31</f>
        <v>93925.000000000015</v>
      </c>
      <c r="X31" s="39">
        <f t="shared" si="2"/>
        <v>0</v>
      </c>
      <c r="Y31" s="21">
        <f>'[1]JANUARY '!D31+[1]FEBRUARY!D31+[1]MARCH!D31+[1]APRIL!D31+[1]MAY!D31+[1]JUNE!D31+[1]JULY!D31+[1]AUGUST!D31+[1]SEPTEMBER!D31+[1]OCTOBER!D31+[1]NOVEMBER!D31+[1]DECEMBER!D31</f>
        <v>273</v>
      </c>
      <c r="Z31" s="22">
        <f t="shared" si="4"/>
        <v>344.04761904761909</v>
      </c>
      <c r="AA31" s="23">
        <f>'[1]JANUARY '!F31+[1]FEBRUARY!F31+[1]MARCH!F31+[1]APRIL!F31+[1]MAY!F31+[1]JUNE!F31+[1]JULY!F31+[1]AUGUST!F31+[1]SEPTEMBER!F31+[1]OCTOBER!F31+[1]NOVEMBER!F31+[1]DECEMBER!F31</f>
        <v>413</v>
      </c>
      <c r="AB31" s="24">
        <f>'[1]JANUARY '!G31+[1]FEBRUARY!G31+[1]MARCH!G31+[1]APRIL!G31+[1]MAY!G31+[1]JUNE!G31+[1]JULY!G31+[1]AUGUST!G31+[1]SEPTEMBER!G31+[1]OCTOBER!G31+[1]NOVEMBER!G31+[1]DECEMBER!G31</f>
        <v>333</v>
      </c>
      <c r="AC31" s="25">
        <f>AVERAGE('[1]JANUARY '!H31,[1]FEBRUARY!H31,[1]MARCH!H31,[1]APRIL!H31,[1]MAY!H31,[1]JUNE!H31,[1]JULY!H31,[1]AUGUST!H31,[1]SEPTEMBER!H31,[1]OCTOBER!H31,[1]NOVEMBER!H31,[1]DECEMBER!H31)</f>
        <v>1860.6363636363637</v>
      </c>
      <c r="AD31" s="25">
        <f>AVERAGE('[1]JANUARY '!I31,[1]FEBRUARY!I31,[1]MARCH!I31,[1]APRIL!I31,[1]MAY!I31,[1]JUNE!I31,[1]JULY!I31,[1]AUGUST!I31,[1]SEPTEMBER!I31,[1]OCTOBER!I31,[1]NOVEMBER!I31,[1]DECEMBER!I31)</f>
        <v>400.36363636363637</v>
      </c>
      <c r="AE31" s="24">
        <f>'[1]JANUARY '!J31+[1]FEBRUARY!J31+[1]MARCH!J31+[1]APRIL!J31+[1]MAY!J31+[1]JUNE!J31+[1]JULY!J31+[1]AUGUST!J31+[1]SEPTEMBER!J31+[1]OCTOBER!J31+[1]NOVEMBER!J31+[1]DECEMBER!J31</f>
        <v>284</v>
      </c>
      <c r="AF31" s="26">
        <f>'[1]JANUARY '!K31+[1]FEBRUARY!K31+[1]MARCH!K31+[1]APRIL!K31+[1]MAY!K31+[1]JUNE!K31+[1]JULY!K31+[1]AUGUST!K31+[1]SEPTEMBER!K31+[1]OCTOBER!K31+[1]NOVEMBER!K31+[1]DECEMBER!K31</f>
        <v>11</v>
      </c>
      <c r="AG31" s="40">
        <f>('[1]JANUARY '!L31+[1]FEBRUARY!L31+[1]MARCH!L31+[1]APRIL!L31+[1]MAY!L31+[1]JUNE!L31+[1]JULY!L31+[1]AUGUST!L31+[1]SEPTEMBER!L31+[1]OCTOBER!L31+[1]NOVEMBER!L31+[1]DECEMBER!L31)/13</f>
        <v>10.153846153846153</v>
      </c>
      <c r="AH31" s="26">
        <f>'[1]JANUARY '!M31+[1]FEBRUARY!M31+[1]MARCH!M31+[1]APRIL!M31+[1]MAY!M31+[1]JUNE!M31+[1]JULY!M31+[1]AUGUST!M31+[1]SEPTEMBER!M31+[1]OCTOBER!M31+[1]NOVEMBER!M31+[1]DECEMBER!M31</f>
        <v>286</v>
      </c>
    </row>
    <row r="32" spans="1:89" ht="13.5" thickBot="1" x14ac:dyDescent="0.25">
      <c r="A32" s="41" t="s">
        <v>64</v>
      </c>
      <c r="B32" s="42">
        <f>SUM(B4:B31)</f>
        <v>891487.62000000023</v>
      </c>
      <c r="C32" s="42">
        <f>SUM(C4:C31)</f>
        <v>24737.62</v>
      </c>
      <c r="D32" s="43">
        <f>SUM(D4:D31)</f>
        <v>1109500</v>
      </c>
      <c r="E32" s="42">
        <f>SUM(E4:E31)</f>
        <v>554750</v>
      </c>
      <c r="F32" s="44">
        <f t="shared" ref="F32:Y32" si="9">SUM(F4:F31)</f>
        <v>125901.1434</v>
      </c>
      <c r="G32" s="44">
        <f>SUM(G4:G31)</f>
        <v>5000</v>
      </c>
      <c r="H32" s="44">
        <f t="shared" ref="H32:M32" si="10">SUM(H4:H31)</f>
        <v>3500</v>
      </c>
      <c r="I32" s="44">
        <f t="shared" si="10"/>
        <v>5000</v>
      </c>
      <c r="J32" s="44">
        <f t="shared" si="10"/>
        <v>95000</v>
      </c>
      <c r="K32" s="44">
        <f t="shared" si="10"/>
        <v>35000</v>
      </c>
      <c r="L32" s="44">
        <f t="shared" si="10"/>
        <v>20000</v>
      </c>
      <c r="M32" s="44">
        <f t="shared" si="10"/>
        <v>42500</v>
      </c>
      <c r="N32" s="44">
        <f>SUM(N4:N31)</f>
        <v>5000</v>
      </c>
      <c r="O32" s="44">
        <f>SUM(O4:O31)</f>
        <v>55000</v>
      </c>
      <c r="P32" s="44">
        <f>SUM(P4:P31)</f>
        <v>25000</v>
      </c>
      <c r="Q32" s="44">
        <f t="shared" ref="Q32:T32" si="11">SUM(Q4:Q31)</f>
        <v>6500</v>
      </c>
      <c r="R32" s="44">
        <f t="shared" si="11"/>
        <v>9000</v>
      </c>
      <c r="S32" s="44">
        <f t="shared" si="11"/>
        <v>6000</v>
      </c>
      <c r="T32" s="44">
        <f t="shared" si="11"/>
        <v>4500</v>
      </c>
      <c r="U32" s="44">
        <f>SUM(U4:U31)</f>
        <v>871750</v>
      </c>
      <c r="V32" s="44">
        <f t="shared" si="9"/>
        <v>765586.47659999994</v>
      </c>
      <c r="W32" s="45">
        <f t="shared" si="9"/>
        <v>696694.77000000014</v>
      </c>
      <c r="X32" s="46">
        <f t="shared" si="2"/>
        <v>68891.706599999801</v>
      </c>
      <c r="Y32" s="47">
        <f t="shared" si="9"/>
        <v>1928</v>
      </c>
      <c r="Z32" s="48">
        <f>W32/Y32</f>
        <v>361.35620850622416</v>
      </c>
      <c r="AA32" s="49">
        <f>SUM(AA4:AA31)</f>
        <v>2883</v>
      </c>
      <c r="AB32" s="50">
        <f>SUM(AB4:AB31)</f>
        <v>2697</v>
      </c>
      <c r="AC32" s="45">
        <f>SUM(AC4:AC31)/28</f>
        <v>1731.630275200989</v>
      </c>
      <c r="AD32" s="45">
        <f>SUM(AD4:AD31)/28</f>
        <v>489.75315347351068</v>
      </c>
      <c r="AE32" s="50">
        <f>SUM(AE4:AE31)</f>
        <v>5450</v>
      </c>
      <c r="AF32" s="51">
        <f>SUM(AF4:AF31)</f>
        <v>3509</v>
      </c>
      <c r="AG32" s="52">
        <f>('[1]JANUARY '!L32+[1]FEBRUARY!L32+[1]MARCH!L32+[1]APRIL!L32+[1]MAY!L32+[1]JUNE!L32+[1]JULY!L32+[1]AUGUST!L32+[1]SEPTEMBER!L32+[1]OCTOBER!L32+[1]NOVEMBER!L32+[1]DECEMBER!L32)/13</f>
        <v>54.307692307692307</v>
      </c>
      <c r="AH32" s="53">
        <f>SUM(AH4:AH31)</f>
        <v>6278.75</v>
      </c>
    </row>
    <row r="33" spans="1:25" x14ac:dyDescent="0.2">
      <c r="X33" s="54"/>
    </row>
    <row r="34" spans="1:25" ht="12.75" customHeight="1" x14ac:dyDescent="0.2">
      <c r="A34" s="55"/>
      <c r="B34" s="56"/>
      <c r="C34" s="5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W34" s="56"/>
      <c r="X34" s="54"/>
      <c r="Y34" s="59"/>
    </row>
    <row r="35" spans="1:25" ht="12.75" customHeight="1" x14ac:dyDescent="0.25">
      <c r="A35" s="60"/>
      <c r="H35" s="56"/>
      <c r="K35" s="56"/>
      <c r="V35" s="28"/>
      <c r="W35" s="54"/>
    </row>
    <row r="36" spans="1:25" ht="12.75" customHeight="1" x14ac:dyDescent="0.2">
      <c r="A36" s="55"/>
      <c r="E36" s="56"/>
      <c r="K36" s="56"/>
    </row>
    <row r="37" spans="1:25" ht="12.75" customHeight="1" x14ac:dyDescent="0.2">
      <c r="A37" s="61"/>
      <c r="W37" s="56"/>
    </row>
    <row r="38" spans="1:25" ht="12.75" customHeight="1" x14ac:dyDescent="0.2">
      <c r="A38" s="62"/>
      <c r="B38" s="63"/>
      <c r="C38" s="63"/>
      <c r="D38" s="63"/>
      <c r="E38" s="63"/>
      <c r="V38" s="56"/>
    </row>
    <row r="39" spans="1:25" ht="12.75" customHeight="1" x14ac:dyDescent="0.2">
      <c r="A39" s="64"/>
      <c r="B39" s="63"/>
      <c r="C39" s="63"/>
      <c r="D39" s="63"/>
      <c r="E39" s="63"/>
      <c r="V39" s="56"/>
    </row>
    <row r="40" spans="1:25" ht="12.75" customHeight="1" x14ac:dyDescent="0.2">
      <c r="A40" s="62"/>
      <c r="B40" s="63"/>
      <c r="C40" s="63"/>
      <c r="D40" s="63"/>
      <c r="E40" s="63"/>
      <c r="V40" s="56"/>
    </row>
    <row r="41" spans="1:25" ht="12.75" customHeight="1" x14ac:dyDescent="0.2">
      <c r="A41" s="62"/>
      <c r="B41" s="63"/>
      <c r="C41" s="63"/>
      <c r="D41" s="63"/>
      <c r="E41" s="63"/>
      <c r="V41" s="56"/>
    </row>
    <row r="42" spans="1:25" ht="12.75" customHeight="1" x14ac:dyDescent="0.2">
      <c r="A42" s="61"/>
      <c r="B42" s="63"/>
      <c r="C42" s="63"/>
      <c r="D42" s="63"/>
      <c r="E42" s="63"/>
      <c r="V42" s="56"/>
    </row>
    <row r="43" spans="1:25" ht="12.75" customHeight="1" x14ac:dyDescent="0.2">
      <c r="A43" s="62"/>
      <c r="B43" s="63"/>
      <c r="C43" s="63"/>
      <c r="D43" s="63"/>
      <c r="E43" s="63"/>
      <c r="V43" s="56"/>
    </row>
    <row r="44" spans="1:25" ht="12.75" customHeight="1" x14ac:dyDescent="0.2">
      <c r="A44" s="62"/>
      <c r="B44" s="63"/>
      <c r="C44" s="63"/>
      <c r="D44" s="63"/>
      <c r="E44" s="63"/>
      <c r="V44" s="56"/>
    </row>
    <row r="45" spans="1:25" ht="12.75" customHeight="1" x14ac:dyDescent="0.2">
      <c r="A45" s="55"/>
      <c r="B45" s="63"/>
      <c r="C45" s="63"/>
      <c r="D45" s="63"/>
      <c r="E45" s="63"/>
      <c r="V45" s="56"/>
    </row>
    <row r="46" spans="1:25" ht="12.75" customHeight="1" x14ac:dyDescent="0.25">
      <c r="A46" s="60"/>
      <c r="B46" s="63"/>
      <c r="C46" s="63"/>
      <c r="D46" s="63"/>
      <c r="E46" s="63"/>
    </row>
    <row r="47" spans="1:25" ht="12.75" customHeight="1" x14ac:dyDescent="0.2">
      <c r="A47" s="61"/>
      <c r="B47" s="63"/>
      <c r="C47" s="63"/>
      <c r="D47" s="63"/>
      <c r="E47" s="63"/>
    </row>
    <row r="48" spans="1:25" ht="12.75" customHeight="1" x14ac:dyDescent="0.25">
      <c r="A48" s="65"/>
      <c r="B48" s="63"/>
      <c r="C48" s="63"/>
      <c r="D48" s="63"/>
      <c r="E48" s="63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  <row r="49" spans="1:5" ht="12.75" customHeight="1" x14ac:dyDescent="0.2">
      <c r="A49" s="67"/>
      <c r="B49" s="63"/>
      <c r="C49" s="63"/>
      <c r="D49" s="63"/>
      <c r="E49" s="63"/>
    </row>
    <row r="50" spans="1:5" ht="12.75" customHeight="1" x14ac:dyDescent="0.2">
      <c r="A50" s="67"/>
      <c r="B50" s="63"/>
      <c r="C50" s="63"/>
      <c r="D50" s="63"/>
      <c r="E50" s="63"/>
    </row>
    <row r="51" spans="1:5" ht="12.75" customHeight="1" x14ac:dyDescent="0.2">
      <c r="A51" s="67"/>
      <c r="B51" s="63"/>
      <c r="C51" s="63"/>
      <c r="D51" s="63"/>
      <c r="E51" s="63"/>
    </row>
    <row r="52" spans="1:5" ht="12.75" customHeight="1" x14ac:dyDescent="0.2">
      <c r="A52" s="67"/>
      <c r="B52" s="63"/>
      <c r="C52" s="63"/>
      <c r="D52" s="63"/>
      <c r="E52" s="63"/>
    </row>
    <row r="53" spans="1:5" ht="12.75" customHeight="1" x14ac:dyDescent="0.2">
      <c r="A53" s="67"/>
      <c r="B53" s="63"/>
      <c r="C53" s="63"/>
      <c r="D53" s="63"/>
      <c r="E53" s="63"/>
    </row>
    <row r="54" spans="1:5" ht="12.75" customHeight="1" x14ac:dyDescent="0.2">
      <c r="A54" s="67"/>
      <c r="B54" s="63"/>
      <c r="C54" s="63"/>
      <c r="D54" s="63"/>
      <c r="E54" s="63"/>
    </row>
    <row r="55" spans="1:5" ht="12.75" customHeight="1" x14ac:dyDescent="0.2">
      <c r="A55" s="67"/>
      <c r="B55" s="63"/>
      <c r="C55" s="63"/>
      <c r="D55" s="63"/>
      <c r="E55" s="63"/>
    </row>
    <row r="56" spans="1:5" ht="12.75" customHeight="1" x14ac:dyDescent="0.2">
      <c r="A56" s="67"/>
      <c r="B56" s="63"/>
      <c r="C56" s="63"/>
      <c r="D56" s="63"/>
      <c r="E56" s="63"/>
    </row>
    <row r="57" spans="1:5" ht="12.75" customHeight="1" x14ac:dyDescent="0.2">
      <c r="A57" s="67"/>
      <c r="B57" s="63"/>
      <c r="C57" s="63"/>
      <c r="D57" s="63"/>
      <c r="E57" s="63"/>
    </row>
    <row r="58" spans="1:5" ht="12.75" customHeight="1" x14ac:dyDescent="0.2">
      <c r="A58" s="67"/>
      <c r="B58" s="63"/>
      <c r="C58" s="63"/>
      <c r="D58" s="63"/>
      <c r="E58" s="63"/>
    </row>
    <row r="59" spans="1:5" ht="12.75" customHeight="1" x14ac:dyDescent="0.2">
      <c r="A59" s="67"/>
      <c r="B59" s="63"/>
      <c r="C59" s="63"/>
      <c r="D59" s="63"/>
      <c r="E59" s="63"/>
    </row>
    <row r="60" spans="1:5" ht="12.75" customHeight="1" x14ac:dyDescent="0.2">
      <c r="A60" s="67"/>
      <c r="B60" s="63"/>
      <c r="C60" s="63"/>
      <c r="D60" s="63"/>
      <c r="E60" s="63"/>
    </row>
    <row r="61" spans="1:5" ht="12.75" customHeight="1" x14ac:dyDescent="0.2">
      <c r="A61" s="67"/>
      <c r="B61" s="63"/>
      <c r="C61" s="63"/>
      <c r="D61" s="63"/>
      <c r="E61" s="63"/>
    </row>
    <row r="62" spans="1:5" ht="12.75" customHeight="1" x14ac:dyDescent="0.2">
      <c r="A62" s="67"/>
      <c r="B62" s="63"/>
      <c r="C62" s="63"/>
      <c r="D62" s="63"/>
      <c r="E62" s="63"/>
    </row>
    <row r="63" spans="1:5" ht="12.75" customHeight="1" x14ac:dyDescent="0.2"/>
    <row r="64" spans="1:5" ht="12.75" customHeight="1" x14ac:dyDescent="0.2"/>
    <row r="65" ht="12.75" customHeight="1" x14ac:dyDescent="0.2"/>
    <row r="66" ht="12.75" customHeight="1" x14ac:dyDescent="0.2"/>
    <row r="67" ht="12.75" customHeight="1" x14ac:dyDescent="0.2"/>
  </sheetData>
  <mergeCells count="2">
    <mergeCell ref="A1:AF1"/>
    <mergeCell ref="A2:AF2"/>
  </mergeCells>
  <printOptions horizontalCentered="1"/>
  <pageMargins left="0.35433070866141703" right="0.35433070866141703" top="0.98425196850393704" bottom="0.98425196850393704" header="0.511811023622047" footer="0.511811023622047"/>
  <pageSetup paperSize="5" scale="86" orientation="landscape" r:id="rId1"/>
  <headerFooter alignWithMargins="0">
    <oddHeader>&amp;C&amp;"Arial,Bold"&amp;14Winter Warmth Update
2012&amp;R&amp;D</oddHeader>
    <oddFooter>&amp;L&amp;D&amp;C&amp;Z&amp;F</oddFooter>
  </headerFooter>
  <colBreaks count="1" manualBreakCount="1">
    <brk id="24" max="3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</vt:lpstr>
      <vt:lpstr>MASTER!Print_Area</vt:lpstr>
      <vt:lpstr>MASTER!Print_Titles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Heath</dc:creator>
  <cp:lastModifiedBy>Helen Heath</cp:lastModifiedBy>
  <cp:lastPrinted>2013-04-15T13:22:18Z</cp:lastPrinted>
  <dcterms:created xsi:type="dcterms:W3CDTF">2013-04-15T13:18:19Z</dcterms:created>
  <dcterms:modified xsi:type="dcterms:W3CDTF">2013-04-15T13:23:05Z</dcterms:modified>
</cp:coreProperties>
</file>