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00" activeTab="2"/>
  </bookViews>
  <sheets>
    <sheet name="2011" sheetId="1" r:id="rId1"/>
    <sheet name="2012 CGAAP revised" sheetId="2" r:id="rId2"/>
    <sheet name="2012 MIFRS revised" sheetId="3" r:id="rId3"/>
    <sheet name="2013 MIFRS revised" sheetId="4" r:id="rId4"/>
  </sheets>
  <externalReferences>
    <externalReference r:id="rId7"/>
  </externalReferences>
  <definedNames>
    <definedName name="_xlnm.Print_Area" localSheetId="0">'2011'!$A$9:$N$65</definedName>
    <definedName name="_xlnm.Print_Area" localSheetId="1">'2012 CGAAP revised'!$A$10:$N$68</definedName>
    <definedName name="_xlnm.Print_Area" localSheetId="2">'2012 MIFRS revised'!$A$10:$N$68</definedName>
    <definedName name="_xlnm.Print_Area" localSheetId="3">'2013 MIFRS revised'!$A$10:$N$68</definedName>
  </definedNames>
  <calcPr fullCalcOnLoad="1"/>
</workbook>
</file>

<file path=xl/sharedStrings.xml><?xml version="1.0" encoding="utf-8"?>
<sst xmlns="http://schemas.openxmlformats.org/spreadsheetml/2006/main" count="309" uniqueCount="75">
  <si>
    <t>Fixed Asset Continuity Schedule</t>
  </si>
  <si>
    <t xml:space="preserve">Year </t>
  </si>
  <si>
    <t>Cost</t>
  </si>
  <si>
    <t>Accumulated Depreciation</t>
  </si>
  <si>
    <t>CCA Class</t>
  </si>
  <si>
    <t>OEB</t>
  </si>
  <si>
    <t>Description</t>
  </si>
  <si>
    <t>Depreciation Rate</t>
  </si>
  <si>
    <t>Opening Balance</t>
  </si>
  <si>
    <t>Additions</t>
  </si>
  <si>
    <t>Disposals</t>
  </si>
  <si>
    <t>Closing Balance</t>
  </si>
  <si>
    <t>Net Book Value</t>
  </si>
  <si>
    <t>Computer Software (Formally known as Account 1925)</t>
  </si>
  <si>
    <t>CEC</t>
  </si>
  <si>
    <t>Land Rights (Formally known as Account 1906)</t>
  </si>
  <si>
    <t>N/A</t>
  </si>
  <si>
    <t>Land</t>
  </si>
  <si>
    <t>Buildings</t>
  </si>
  <si>
    <t>Leasehold Improvements</t>
  </si>
  <si>
    <t>Transformer Station Equipment &gt;50 kV</t>
  </si>
  <si>
    <t>Distribution Station Equipment &lt;50 kV</t>
  </si>
  <si>
    <t>Storage Battery Equipment</t>
  </si>
  <si>
    <t>Poles, Towers &amp; Fixtures</t>
  </si>
  <si>
    <t>Poles, Towers &amp; Fixtures - Tornado</t>
  </si>
  <si>
    <t>Overhead Conductors &amp; Devices</t>
  </si>
  <si>
    <t>Overhead Conductors &amp; Devices - Tornado</t>
  </si>
  <si>
    <t>Underground Conduit</t>
  </si>
  <si>
    <t>Underground Conductors &amp; Devices</t>
  </si>
  <si>
    <t>Line Transformers</t>
  </si>
  <si>
    <t>Line Transformers - Tornado</t>
  </si>
  <si>
    <t>Services (Overhead &amp; Underground)</t>
  </si>
  <si>
    <t>Services (Overhead &amp; Underground) - Tornado</t>
  </si>
  <si>
    <t>Meters</t>
  </si>
  <si>
    <t>Meters (Smart Meters)</t>
  </si>
  <si>
    <t>Buildings &amp; Fixtures</t>
  </si>
  <si>
    <t>Office Furniture &amp; Equipment (10 years)</t>
  </si>
  <si>
    <t>Office Furniture &amp; Equipment (5 years)</t>
  </si>
  <si>
    <t>Computer Equipment - Hardware</t>
  </si>
  <si>
    <t>Computer Equip.-Hardware(Post Mar. 22/04)</t>
  </si>
  <si>
    <t>Computer Equip.-Hardware(Post Mar. 19/07)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</si>
  <si>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</si>
  <si>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</si>
  <si>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</si>
  <si>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</si>
  <si>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</si>
  <si>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>Communications Equipment</t>
  </si>
  <si>
    <t>Communication Equipment (Smart Meters)</t>
  </si>
  <si>
    <t xml:space="preserve">Miscellaneous Equipment </t>
  </si>
  <si>
    <t>Load Management Controls Utility Premises</t>
  </si>
  <si>
    <t>System Supervisor Equipment</t>
  </si>
  <si>
    <t>Miscellaneous Fixed Assets</t>
  </si>
  <si>
    <t>Contributions &amp; Grants</t>
  </si>
  <si>
    <t>Total</t>
  </si>
  <si>
    <t>Transfer of Smart Meters costs from 1555</t>
  </si>
  <si>
    <r>
      <rPr>
        <b/>
        <sz val="10"/>
        <rFont val="Arial"/>
        <family val="2"/>
      </rPr>
      <t>Less: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Fully Allocated Depreciation</t>
    </r>
  </si>
  <si>
    <t>Transportation</t>
  </si>
  <si>
    <t>Net Depreciation</t>
  </si>
  <si>
    <t>Notes:</t>
  </si>
  <si>
    <t>File Number:</t>
  </si>
  <si>
    <t>Exhibit:</t>
  </si>
  <si>
    <t>Tab:</t>
  </si>
  <si>
    <t>Schedule:</t>
  </si>
  <si>
    <t>Page:</t>
  </si>
  <si>
    <t>Date:</t>
  </si>
  <si>
    <t>2012 CGAAP - 2012 ACTUAL</t>
  </si>
  <si>
    <t>Transfer of Smart Meters</t>
  </si>
  <si>
    <t>2013 MIFRS REVISED</t>
  </si>
  <si>
    <t>REVISED CLOSING BALANCE FORWARD</t>
  </si>
  <si>
    <t>2011 CGAAP</t>
  </si>
  <si>
    <t>Software</t>
  </si>
  <si>
    <t>Addtions</t>
  </si>
  <si>
    <t>Tornado</t>
  </si>
  <si>
    <t>2012 MIFRS  Revised for 2012 actual additions</t>
  </si>
  <si>
    <t>Appendix 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</si>
</sst>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0" fontId="0" fillId="34" borderId="13" xfId="0" applyNumberFormat="1" applyFill="1" applyBorder="1" applyAlignment="1">
      <alignment/>
    </xf>
    <xf numFmtId="164" fontId="0" fillId="4" borderId="13" xfId="44" applyNumberFormat="1" applyFont="1" applyFill="1" applyBorder="1" applyAlignment="1">
      <alignment/>
    </xf>
    <xf numFmtId="164" fontId="0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164" fontId="0" fillId="4" borderId="12" xfId="44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10" fontId="48" fillId="34" borderId="13" xfId="0" applyNumberFormat="1" applyFont="1" applyFill="1" applyBorder="1" applyAlignment="1">
      <alignment/>
    </xf>
    <xf numFmtId="164" fontId="48" fillId="4" borderId="13" xfId="44" applyNumberFormat="1" applyFont="1" applyFill="1" applyBorder="1" applyAlignment="1">
      <alignment/>
    </xf>
    <xf numFmtId="164" fontId="48" fillId="0" borderId="13" xfId="44" applyNumberFormat="1" applyFont="1" applyBorder="1" applyAlignment="1">
      <alignment/>
    </xf>
    <xf numFmtId="0" fontId="48" fillId="0" borderId="14" xfId="0" applyFont="1" applyBorder="1" applyAlignment="1">
      <alignment/>
    </xf>
    <xf numFmtId="164" fontId="48" fillId="4" borderId="12" xfId="44" applyNumberFormat="1" applyFont="1" applyFill="1" applyBorder="1" applyAlignment="1">
      <alignment/>
    </xf>
    <xf numFmtId="164" fontId="48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64" fontId="0" fillId="4" borderId="0" xfId="44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4" borderId="13" xfId="0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/>
    </xf>
    <xf numFmtId="164" fontId="47" fillId="0" borderId="0" xfId="44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0" fillId="4" borderId="17" xfId="44" applyNumberFormat="1" applyFont="1" applyFill="1" applyBorder="1" applyAlignment="1">
      <alignment/>
    </xf>
    <xf numFmtId="164" fontId="0" fillId="4" borderId="18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11" xfId="44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4" borderId="17" xfId="0" applyFont="1" applyFill="1" applyBorder="1" applyAlignment="1">
      <alignment horizontal="right" vertical="top"/>
    </xf>
    <xf numFmtId="0" fontId="7" fillId="4" borderId="0" xfId="0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48" fillId="0" borderId="0" xfId="0" applyFont="1" applyAlignment="1">
      <alignment/>
    </xf>
    <xf numFmtId="42" fontId="48" fillId="0" borderId="0" xfId="0" applyNumberFormat="1" applyFont="1" applyAlignment="1">
      <alignment/>
    </xf>
    <xf numFmtId="42" fontId="48" fillId="0" borderId="0" xfId="0" applyNumberFormat="1" applyFont="1" applyBorder="1" applyAlignment="1">
      <alignment/>
    </xf>
    <xf numFmtId="164" fontId="48" fillId="0" borderId="11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4" borderId="0" xfId="0" applyFont="1" applyFill="1" applyAlignment="1">
      <alignment/>
    </xf>
    <xf numFmtId="164" fontId="3" fillId="4" borderId="13" xfId="44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64" fontId="47" fillId="0" borderId="18" xfId="0" applyNumberFormat="1" applyFont="1" applyBorder="1" applyAlignment="1">
      <alignment/>
    </xf>
    <xf numFmtId="164" fontId="47" fillId="0" borderId="18" xfId="44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10" fontId="45" fillId="34" borderId="13" xfId="0" applyNumberFormat="1" applyFont="1" applyFill="1" applyBorder="1" applyAlignment="1">
      <alignment/>
    </xf>
    <xf numFmtId="164" fontId="45" fillId="4" borderId="13" xfId="44" applyNumberFormat="1" applyFont="1" applyFill="1" applyBorder="1" applyAlignment="1">
      <alignment/>
    </xf>
    <xf numFmtId="164" fontId="45" fillId="0" borderId="13" xfId="44" applyNumberFormat="1" applyFont="1" applyBorder="1" applyAlignment="1">
      <alignment/>
    </xf>
    <xf numFmtId="0" fontId="45" fillId="0" borderId="14" xfId="0" applyFont="1" applyBorder="1" applyAlignment="1">
      <alignment/>
    </xf>
    <xf numFmtId="164" fontId="45" fillId="4" borderId="12" xfId="44" applyNumberFormat="1" applyFont="1" applyFill="1" applyBorder="1" applyAlignment="1">
      <alignment/>
    </xf>
    <xf numFmtId="164" fontId="45" fillId="0" borderId="13" xfId="0" applyNumberFormat="1" applyFont="1" applyBorder="1" applyAlignment="1">
      <alignment/>
    </xf>
    <xf numFmtId="0" fontId="9" fillId="4" borderId="0" xfId="0" applyFont="1" applyFill="1" applyAlignment="1">
      <alignment/>
    </xf>
    <xf numFmtId="164" fontId="0" fillId="4" borderId="13" xfId="44" applyNumberFormat="1" applyFont="1" applyFill="1" applyBorder="1" applyAlignment="1">
      <alignment/>
    </xf>
    <xf numFmtId="164" fontId="0" fillId="0" borderId="13" xfId="44" applyNumberFormat="1" applyFont="1" applyBorder="1" applyAlignment="1">
      <alignment/>
    </xf>
    <xf numFmtId="164" fontId="0" fillId="4" borderId="12" xfId="44" applyNumberFormat="1" applyFont="1" applyFill="1" applyBorder="1" applyAlignment="1">
      <alignment/>
    </xf>
    <xf numFmtId="164" fontId="0" fillId="4" borderId="0" xfId="44" applyNumberFormat="1" applyFont="1" applyFill="1" applyAlignment="1">
      <alignment/>
    </xf>
    <xf numFmtId="41" fontId="0" fillId="0" borderId="0" xfId="0" applyNumberFormat="1" applyAlignment="1">
      <alignment/>
    </xf>
    <xf numFmtId="164" fontId="0" fillId="4" borderId="17" xfId="44" applyNumberFormat="1" applyFont="1" applyFill="1" applyBorder="1" applyAlignment="1">
      <alignment/>
    </xf>
    <xf numFmtId="41" fontId="0" fillId="0" borderId="19" xfId="0" applyNumberFormat="1" applyBorder="1" applyAlignment="1">
      <alignment/>
    </xf>
    <xf numFmtId="164" fontId="0" fillId="4" borderId="18" xfId="44" applyNumberFormat="1" applyFont="1" applyFill="1" applyBorder="1" applyAlignment="1">
      <alignment/>
    </xf>
    <xf numFmtId="164" fontId="0" fillId="0" borderId="11" xfId="44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%20%20Work%20Form%20with%202012%20actua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 09"/>
      <sheetName val="App.2-B_Fixed Asset Contin 10"/>
      <sheetName val="App.2-B_Fixed Asset 11"/>
      <sheetName val="App.2-B_F Asset 12 CGAAP - Actu"/>
      <sheetName val="App.2-B_F Asset 12 CGAAP"/>
      <sheetName val="App.2B_ F Asset MIFRS 12 Revise"/>
      <sheetName val="App.2-B_F Asset 12-MIFRS"/>
      <sheetName val="App.2-B_2013 MIFRS Revised"/>
      <sheetName val="App.2-B_F Asset 13 MIFRS"/>
      <sheetName val="App.2-CE_CGAAP_DepExp_2011"/>
      <sheetName val="App.2-CF_CGAAP Dep exp 2012 act"/>
      <sheetName val="App.2-CF_CGAAP_DepExp_2012"/>
      <sheetName val="APP.2-CG_MIFRS_DepExp_2012 Revi"/>
      <sheetName val="App.2-CG_MIFRS_DepExp_2012"/>
      <sheetName val="App.2-CG_MIFRS 2013 deprec revi"/>
      <sheetName val="App.2-CG_MIFRS_DepExp_2013"/>
      <sheetName val="App.2-D_Overhead"/>
      <sheetName val="App.2-EB_PP&amp;E deferral revised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Shared Services 13"/>
      <sheetName val="App.2-N_Shared Services 12"/>
      <sheetName val="App.2-N Shared Services 11"/>
      <sheetName val="App.2-N_Shared Services 10"/>
      <sheetName val="App.2-N_Shared Services 09"/>
      <sheetName val="App.2-OA Capital Structure 09"/>
      <sheetName val="App.2-OA Capital Structure 10"/>
      <sheetName val="App.2-OA Capital Structure 11"/>
      <sheetName val="App.2-OA Capital Structure 12"/>
      <sheetName val="App.2-OA Capital Structure 13"/>
      <sheetName val="App.2-OA Cap Struct 13 revised"/>
      <sheetName val="App.2-OB_Debt Instruments 12"/>
      <sheetName val="App.2-OB_Debt Instruments 09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 - Res 100"/>
      <sheetName val="App.2-W_Bill Impact - Res 250"/>
      <sheetName val="App.2-W_Bill Impact - Res 500"/>
      <sheetName val="App.2-W_Bill Impact - Res 800"/>
      <sheetName val="App.2-W_Bill Impact - Res 1000"/>
      <sheetName val="App.2-W_Bill Impact - Res 1500"/>
      <sheetName val="App.2-W_Bill Impact - Res 2000"/>
      <sheetName val="App.2-W_Bill Impact - GS&lt;50- 1k"/>
      <sheetName val="App.2-W_Bill Impact - GS&lt;50-2k"/>
      <sheetName val="App.2W - Bill Impact GS&lt;50 3000"/>
      <sheetName val="App.2-W_Bill Impact - GS&lt;50-5k"/>
      <sheetName val="App.2-W_Bill Impact - GS&lt;50-10k"/>
      <sheetName val="App.2-W_Bill Impact - GS&lt;50-15k"/>
      <sheetName val="Ap.2-W_Bill Impact-GS50-499-15k"/>
      <sheetName val="Ap.2-W_Bill Impact-GS50-499-20k"/>
      <sheetName val="Ap.2-W_Bill Impact-GS50-499-50k"/>
      <sheetName val="Ap.2-W_Bill Impact-GS50-499-125"/>
      <sheetName val="Ap.2-W_Bill Impact-GS50-499-250"/>
      <sheetName val="2-W Bill Impact 500-4999 All"/>
      <sheetName val="App.2-W_Bill Impact Lge Use 15k"/>
      <sheetName val="App.2-W_Bill Impact St light  1"/>
      <sheetName val="App.2-W_Bill Impact Sentinel"/>
      <sheetName val="App.2-W_Bill Impact Unmetered "/>
      <sheetName val="App.2-X_CoS_Flowchart"/>
    </sheetNames>
    <sheetDataSet>
      <sheetData sheetId="0">
        <row r="18">
          <cell r="E18" t="str">
            <v>EB-2012-0175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9">
      <selection activeCell="A9" sqref="A9:N65"/>
    </sheetView>
  </sheetViews>
  <sheetFormatPr defaultColWidth="9.140625" defaultRowHeight="15"/>
  <cols>
    <col min="1" max="1" width="11.8515625" style="0" customWidth="1"/>
    <col min="2" max="2" width="9.7109375" style="0" customWidth="1"/>
    <col min="3" max="3" width="49.140625" style="0" customWidth="1"/>
    <col min="5" max="5" width="11.28125" style="0" bestFit="1" customWidth="1"/>
    <col min="6" max="6" width="11.28125" style="0" customWidth="1"/>
    <col min="7" max="7" width="9.7109375" style="0" bestFit="1" customWidth="1"/>
    <col min="8" max="8" width="13.00390625" style="0" customWidth="1"/>
    <col min="10" max="10" width="11.421875" style="0" customWidth="1"/>
    <col min="11" max="11" width="10.28125" style="0" customWidth="1"/>
    <col min="12" max="12" width="9.7109375" style="0" bestFit="1" customWidth="1"/>
    <col min="13" max="13" width="11.00390625" style="0" customWidth="1"/>
    <col min="14" max="14" width="11.28125" style="0" customWidth="1"/>
  </cols>
  <sheetData>
    <row r="1" spans="1:14" ht="15">
      <c r="A1" s="1"/>
      <c r="B1" s="1"/>
      <c r="I1" s="2"/>
      <c r="M1" s="61" t="s">
        <v>59</v>
      </c>
      <c r="N1" s="62" t="str">
        <f>'[1]LDC Info'!$E$18</f>
        <v>EB-2012-0175</v>
      </c>
    </row>
    <row r="2" spans="1:14" ht="15">
      <c r="A2" s="1"/>
      <c r="B2" s="1"/>
      <c r="I2" s="2"/>
      <c r="M2" s="61" t="s">
        <v>60</v>
      </c>
      <c r="N2" s="63"/>
    </row>
    <row r="3" spans="1:14" ht="15">
      <c r="A3" s="1"/>
      <c r="B3" s="1"/>
      <c r="I3" s="2"/>
      <c r="M3" s="61" t="s">
        <v>61</v>
      </c>
      <c r="N3" s="63"/>
    </row>
    <row r="4" spans="1:14" ht="15">
      <c r="A4" s="1"/>
      <c r="B4" s="1"/>
      <c r="I4" s="2"/>
      <c r="M4" s="61" t="s">
        <v>62</v>
      </c>
      <c r="N4" s="63"/>
    </row>
    <row r="5" spans="1:14" ht="15">
      <c r="A5" s="1"/>
      <c r="B5" s="1"/>
      <c r="I5" s="2"/>
      <c r="M5" s="61" t="s">
        <v>63</v>
      </c>
      <c r="N5" s="64"/>
    </row>
    <row r="6" spans="1:14" ht="15">
      <c r="A6" s="1"/>
      <c r="B6" s="1"/>
      <c r="I6" s="2"/>
      <c r="M6" s="61"/>
      <c r="N6" s="62"/>
    </row>
    <row r="7" spans="1:14" ht="15">
      <c r="A7" s="1"/>
      <c r="B7" s="1"/>
      <c r="I7" s="2"/>
      <c r="M7" s="61" t="s">
        <v>64</v>
      </c>
      <c r="N7" s="64"/>
    </row>
    <row r="8" spans="1:9" ht="15">
      <c r="A8" s="1"/>
      <c r="B8" s="1"/>
      <c r="I8" s="2"/>
    </row>
    <row r="9" spans="1:14" ht="18">
      <c r="A9" s="95" t="s">
        <v>74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8">
      <c r="A10" s="95" t="s">
        <v>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9" ht="15">
      <c r="A11" s="1"/>
      <c r="B11" s="1"/>
      <c r="I11" s="2"/>
    </row>
    <row r="12" spans="1:9" ht="15">
      <c r="A12" s="1"/>
      <c r="B12" s="1"/>
      <c r="C12" s="3"/>
      <c r="F12" s="4" t="s">
        <v>1</v>
      </c>
      <c r="G12" s="85" t="s">
        <v>69</v>
      </c>
      <c r="H12" s="65"/>
      <c r="I12" s="2"/>
    </row>
    <row r="13" spans="1:9" ht="15">
      <c r="A13" s="1"/>
      <c r="B13" s="1"/>
      <c r="I13" s="2"/>
    </row>
    <row r="14" spans="1:14" ht="15">
      <c r="A14" s="1"/>
      <c r="B14" s="1"/>
      <c r="D14" s="7"/>
      <c r="E14" s="96" t="s">
        <v>2</v>
      </c>
      <c r="F14" s="97"/>
      <c r="G14" s="97"/>
      <c r="H14" s="98"/>
      <c r="I14" s="2"/>
      <c r="J14" s="8"/>
      <c r="K14" s="9" t="s">
        <v>3</v>
      </c>
      <c r="L14" s="9"/>
      <c r="M14" s="10"/>
      <c r="N14" s="2"/>
    </row>
    <row r="15" spans="1:14" ht="26.25">
      <c r="A15" s="11" t="s">
        <v>4</v>
      </c>
      <c r="B15" s="12" t="s">
        <v>5</v>
      </c>
      <c r="C15" s="13" t="s">
        <v>6</v>
      </c>
      <c r="D15" s="11" t="s">
        <v>7</v>
      </c>
      <c r="E15" s="11" t="s">
        <v>8</v>
      </c>
      <c r="F15" s="12" t="s">
        <v>9</v>
      </c>
      <c r="G15" s="12" t="s">
        <v>10</v>
      </c>
      <c r="H15" s="11" t="s">
        <v>11</v>
      </c>
      <c r="I15" s="14"/>
      <c r="J15" s="15" t="s">
        <v>8</v>
      </c>
      <c r="K15" s="16" t="s">
        <v>9</v>
      </c>
      <c r="L15" s="16" t="s">
        <v>10</v>
      </c>
      <c r="M15" s="17" t="s">
        <v>11</v>
      </c>
      <c r="N15" s="11" t="s">
        <v>12</v>
      </c>
    </row>
    <row r="16" spans="1:14" ht="15">
      <c r="A16" s="18">
        <v>12</v>
      </c>
      <c r="B16" s="18">
        <v>1611</v>
      </c>
      <c r="C16" s="19" t="s">
        <v>13</v>
      </c>
      <c r="D16" s="20"/>
      <c r="E16" s="86"/>
      <c r="F16" s="86"/>
      <c r="G16" s="86"/>
      <c r="H16" s="87">
        <f>E16+F16+G16</f>
        <v>0</v>
      </c>
      <c r="I16" s="23"/>
      <c r="J16" s="88"/>
      <c r="K16" s="86"/>
      <c r="L16" s="86"/>
      <c r="M16" s="87">
        <f>J16+K16+L16</f>
        <v>0</v>
      </c>
      <c r="N16" s="25">
        <f>H16+M16</f>
        <v>0</v>
      </c>
    </row>
    <row r="17" spans="1:14" ht="15">
      <c r="A17" s="18" t="s">
        <v>14</v>
      </c>
      <c r="B17" s="18">
        <v>1612</v>
      </c>
      <c r="C17" s="19" t="s">
        <v>15</v>
      </c>
      <c r="D17" s="20"/>
      <c r="E17" s="86"/>
      <c r="F17" s="86"/>
      <c r="G17" s="86"/>
      <c r="H17" s="87">
        <f>E17+F17+G17</f>
        <v>0</v>
      </c>
      <c r="I17" s="23"/>
      <c r="J17" s="88"/>
      <c r="K17" s="86"/>
      <c r="L17" s="86"/>
      <c r="M17" s="87">
        <f>J17+K17+L17</f>
        <v>0</v>
      </c>
      <c r="N17" s="25">
        <f>H17+M17</f>
        <v>0</v>
      </c>
    </row>
    <row r="18" spans="1:14" ht="15">
      <c r="A18" s="26" t="s">
        <v>16</v>
      </c>
      <c r="B18" s="26">
        <v>1805</v>
      </c>
      <c r="C18" s="27" t="s">
        <v>17</v>
      </c>
      <c r="D18" s="20"/>
      <c r="E18" s="86">
        <v>21747</v>
      </c>
      <c r="F18" s="86"/>
      <c r="G18" s="86"/>
      <c r="H18" s="87">
        <f>E18+F18+G18</f>
        <v>21747</v>
      </c>
      <c r="I18" s="23"/>
      <c r="J18" s="88"/>
      <c r="K18" s="86"/>
      <c r="L18" s="86"/>
      <c r="M18" s="87">
        <f>J18+K18+L18</f>
        <v>0</v>
      </c>
      <c r="N18" s="25">
        <f>H18+M18</f>
        <v>21747</v>
      </c>
    </row>
    <row r="19" spans="1:14" ht="15">
      <c r="A19" s="18">
        <v>47</v>
      </c>
      <c r="B19" s="18">
        <v>1808</v>
      </c>
      <c r="C19" s="28" t="s">
        <v>18</v>
      </c>
      <c r="D19" s="20"/>
      <c r="E19" s="86">
        <v>80964</v>
      </c>
      <c r="F19" s="86"/>
      <c r="G19" s="86"/>
      <c r="H19" s="87">
        <f aca="true" t="shared" si="0" ref="H19:H57">E19+F19+G19</f>
        <v>80964</v>
      </c>
      <c r="I19" s="23"/>
      <c r="J19" s="88">
        <v>-28179</v>
      </c>
      <c r="K19" s="86">
        <v>-3240</v>
      </c>
      <c r="L19" s="86"/>
      <c r="M19" s="87">
        <f aca="true" t="shared" si="1" ref="M19:M57">J19+K19+L19</f>
        <v>-31419</v>
      </c>
      <c r="N19" s="25">
        <f aca="true" t="shared" si="2" ref="N19:N57">H19+M19</f>
        <v>49545</v>
      </c>
    </row>
    <row r="20" spans="1:14" ht="15">
      <c r="A20" s="18">
        <v>13</v>
      </c>
      <c r="B20" s="18">
        <v>1810</v>
      </c>
      <c r="C20" s="28" t="s">
        <v>19</v>
      </c>
      <c r="D20" s="20"/>
      <c r="E20" s="86"/>
      <c r="F20" s="86"/>
      <c r="G20" s="86"/>
      <c r="H20" s="87">
        <f t="shared" si="0"/>
        <v>0</v>
      </c>
      <c r="I20" s="23"/>
      <c r="J20" s="88"/>
      <c r="K20" s="86"/>
      <c r="L20" s="86"/>
      <c r="M20" s="87">
        <f t="shared" si="1"/>
        <v>0</v>
      </c>
      <c r="N20" s="25">
        <f t="shared" si="2"/>
        <v>0</v>
      </c>
    </row>
    <row r="21" spans="1:14" ht="15">
      <c r="A21" s="18">
        <v>47</v>
      </c>
      <c r="B21" s="18">
        <v>1815</v>
      </c>
      <c r="C21" s="28" t="s">
        <v>20</v>
      </c>
      <c r="D21" s="20"/>
      <c r="E21" s="86"/>
      <c r="F21" s="86"/>
      <c r="G21" s="86"/>
      <c r="H21" s="87">
        <f t="shared" si="0"/>
        <v>0</v>
      </c>
      <c r="I21" s="23"/>
      <c r="J21" s="88"/>
      <c r="K21" s="86"/>
      <c r="L21" s="86"/>
      <c r="M21" s="87">
        <f t="shared" si="1"/>
        <v>0</v>
      </c>
      <c r="N21" s="25">
        <f t="shared" si="2"/>
        <v>0</v>
      </c>
    </row>
    <row r="22" spans="1:14" ht="15">
      <c r="A22" s="18">
        <v>47</v>
      </c>
      <c r="B22" s="18">
        <v>1820</v>
      </c>
      <c r="C22" s="19" t="s">
        <v>21</v>
      </c>
      <c r="D22" s="20"/>
      <c r="E22" s="86">
        <v>152252</v>
      </c>
      <c r="F22" s="86"/>
      <c r="G22" s="86"/>
      <c r="H22" s="87">
        <f t="shared" si="0"/>
        <v>152252</v>
      </c>
      <c r="I22" s="23"/>
      <c r="J22" s="88">
        <v>-60844</v>
      </c>
      <c r="K22" s="86">
        <v>-6090</v>
      </c>
      <c r="L22" s="86"/>
      <c r="M22" s="87">
        <f t="shared" si="1"/>
        <v>-66934</v>
      </c>
      <c r="N22" s="25">
        <f t="shared" si="2"/>
        <v>85318</v>
      </c>
    </row>
    <row r="23" spans="1:14" ht="15">
      <c r="A23" s="18">
        <v>47</v>
      </c>
      <c r="B23" s="18">
        <v>1825</v>
      </c>
      <c r="C23" s="28" t="s">
        <v>22</v>
      </c>
      <c r="D23" s="20"/>
      <c r="E23" s="86"/>
      <c r="F23" s="86"/>
      <c r="G23" s="86"/>
      <c r="H23" s="87">
        <f t="shared" si="0"/>
        <v>0</v>
      </c>
      <c r="I23" s="23"/>
      <c r="J23" s="88"/>
      <c r="K23" s="86"/>
      <c r="L23" s="86"/>
      <c r="M23" s="87">
        <f t="shared" si="1"/>
        <v>0</v>
      </c>
      <c r="N23" s="25">
        <f t="shared" si="2"/>
        <v>0</v>
      </c>
    </row>
    <row r="24" spans="1:14" ht="15">
      <c r="A24" s="18">
        <v>47</v>
      </c>
      <c r="B24" s="18">
        <v>1830</v>
      </c>
      <c r="C24" s="28" t="s">
        <v>23</v>
      </c>
      <c r="D24" s="20"/>
      <c r="E24" s="86">
        <v>343372</v>
      </c>
      <c r="F24" s="86">
        <v>51310</v>
      </c>
      <c r="G24" s="86"/>
      <c r="H24" s="87">
        <f t="shared" si="0"/>
        <v>394682</v>
      </c>
      <c r="I24" s="23"/>
      <c r="J24" s="88">
        <v>-30157</v>
      </c>
      <c r="K24" s="86">
        <v>-15788</v>
      </c>
      <c r="L24" s="86"/>
      <c r="M24" s="87">
        <f t="shared" si="1"/>
        <v>-45945</v>
      </c>
      <c r="N24" s="25">
        <f t="shared" si="2"/>
        <v>348737</v>
      </c>
    </row>
    <row r="25" spans="1:14" ht="15">
      <c r="A25" s="18">
        <v>47</v>
      </c>
      <c r="B25" s="18">
        <v>1830</v>
      </c>
      <c r="C25" s="19" t="s">
        <v>24</v>
      </c>
      <c r="D25" s="20"/>
      <c r="E25" s="86"/>
      <c r="F25" s="86">
        <v>770866</v>
      </c>
      <c r="G25" s="86"/>
      <c r="H25" s="87">
        <f t="shared" si="0"/>
        <v>770866</v>
      </c>
      <c r="I25" s="23"/>
      <c r="J25" s="88"/>
      <c r="K25" s="86"/>
      <c r="L25" s="86"/>
      <c r="M25" s="87">
        <f t="shared" si="1"/>
        <v>0</v>
      </c>
      <c r="N25" s="25">
        <f t="shared" si="2"/>
        <v>770866</v>
      </c>
    </row>
    <row r="26" spans="1:14" ht="15">
      <c r="A26" s="18">
        <v>47</v>
      </c>
      <c r="B26" s="18">
        <v>1835</v>
      </c>
      <c r="C26" s="28" t="s">
        <v>25</v>
      </c>
      <c r="D26" s="20"/>
      <c r="E26" s="86">
        <v>2382315</v>
      </c>
      <c r="F26" s="86">
        <v>192590</v>
      </c>
      <c r="G26" s="86">
        <v>-329475</v>
      </c>
      <c r="H26" s="87">
        <f t="shared" si="0"/>
        <v>2245430</v>
      </c>
      <c r="I26" s="23"/>
      <c r="J26" s="88">
        <v>-841882</v>
      </c>
      <c r="K26" s="86">
        <v>-89589</v>
      </c>
      <c r="L26" s="86">
        <v>177629</v>
      </c>
      <c r="M26" s="87">
        <f t="shared" si="1"/>
        <v>-753842</v>
      </c>
      <c r="N26" s="25">
        <f t="shared" si="2"/>
        <v>1491588</v>
      </c>
    </row>
    <row r="27" spans="1:14" ht="15">
      <c r="A27" s="18">
        <v>47</v>
      </c>
      <c r="B27" s="18">
        <v>1835</v>
      </c>
      <c r="C27" s="19" t="s">
        <v>26</v>
      </c>
      <c r="D27" s="20"/>
      <c r="E27" s="86"/>
      <c r="F27" s="86">
        <v>82079</v>
      </c>
      <c r="G27" s="86"/>
      <c r="H27" s="87">
        <f t="shared" si="0"/>
        <v>82079</v>
      </c>
      <c r="I27" s="23"/>
      <c r="J27" s="88"/>
      <c r="K27" s="86"/>
      <c r="L27" s="86"/>
      <c r="M27" s="87">
        <f t="shared" si="1"/>
        <v>0</v>
      </c>
      <c r="N27" s="25">
        <f t="shared" si="2"/>
        <v>82079</v>
      </c>
    </row>
    <row r="28" spans="1:14" ht="15">
      <c r="A28" s="18">
        <v>47</v>
      </c>
      <c r="B28" s="18">
        <v>1840</v>
      </c>
      <c r="C28" s="28" t="s">
        <v>27</v>
      </c>
      <c r="D28" s="20"/>
      <c r="E28" s="86">
        <v>46010</v>
      </c>
      <c r="F28" s="86">
        <v>16673</v>
      </c>
      <c r="G28" s="86"/>
      <c r="H28" s="87">
        <f t="shared" si="0"/>
        <v>62683</v>
      </c>
      <c r="I28" s="23"/>
      <c r="J28" s="88">
        <v>-4702</v>
      </c>
      <c r="K28" s="86">
        <v>-2509</v>
      </c>
      <c r="L28" s="86"/>
      <c r="M28" s="87">
        <f t="shared" si="1"/>
        <v>-7211</v>
      </c>
      <c r="N28" s="25">
        <f t="shared" si="2"/>
        <v>55472</v>
      </c>
    </row>
    <row r="29" spans="1:14" ht="15">
      <c r="A29" s="18">
        <v>47</v>
      </c>
      <c r="B29" s="18">
        <v>1845</v>
      </c>
      <c r="C29" s="28" t="s">
        <v>28</v>
      </c>
      <c r="D29" s="20"/>
      <c r="E29" s="86">
        <v>1287818</v>
      </c>
      <c r="F29" s="86">
        <v>21981</v>
      </c>
      <c r="G29" s="86"/>
      <c r="H29" s="87">
        <f t="shared" si="0"/>
        <v>1309799</v>
      </c>
      <c r="I29" s="23"/>
      <c r="J29" s="88">
        <v>-399334</v>
      </c>
      <c r="K29" s="86">
        <v>-52391</v>
      </c>
      <c r="L29" s="86"/>
      <c r="M29" s="87">
        <f t="shared" si="1"/>
        <v>-451725</v>
      </c>
      <c r="N29" s="25">
        <f t="shared" si="2"/>
        <v>858074</v>
      </c>
    </row>
    <row r="30" spans="1:14" ht="15">
      <c r="A30" s="18">
        <v>47</v>
      </c>
      <c r="B30" s="18">
        <v>1850</v>
      </c>
      <c r="C30" s="28" t="s">
        <v>29</v>
      </c>
      <c r="D30" s="20"/>
      <c r="E30" s="86">
        <v>1028894</v>
      </c>
      <c r="F30" s="86">
        <v>64832</v>
      </c>
      <c r="G30" s="86">
        <v>-108094</v>
      </c>
      <c r="H30" s="87">
        <f t="shared" si="0"/>
        <v>985632</v>
      </c>
      <c r="I30" s="23"/>
      <c r="J30" s="88">
        <v>-331504</v>
      </c>
      <c r="K30" s="86">
        <v>-44993</v>
      </c>
      <c r="L30" s="86">
        <v>62830</v>
      </c>
      <c r="M30" s="87">
        <f t="shared" si="1"/>
        <v>-313667</v>
      </c>
      <c r="N30" s="25">
        <f t="shared" si="2"/>
        <v>671965</v>
      </c>
    </row>
    <row r="31" spans="1:14" ht="15">
      <c r="A31" s="18">
        <v>47</v>
      </c>
      <c r="B31" s="18">
        <v>1850</v>
      </c>
      <c r="C31" s="19" t="s">
        <v>30</v>
      </c>
      <c r="D31" s="20"/>
      <c r="E31" s="86"/>
      <c r="F31" s="86">
        <v>276369</v>
      </c>
      <c r="G31" s="86"/>
      <c r="H31" s="87">
        <f t="shared" si="0"/>
        <v>276369</v>
      </c>
      <c r="I31" s="23"/>
      <c r="J31" s="88"/>
      <c r="K31" s="86"/>
      <c r="L31" s="86"/>
      <c r="M31" s="87">
        <f t="shared" si="1"/>
        <v>0</v>
      </c>
      <c r="N31" s="25">
        <f t="shared" si="2"/>
        <v>276369</v>
      </c>
    </row>
    <row r="32" spans="1:14" ht="15">
      <c r="A32" s="18">
        <v>47</v>
      </c>
      <c r="B32" s="18">
        <v>1855</v>
      </c>
      <c r="C32" s="28" t="s">
        <v>31</v>
      </c>
      <c r="D32" s="20"/>
      <c r="E32" s="86">
        <v>132132</v>
      </c>
      <c r="F32" s="86">
        <v>15216</v>
      </c>
      <c r="G32" s="86"/>
      <c r="H32" s="87">
        <f t="shared" si="0"/>
        <v>147348</v>
      </c>
      <c r="I32" s="23"/>
      <c r="J32" s="88">
        <v>-17746</v>
      </c>
      <c r="K32" s="86">
        <v>-5896</v>
      </c>
      <c r="L32" s="86"/>
      <c r="M32" s="87">
        <f t="shared" si="1"/>
        <v>-23642</v>
      </c>
      <c r="N32" s="25">
        <f t="shared" si="2"/>
        <v>123706</v>
      </c>
    </row>
    <row r="33" spans="1:14" ht="15">
      <c r="A33" s="18">
        <v>47</v>
      </c>
      <c r="B33" s="18">
        <v>1855</v>
      </c>
      <c r="C33" s="19" t="s">
        <v>32</v>
      </c>
      <c r="D33" s="20"/>
      <c r="E33" s="86"/>
      <c r="F33" s="86">
        <v>123416</v>
      </c>
      <c r="G33" s="86"/>
      <c r="H33" s="87">
        <f t="shared" si="0"/>
        <v>123416</v>
      </c>
      <c r="I33" s="23"/>
      <c r="J33" s="88"/>
      <c r="K33" s="86"/>
      <c r="L33" s="86"/>
      <c r="M33" s="87">
        <f t="shared" si="1"/>
        <v>0</v>
      </c>
      <c r="N33" s="25">
        <f t="shared" si="2"/>
        <v>123416</v>
      </c>
    </row>
    <row r="34" spans="1:14" ht="15">
      <c r="A34" s="18">
        <v>47</v>
      </c>
      <c r="B34" s="18">
        <v>1860</v>
      </c>
      <c r="C34" s="28" t="s">
        <v>33</v>
      </c>
      <c r="D34" s="20"/>
      <c r="E34" s="86">
        <v>71623</v>
      </c>
      <c r="F34" s="86"/>
      <c r="G34" s="86"/>
      <c r="H34" s="87">
        <f t="shared" si="0"/>
        <v>71623</v>
      </c>
      <c r="I34" s="23"/>
      <c r="J34" s="88">
        <v>-23784</v>
      </c>
      <c r="K34" s="86">
        <v>-2865</v>
      </c>
      <c r="L34" s="86"/>
      <c r="M34" s="87">
        <f t="shared" si="1"/>
        <v>-26649</v>
      </c>
      <c r="N34" s="25">
        <f t="shared" si="2"/>
        <v>44974</v>
      </c>
    </row>
    <row r="35" spans="1:14" ht="15">
      <c r="A35" s="26">
        <v>47</v>
      </c>
      <c r="B35" s="26">
        <v>1860</v>
      </c>
      <c r="C35" s="27" t="s">
        <v>34</v>
      </c>
      <c r="D35" s="20"/>
      <c r="E35" s="86">
        <v>98909</v>
      </c>
      <c r="F35" s="86">
        <v>10478</v>
      </c>
      <c r="G35" s="86"/>
      <c r="H35" s="87">
        <f t="shared" si="0"/>
        <v>109387</v>
      </c>
      <c r="I35" s="23"/>
      <c r="J35" s="88"/>
      <c r="K35" s="86">
        <v>-7293</v>
      </c>
      <c r="L35" s="86"/>
      <c r="M35" s="87">
        <f t="shared" si="1"/>
        <v>-7293</v>
      </c>
      <c r="N35" s="25">
        <f t="shared" si="2"/>
        <v>102094</v>
      </c>
    </row>
    <row r="36" spans="1:14" ht="15">
      <c r="A36" s="26" t="s">
        <v>16</v>
      </c>
      <c r="B36" s="26">
        <v>1905</v>
      </c>
      <c r="C36" s="27" t="s">
        <v>17</v>
      </c>
      <c r="D36" s="20"/>
      <c r="E36" s="86"/>
      <c r="F36" s="86"/>
      <c r="G36" s="86"/>
      <c r="H36" s="87">
        <f t="shared" si="0"/>
        <v>0</v>
      </c>
      <c r="I36" s="23"/>
      <c r="J36" s="88"/>
      <c r="K36" s="86"/>
      <c r="L36" s="86"/>
      <c r="M36" s="87">
        <f t="shared" si="1"/>
        <v>0</v>
      </c>
      <c r="N36" s="25">
        <f t="shared" si="2"/>
        <v>0</v>
      </c>
    </row>
    <row r="37" spans="1:14" ht="15">
      <c r="A37" s="18">
        <v>47</v>
      </c>
      <c r="B37" s="18">
        <v>1908</v>
      </c>
      <c r="C37" s="28" t="s">
        <v>35</v>
      </c>
      <c r="D37" s="20"/>
      <c r="E37" s="86"/>
      <c r="F37" s="86"/>
      <c r="G37" s="86"/>
      <c r="H37" s="87">
        <f t="shared" si="0"/>
        <v>0</v>
      </c>
      <c r="I37" s="23"/>
      <c r="J37" s="88"/>
      <c r="K37" s="86"/>
      <c r="L37" s="86"/>
      <c r="M37" s="87">
        <f t="shared" si="1"/>
        <v>0</v>
      </c>
      <c r="N37" s="25">
        <f t="shared" si="2"/>
        <v>0</v>
      </c>
    </row>
    <row r="38" spans="1:14" ht="15">
      <c r="A38" s="18">
        <v>13</v>
      </c>
      <c r="B38" s="18">
        <v>1910</v>
      </c>
      <c r="C38" s="28" t="s">
        <v>19</v>
      </c>
      <c r="D38" s="20"/>
      <c r="E38" s="86">
        <v>128450</v>
      </c>
      <c r="F38" s="86">
        <v>3181</v>
      </c>
      <c r="G38" s="86">
        <v>-131631</v>
      </c>
      <c r="H38" s="87">
        <f t="shared" si="0"/>
        <v>0</v>
      </c>
      <c r="I38" s="23"/>
      <c r="J38" s="88">
        <v>-6422</v>
      </c>
      <c r="K38" s="86">
        <v>-3748</v>
      </c>
      <c r="L38" s="86">
        <v>6422</v>
      </c>
      <c r="M38" s="87">
        <f t="shared" si="1"/>
        <v>-3748</v>
      </c>
      <c r="N38" s="25">
        <f t="shared" si="2"/>
        <v>-3748</v>
      </c>
    </row>
    <row r="39" spans="1:14" ht="15">
      <c r="A39" s="18">
        <v>8</v>
      </c>
      <c r="B39" s="18">
        <v>1915</v>
      </c>
      <c r="C39" s="28" t="s">
        <v>36</v>
      </c>
      <c r="D39" s="20"/>
      <c r="E39" s="86">
        <v>63794</v>
      </c>
      <c r="F39" s="86">
        <v>37485</v>
      </c>
      <c r="G39" s="86">
        <v>-63794</v>
      </c>
      <c r="H39" s="87">
        <f t="shared" si="0"/>
        <v>37485</v>
      </c>
      <c r="I39" s="23"/>
      <c r="J39" s="88">
        <v>-54782</v>
      </c>
      <c r="K39" s="86"/>
      <c r="L39" s="86">
        <v>54782</v>
      </c>
      <c r="M39" s="87">
        <f t="shared" si="1"/>
        <v>0</v>
      </c>
      <c r="N39" s="25">
        <f t="shared" si="2"/>
        <v>37485</v>
      </c>
    </row>
    <row r="40" spans="1:14" ht="15">
      <c r="A40" s="18">
        <v>8</v>
      </c>
      <c r="B40" s="18">
        <v>1915</v>
      </c>
      <c r="C40" s="28" t="s">
        <v>37</v>
      </c>
      <c r="D40" s="20"/>
      <c r="E40" s="86"/>
      <c r="F40" s="86"/>
      <c r="G40" s="86"/>
      <c r="H40" s="87">
        <f t="shared" si="0"/>
        <v>0</v>
      </c>
      <c r="I40" s="23"/>
      <c r="J40" s="88"/>
      <c r="K40" s="86"/>
      <c r="L40" s="86"/>
      <c r="M40" s="87">
        <f t="shared" si="1"/>
        <v>0</v>
      </c>
      <c r="N40" s="25">
        <f t="shared" si="2"/>
        <v>0</v>
      </c>
    </row>
    <row r="41" spans="1:14" ht="15">
      <c r="A41" s="18">
        <v>10</v>
      </c>
      <c r="B41" s="18">
        <v>1920</v>
      </c>
      <c r="C41" s="28" t="s">
        <v>38</v>
      </c>
      <c r="D41" s="20"/>
      <c r="E41" s="86">
        <v>39678</v>
      </c>
      <c r="F41" s="86"/>
      <c r="G41" s="86"/>
      <c r="H41" s="87">
        <f t="shared" si="0"/>
        <v>39678</v>
      </c>
      <c r="I41" s="23"/>
      <c r="J41" s="88">
        <v>-37698</v>
      </c>
      <c r="K41" s="86">
        <v>-988</v>
      </c>
      <c r="L41" s="86"/>
      <c r="M41" s="87">
        <f t="shared" si="1"/>
        <v>-38686</v>
      </c>
      <c r="N41" s="25">
        <f t="shared" si="2"/>
        <v>992</v>
      </c>
    </row>
    <row r="42" spans="1:14" ht="15">
      <c r="A42" s="18">
        <v>45</v>
      </c>
      <c r="B42" s="37">
        <v>1920</v>
      </c>
      <c r="C42" s="19" t="s">
        <v>39</v>
      </c>
      <c r="D42" s="20"/>
      <c r="E42" s="86">
        <v>23637</v>
      </c>
      <c r="F42" s="86"/>
      <c r="G42" s="86"/>
      <c r="H42" s="87">
        <f t="shared" si="0"/>
        <v>23637</v>
      </c>
      <c r="I42" s="23"/>
      <c r="J42" s="88">
        <v>-13134</v>
      </c>
      <c r="K42" s="86">
        <v>-2363</v>
      </c>
      <c r="L42" s="86"/>
      <c r="M42" s="87">
        <f t="shared" si="1"/>
        <v>-15497</v>
      </c>
      <c r="N42" s="25">
        <f t="shared" si="2"/>
        <v>8140</v>
      </c>
    </row>
    <row r="43" spans="1:14" ht="15">
      <c r="A43" s="18">
        <v>45.1</v>
      </c>
      <c r="B43" s="37">
        <v>1920</v>
      </c>
      <c r="C43" s="19" t="s">
        <v>40</v>
      </c>
      <c r="D43" s="20"/>
      <c r="E43" s="86">
        <v>31101</v>
      </c>
      <c r="F43" s="86">
        <v>7622</v>
      </c>
      <c r="G43" s="86">
        <v>-7260</v>
      </c>
      <c r="H43" s="87">
        <f t="shared" si="0"/>
        <v>31463</v>
      </c>
      <c r="I43" s="23"/>
      <c r="J43" s="88">
        <v>-9486</v>
      </c>
      <c r="K43" s="86">
        <v>-3110</v>
      </c>
      <c r="L43" s="86">
        <v>1295</v>
      </c>
      <c r="M43" s="87">
        <f t="shared" si="1"/>
        <v>-11301</v>
      </c>
      <c r="N43" s="25">
        <f t="shared" si="2"/>
        <v>20162</v>
      </c>
    </row>
    <row r="44" spans="1:14" ht="15">
      <c r="A44" s="18">
        <v>12</v>
      </c>
      <c r="B44" s="37">
        <v>1925</v>
      </c>
      <c r="C44" s="19" t="s">
        <v>70</v>
      </c>
      <c r="D44" s="20"/>
      <c r="E44" s="86">
        <v>108392</v>
      </c>
      <c r="F44" s="86"/>
      <c r="G44" s="86"/>
      <c r="H44" s="87">
        <f t="shared" si="0"/>
        <v>108392</v>
      </c>
      <c r="I44" s="23"/>
      <c r="J44" s="88">
        <v>-48186</v>
      </c>
      <c r="K44" s="86">
        <v>-8144</v>
      </c>
      <c r="L44" s="86"/>
      <c r="M44" s="87">
        <f t="shared" si="1"/>
        <v>-56330</v>
      </c>
      <c r="N44" s="25">
        <f t="shared" si="2"/>
        <v>52062</v>
      </c>
    </row>
    <row r="45" spans="1:14" ht="15">
      <c r="A45" s="18">
        <v>10</v>
      </c>
      <c r="B45" s="18">
        <v>1930</v>
      </c>
      <c r="C45" s="28" t="s">
        <v>41</v>
      </c>
      <c r="D45" s="20"/>
      <c r="E45" s="86">
        <v>585729</v>
      </c>
      <c r="F45" s="86">
        <v>56350</v>
      </c>
      <c r="G45" s="86">
        <v>-11892</v>
      </c>
      <c r="H45" s="87">
        <f t="shared" si="0"/>
        <v>630187</v>
      </c>
      <c r="I45" s="23"/>
      <c r="J45" s="88">
        <v>-306036</v>
      </c>
      <c r="K45" s="86">
        <v>-43681</v>
      </c>
      <c r="L45" s="86">
        <v>10409</v>
      </c>
      <c r="M45" s="87">
        <f t="shared" si="1"/>
        <v>-339308</v>
      </c>
      <c r="N45" s="25">
        <f t="shared" si="2"/>
        <v>290879</v>
      </c>
    </row>
    <row r="46" spans="1:14" ht="15">
      <c r="A46" s="18">
        <v>8</v>
      </c>
      <c r="B46" s="18">
        <v>1935</v>
      </c>
      <c r="C46" s="28" t="s">
        <v>42</v>
      </c>
      <c r="D46" s="20"/>
      <c r="E46" s="86"/>
      <c r="F46" s="86"/>
      <c r="G46" s="86"/>
      <c r="H46" s="87">
        <f t="shared" si="0"/>
        <v>0</v>
      </c>
      <c r="I46" s="23"/>
      <c r="J46" s="88"/>
      <c r="K46" s="86"/>
      <c r="L46" s="86"/>
      <c r="M46" s="87">
        <f t="shared" si="1"/>
        <v>0</v>
      </c>
      <c r="N46" s="25">
        <f t="shared" si="2"/>
        <v>0</v>
      </c>
    </row>
    <row r="47" spans="1:14" ht="15">
      <c r="A47" s="18">
        <v>8</v>
      </c>
      <c r="B47" s="18">
        <v>1940</v>
      </c>
      <c r="C47" s="28" t="s">
        <v>43</v>
      </c>
      <c r="D47" s="20"/>
      <c r="E47" s="86">
        <v>88473</v>
      </c>
      <c r="F47" s="86">
        <v>13872</v>
      </c>
      <c r="G47" s="86">
        <v>-89037</v>
      </c>
      <c r="H47" s="87">
        <f t="shared" si="0"/>
        <v>13308</v>
      </c>
      <c r="I47" s="23"/>
      <c r="J47" s="88">
        <v>-78998</v>
      </c>
      <c r="K47" s="86">
        <v>-3214</v>
      </c>
      <c r="L47" s="86">
        <v>77906</v>
      </c>
      <c r="M47" s="87">
        <f t="shared" si="1"/>
        <v>-4306</v>
      </c>
      <c r="N47" s="25">
        <f t="shared" si="2"/>
        <v>9002</v>
      </c>
    </row>
    <row r="48" spans="1:14" ht="15">
      <c r="A48" s="18">
        <v>8</v>
      </c>
      <c r="B48" s="18">
        <v>1945</v>
      </c>
      <c r="C48" s="28" t="s">
        <v>44</v>
      </c>
      <c r="D48" s="20"/>
      <c r="E48" s="86">
        <v>2678</v>
      </c>
      <c r="F48" s="86"/>
      <c r="G48" s="86">
        <v>-2678</v>
      </c>
      <c r="H48" s="87">
        <f t="shared" si="0"/>
        <v>0</v>
      </c>
      <c r="I48" s="23"/>
      <c r="J48" s="88">
        <v>-2678</v>
      </c>
      <c r="K48" s="86"/>
      <c r="L48" s="86">
        <v>2678</v>
      </c>
      <c r="M48" s="87">
        <f t="shared" si="1"/>
        <v>0</v>
      </c>
      <c r="N48" s="25">
        <f t="shared" si="2"/>
        <v>0</v>
      </c>
    </row>
    <row r="49" spans="1:14" ht="15">
      <c r="A49" s="18">
        <v>8</v>
      </c>
      <c r="B49" s="18">
        <v>1950</v>
      </c>
      <c r="C49" s="28" t="s">
        <v>45</v>
      </c>
      <c r="D49" s="20"/>
      <c r="E49" s="86"/>
      <c r="F49" s="86"/>
      <c r="G49" s="86"/>
      <c r="H49" s="87">
        <f t="shared" si="0"/>
        <v>0</v>
      </c>
      <c r="I49" s="23"/>
      <c r="J49" s="89"/>
      <c r="K49" s="86"/>
      <c r="L49" s="86"/>
      <c r="M49" s="87">
        <f t="shared" si="1"/>
        <v>0</v>
      </c>
      <c r="N49" s="25">
        <f t="shared" si="2"/>
        <v>0</v>
      </c>
    </row>
    <row r="50" spans="1:14" ht="15">
      <c r="A50" s="18">
        <v>8</v>
      </c>
      <c r="B50" s="18">
        <v>1955</v>
      </c>
      <c r="C50" s="28" t="s">
        <v>46</v>
      </c>
      <c r="D50" s="20"/>
      <c r="E50" s="86"/>
      <c r="F50" s="86"/>
      <c r="G50" s="86"/>
      <c r="H50" s="87">
        <f t="shared" si="0"/>
        <v>0</v>
      </c>
      <c r="I50" s="23"/>
      <c r="J50" s="88"/>
      <c r="K50" s="86"/>
      <c r="L50" s="86"/>
      <c r="M50" s="87">
        <f t="shared" si="1"/>
        <v>0</v>
      </c>
      <c r="N50" s="25">
        <f t="shared" si="2"/>
        <v>0</v>
      </c>
    </row>
    <row r="51" spans="1:14" ht="15">
      <c r="A51" s="39">
        <v>8</v>
      </c>
      <c r="B51" s="39">
        <v>1955</v>
      </c>
      <c r="C51" s="40" t="s">
        <v>47</v>
      </c>
      <c r="D51" s="20"/>
      <c r="E51" s="86"/>
      <c r="F51" s="86"/>
      <c r="G51" s="86"/>
      <c r="H51" s="87">
        <f t="shared" si="0"/>
        <v>0</v>
      </c>
      <c r="I51" s="23"/>
      <c r="J51" s="88"/>
      <c r="K51" s="86"/>
      <c r="L51" s="86"/>
      <c r="M51" s="87">
        <f t="shared" si="1"/>
        <v>0</v>
      </c>
      <c r="N51" s="25">
        <f t="shared" si="2"/>
        <v>0</v>
      </c>
    </row>
    <row r="52" spans="1:14" ht="15">
      <c r="A52" s="37">
        <v>8</v>
      </c>
      <c r="B52" s="37">
        <v>1960</v>
      </c>
      <c r="C52" s="19" t="s">
        <v>48</v>
      </c>
      <c r="D52" s="20"/>
      <c r="E52" s="86"/>
      <c r="F52" s="86"/>
      <c r="G52" s="86"/>
      <c r="H52" s="87">
        <f t="shared" si="0"/>
        <v>0</v>
      </c>
      <c r="I52" s="23"/>
      <c r="J52" s="88"/>
      <c r="K52" s="86"/>
      <c r="L52" s="86"/>
      <c r="M52" s="87">
        <f t="shared" si="1"/>
        <v>0</v>
      </c>
      <c r="N52" s="25">
        <f t="shared" si="2"/>
        <v>0</v>
      </c>
    </row>
    <row r="53" spans="1:14" ht="15">
      <c r="A53" s="18">
        <v>47</v>
      </c>
      <c r="B53" s="18">
        <v>1975</v>
      </c>
      <c r="C53" s="28" t="s">
        <v>49</v>
      </c>
      <c r="D53" s="20"/>
      <c r="E53" s="86"/>
      <c r="F53" s="86"/>
      <c r="G53" s="86"/>
      <c r="H53" s="87">
        <f t="shared" si="0"/>
        <v>0</v>
      </c>
      <c r="I53" s="23"/>
      <c r="J53" s="88"/>
      <c r="K53" s="86"/>
      <c r="L53" s="86"/>
      <c r="M53" s="87">
        <f t="shared" si="1"/>
        <v>0</v>
      </c>
      <c r="N53" s="25">
        <f t="shared" si="2"/>
        <v>0</v>
      </c>
    </row>
    <row r="54" spans="1:14" ht="15">
      <c r="A54" s="18">
        <v>47</v>
      </c>
      <c r="B54" s="18">
        <v>1980</v>
      </c>
      <c r="C54" s="28" t="s">
        <v>50</v>
      </c>
      <c r="D54" s="20"/>
      <c r="E54" s="86"/>
      <c r="F54" s="86"/>
      <c r="G54" s="86"/>
      <c r="H54" s="87">
        <f t="shared" si="0"/>
        <v>0</v>
      </c>
      <c r="I54" s="23"/>
      <c r="J54" s="88"/>
      <c r="K54" s="86"/>
      <c r="L54" s="86"/>
      <c r="M54" s="87">
        <f t="shared" si="1"/>
        <v>0</v>
      </c>
      <c r="N54" s="25">
        <f t="shared" si="2"/>
        <v>0</v>
      </c>
    </row>
    <row r="55" spans="1:14" ht="15">
      <c r="A55" s="18">
        <v>47</v>
      </c>
      <c r="B55" s="18">
        <v>1985</v>
      </c>
      <c r="C55" s="28" t="s">
        <v>51</v>
      </c>
      <c r="D55" s="20"/>
      <c r="E55" s="86"/>
      <c r="F55" s="86"/>
      <c r="G55" s="86"/>
      <c r="H55" s="87">
        <f t="shared" si="0"/>
        <v>0</v>
      </c>
      <c r="I55" s="23"/>
      <c r="J55" s="88"/>
      <c r="K55" s="86"/>
      <c r="L55" s="86"/>
      <c r="M55" s="87">
        <f t="shared" si="1"/>
        <v>0</v>
      </c>
      <c r="N55" s="25">
        <f t="shared" si="2"/>
        <v>0</v>
      </c>
    </row>
    <row r="56" spans="1:14" ht="15">
      <c r="A56" s="18">
        <v>47</v>
      </c>
      <c r="B56" s="18">
        <v>1995</v>
      </c>
      <c r="C56" s="28" t="s">
        <v>52</v>
      </c>
      <c r="D56" s="20"/>
      <c r="E56" s="86">
        <v>-425619</v>
      </c>
      <c r="F56" s="86"/>
      <c r="G56" s="86"/>
      <c r="H56" s="87">
        <f t="shared" si="0"/>
        <v>-425619</v>
      </c>
      <c r="I56" s="23"/>
      <c r="J56" s="88">
        <v>68430</v>
      </c>
      <c r="K56" s="86">
        <v>17956</v>
      </c>
      <c r="L56" s="86"/>
      <c r="M56" s="87">
        <f t="shared" si="1"/>
        <v>86386</v>
      </c>
      <c r="N56" s="25">
        <f t="shared" si="2"/>
        <v>-339233</v>
      </c>
    </row>
    <row r="57" spans="1:14" ht="15">
      <c r="A57" s="41"/>
      <c r="B57" s="41"/>
      <c r="C57" s="73"/>
      <c r="D57" s="20"/>
      <c r="E57" s="86"/>
      <c r="F57" s="86"/>
      <c r="G57" s="86"/>
      <c r="H57" s="87">
        <f t="shared" si="0"/>
        <v>0</v>
      </c>
      <c r="I57" s="2"/>
      <c r="J57" s="86"/>
      <c r="K57" s="86"/>
      <c r="L57" s="86"/>
      <c r="M57" s="87">
        <f t="shared" si="1"/>
        <v>0</v>
      </c>
      <c r="N57" s="25">
        <f t="shared" si="2"/>
        <v>0</v>
      </c>
    </row>
    <row r="58" spans="1:14" ht="15">
      <c r="A58" s="41"/>
      <c r="B58" s="41"/>
      <c r="C58" s="42"/>
      <c r="D58" s="20"/>
      <c r="E58" s="43"/>
      <c r="F58" s="43"/>
      <c r="G58" s="43"/>
      <c r="H58" s="42"/>
      <c r="I58" s="2"/>
      <c r="J58" s="43"/>
      <c r="K58" s="43"/>
      <c r="L58" s="43"/>
      <c r="M58" s="42"/>
      <c r="N58" s="42"/>
    </row>
    <row r="59" spans="1:14" ht="15">
      <c r="A59" s="41"/>
      <c r="B59" s="41"/>
      <c r="C59" s="44" t="s">
        <v>53</v>
      </c>
      <c r="D59" s="44"/>
      <c r="E59" s="45">
        <f>SUM(E16:E58)</f>
        <v>6292349</v>
      </c>
      <c r="F59" s="45">
        <f>SUM(F16:F58)</f>
        <v>1744320</v>
      </c>
      <c r="G59" s="45">
        <f>SUM(G16:G58)</f>
        <v>-743861</v>
      </c>
      <c r="H59" s="45">
        <f>SUM(H16:H58)</f>
        <v>7292808</v>
      </c>
      <c r="I59" s="45"/>
      <c r="J59" s="45">
        <f>SUM(J16:J58)</f>
        <v>-2227122</v>
      </c>
      <c r="K59" s="45">
        <f>SUM(K16:K58)</f>
        <v>-277946</v>
      </c>
      <c r="L59" s="45">
        <f>SUM(L16:L58)</f>
        <v>393951</v>
      </c>
      <c r="M59" s="45">
        <f>SUM(M16:M58)</f>
        <v>-2111117</v>
      </c>
      <c r="N59" s="45">
        <f>SUM(N16:N58)</f>
        <v>5181691</v>
      </c>
    </row>
    <row r="60" spans="1:9" ht="15">
      <c r="A60" s="1"/>
      <c r="B60" s="1"/>
      <c r="I60" s="2"/>
    </row>
    <row r="61" spans="1:11" ht="15">
      <c r="A61" s="1"/>
      <c r="B61" s="1"/>
      <c r="D61" s="2"/>
      <c r="E61" s="3" t="s">
        <v>71</v>
      </c>
      <c r="F61" s="90">
        <v>491590</v>
      </c>
      <c r="I61" s="2"/>
      <c r="J61" s="54" t="s">
        <v>55</v>
      </c>
      <c r="K61" s="55"/>
    </row>
    <row r="62" spans="1:12" ht="15">
      <c r="A62" s="41">
        <v>10</v>
      </c>
      <c r="B62" s="41"/>
      <c r="C62" s="42" t="s">
        <v>56</v>
      </c>
      <c r="D62" s="2"/>
      <c r="E62" s="3" t="s">
        <v>72</v>
      </c>
      <c r="F62" s="90">
        <v>1252730</v>
      </c>
      <c r="I62" s="2"/>
      <c r="J62" s="55" t="s">
        <v>56</v>
      </c>
      <c r="K62" s="55"/>
      <c r="L62" s="91">
        <v>-43681</v>
      </c>
    </row>
    <row r="63" spans="1:12" ht="15.75" thickBot="1">
      <c r="A63" s="41">
        <v>8</v>
      </c>
      <c r="B63" s="41"/>
      <c r="C63" s="42" t="s">
        <v>42</v>
      </c>
      <c r="F63" s="92">
        <f>SUM(F61:F62)</f>
        <v>1744320</v>
      </c>
      <c r="I63" s="2"/>
      <c r="J63" s="55" t="s">
        <v>42</v>
      </c>
      <c r="K63" s="55"/>
      <c r="L63" s="93"/>
    </row>
    <row r="64" spans="1:12" ht="15.75" thickTop="1">
      <c r="A64" s="1"/>
      <c r="B64" s="1"/>
      <c r="I64" s="2"/>
      <c r="J64" s="58" t="s">
        <v>57</v>
      </c>
      <c r="L64" s="94">
        <f>K59-L62-L63</f>
        <v>-234265</v>
      </c>
    </row>
    <row r="65" spans="1:9" ht="15">
      <c r="A65" s="1"/>
      <c r="B65" s="1"/>
      <c r="I65" s="2"/>
    </row>
  </sheetData>
  <sheetProtection/>
  <mergeCells count="3">
    <mergeCell ref="A9:N9"/>
    <mergeCell ref="A10:N10"/>
    <mergeCell ref="E14:H14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zoomScalePageLayoutView="0" workbookViewId="0" topLeftCell="A16">
      <selection activeCell="A10" sqref="A10:N68"/>
    </sheetView>
  </sheetViews>
  <sheetFormatPr defaultColWidth="9.140625" defaultRowHeight="15"/>
  <cols>
    <col min="3" max="3" width="47.7109375" style="0" customWidth="1"/>
    <col min="5" max="6" width="11.28125" style="0" bestFit="1" customWidth="1"/>
    <col min="7" max="7" width="9.7109375" style="0" bestFit="1" customWidth="1"/>
    <col min="8" max="8" width="12.57421875" style="0" customWidth="1"/>
    <col min="10" max="10" width="11.140625" style="0" customWidth="1"/>
    <col min="11" max="12" width="9.7109375" style="0" bestFit="1" customWidth="1"/>
    <col min="13" max="13" width="12.7109375" style="0" customWidth="1"/>
    <col min="14" max="14" width="11.8515625" style="0" customWidth="1"/>
  </cols>
  <sheetData>
    <row r="2" spans="1:14" ht="15">
      <c r="A2" s="1"/>
      <c r="B2" s="1"/>
      <c r="I2" s="2"/>
      <c r="M2" s="61" t="s">
        <v>59</v>
      </c>
      <c r="N2" s="62" t="str">
        <f>'[1]LDC Info'!$E$18</f>
        <v>EB-2012-0175</v>
      </c>
    </row>
    <row r="3" spans="1:14" ht="15">
      <c r="A3" s="1"/>
      <c r="B3" s="1"/>
      <c r="I3" s="2"/>
      <c r="M3" s="61" t="s">
        <v>60</v>
      </c>
      <c r="N3" s="63"/>
    </row>
    <row r="4" spans="1:14" ht="15">
      <c r="A4" s="1"/>
      <c r="B4" s="1"/>
      <c r="I4" s="2"/>
      <c r="M4" s="61" t="s">
        <v>61</v>
      </c>
      <c r="N4" s="63"/>
    </row>
    <row r="5" spans="1:14" ht="15">
      <c r="A5" s="1"/>
      <c r="B5" s="1"/>
      <c r="I5" s="2"/>
      <c r="M5" s="61" t="s">
        <v>62</v>
      </c>
      <c r="N5" s="63"/>
    </row>
    <row r="6" spans="1:14" ht="15">
      <c r="A6" s="1"/>
      <c r="B6" s="1"/>
      <c r="I6" s="2"/>
      <c r="M6" s="61" t="s">
        <v>63</v>
      </c>
      <c r="N6" s="64"/>
    </row>
    <row r="7" spans="1:14" ht="15">
      <c r="A7" s="1"/>
      <c r="B7" s="1"/>
      <c r="I7" s="2"/>
      <c r="M7" s="61"/>
      <c r="N7" s="62"/>
    </row>
    <row r="8" spans="1:14" ht="15">
      <c r="A8" s="1"/>
      <c r="B8" s="1"/>
      <c r="I8" s="2"/>
      <c r="M8" s="61" t="s">
        <v>64</v>
      </c>
      <c r="N8" s="64"/>
    </row>
    <row r="9" spans="1:9" ht="15">
      <c r="A9" s="1"/>
      <c r="B9" s="1"/>
      <c r="I9" s="2"/>
    </row>
    <row r="10" spans="1:14" ht="18">
      <c r="A10" s="95" t="s">
        <v>74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8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9" ht="15">
      <c r="A12" s="1"/>
      <c r="B12" s="1"/>
      <c r="I12" s="2"/>
    </row>
    <row r="13" spans="1:9" ht="15">
      <c r="A13" s="1"/>
      <c r="B13" s="1"/>
      <c r="C13" s="3"/>
      <c r="F13" s="4" t="s">
        <v>1</v>
      </c>
      <c r="G13" s="71" t="s">
        <v>65</v>
      </c>
      <c r="H13" s="65"/>
      <c r="I13" s="2"/>
    </row>
    <row r="14" spans="1:9" ht="15">
      <c r="A14" s="1"/>
      <c r="B14" s="1"/>
      <c r="I14" s="2"/>
    </row>
    <row r="15" spans="1:14" ht="15">
      <c r="A15" s="1"/>
      <c r="B15" s="1"/>
      <c r="D15" s="7"/>
      <c r="E15" s="96" t="s">
        <v>2</v>
      </c>
      <c r="F15" s="97"/>
      <c r="G15" s="97"/>
      <c r="H15" s="98"/>
      <c r="I15" s="2"/>
      <c r="J15" s="8"/>
      <c r="K15" s="9" t="s">
        <v>3</v>
      </c>
      <c r="L15" s="9"/>
      <c r="M15" s="10"/>
      <c r="N15" s="2"/>
    </row>
    <row r="16" spans="1:14" ht="26.25">
      <c r="A16" s="11" t="s">
        <v>4</v>
      </c>
      <c r="B16" s="12" t="s">
        <v>5</v>
      </c>
      <c r="C16" s="13" t="s">
        <v>6</v>
      </c>
      <c r="D16" s="11" t="s">
        <v>7</v>
      </c>
      <c r="E16" s="11" t="s">
        <v>8</v>
      </c>
      <c r="F16" s="12" t="s">
        <v>9</v>
      </c>
      <c r="G16" s="12" t="s">
        <v>10</v>
      </c>
      <c r="H16" s="11" t="s">
        <v>11</v>
      </c>
      <c r="I16" s="14"/>
      <c r="J16" s="15" t="s">
        <v>8</v>
      </c>
      <c r="K16" s="16" t="s">
        <v>9</v>
      </c>
      <c r="L16" s="16" t="s">
        <v>10</v>
      </c>
      <c r="M16" s="17" t="s">
        <v>11</v>
      </c>
      <c r="N16" s="11" t="s">
        <v>12</v>
      </c>
    </row>
    <row r="17" spans="1:14" ht="15">
      <c r="A17" s="18">
        <v>12</v>
      </c>
      <c r="B17" s="18">
        <v>1611</v>
      </c>
      <c r="C17" s="19" t="s">
        <v>13</v>
      </c>
      <c r="D17" s="20"/>
      <c r="E17" s="21">
        <v>108392</v>
      </c>
      <c r="F17" s="21"/>
      <c r="G17" s="21"/>
      <c r="H17" s="22">
        <f>E17+F17+G17</f>
        <v>108392</v>
      </c>
      <c r="I17" s="23"/>
      <c r="J17" s="24">
        <v>-56330</v>
      </c>
      <c r="K17" s="21">
        <v>-8140</v>
      </c>
      <c r="L17" s="21"/>
      <c r="M17" s="22">
        <f>J17+K17+L17</f>
        <v>-64470</v>
      </c>
      <c r="N17" s="25">
        <f>H17+M17</f>
        <v>43922</v>
      </c>
    </row>
    <row r="18" spans="1:14" ht="15">
      <c r="A18" s="18" t="s">
        <v>14</v>
      </c>
      <c r="B18" s="18">
        <v>1612</v>
      </c>
      <c r="C18" s="19" t="s">
        <v>15</v>
      </c>
      <c r="D18" s="20"/>
      <c r="E18" s="21"/>
      <c r="F18" s="21"/>
      <c r="G18" s="21"/>
      <c r="H18" s="22">
        <f>E18+F18+G18</f>
        <v>0</v>
      </c>
      <c r="I18" s="23"/>
      <c r="J18" s="24"/>
      <c r="K18" s="21"/>
      <c r="L18" s="21"/>
      <c r="M18" s="22">
        <f>J18+K18+L18</f>
        <v>0</v>
      </c>
      <c r="N18" s="25">
        <f>H18+M18</f>
        <v>0</v>
      </c>
    </row>
    <row r="19" spans="1:14" ht="15">
      <c r="A19" s="26" t="s">
        <v>16</v>
      </c>
      <c r="B19" s="26">
        <v>1805</v>
      </c>
      <c r="C19" s="27" t="s">
        <v>17</v>
      </c>
      <c r="D19" s="20"/>
      <c r="E19" s="21">
        <v>21747</v>
      </c>
      <c r="F19" s="21">
        <v>0</v>
      </c>
      <c r="G19" s="21"/>
      <c r="H19" s="22">
        <f>E19+F19+G19</f>
        <v>21747</v>
      </c>
      <c r="I19" s="23"/>
      <c r="J19" s="24"/>
      <c r="K19" s="21"/>
      <c r="L19" s="21"/>
      <c r="M19" s="22">
        <f>J19+K19+L19</f>
        <v>0</v>
      </c>
      <c r="N19" s="25">
        <f>H19+M19</f>
        <v>21747</v>
      </c>
    </row>
    <row r="20" spans="1:14" ht="15">
      <c r="A20" s="18">
        <v>47</v>
      </c>
      <c r="B20" s="18">
        <v>1808</v>
      </c>
      <c r="C20" s="28" t="s">
        <v>18</v>
      </c>
      <c r="D20" s="20"/>
      <c r="E20" s="21">
        <v>80964</v>
      </c>
      <c r="F20" s="21">
        <v>0</v>
      </c>
      <c r="G20" s="21"/>
      <c r="H20" s="22">
        <f aca="true" t="shared" si="0" ref="H20:H57">E20+F20+G20</f>
        <v>80964</v>
      </c>
      <c r="I20" s="23"/>
      <c r="J20" s="24">
        <v>-31419</v>
      </c>
      <c r="K20" s="21">
        <v>-3240</v>
      </c>
      <c r="L20" s="21"/>
      <c r="M20" s="22">
        <f aca="true" t="shared" si="1" ref="M20:M57">J20+K20+L20</f>
        <v>-34659</v>
      </c>
      <c r="N20" s="25">
        <f aca="true" t="shared" si="2" ref="N20:N57">H20+M20</f>
        <v>46305</v>
      </c>
    </row>
    <row r="21" spans="1:14" ht="15">
      <c r="A21" s="18">
        <v>13</v>
      </c>
      <c r="B21" s="18">
        <v>1810</v>
      </c>
      <c r="C21" s="28" t="s">
        <v>19</v>
      </c>
      <c r="D21" s="20"/>
      <c r="E21" s="21"/>
      <c r="F21" s="21"/>
      <c r="G21" s="21"/>
      <c r="H21" s="22">
        <f t="shared" si="0"/>
        <v>0</v>
      </c>
      <c r="I21" s="23"/>
      <c r="J21" s="24"/>
      <c r="K21" s="21"/>
      <c r="L21" s="21"/>
      <c r="M21" s="22">
        <f t="shared" si="1"/>
        <v>0</v>
      </c>
      <c r="N21" s="25">
        <f t="shared" si="2"/>
        <v>0</v>
      </c>
    </row>
    <row r="22" spans="1:14" ht="15">
      <c r="A22" s="18">
        <v>47</v>
      </c>
      <c r="B22" s="18">
        <v>1815</v>
      </c>
      <c r="C22" s="28" t="s">
        <v>20</v>
      </c>
      <c r="D22" s="20"/>
      <c r="E22" s="21"/>
      <c r="F22" s="21"/>
      <c r="G22" s="21"/>
      <c r="H22" s="22">
        <f t="shared" si="0"/>
        <v>0</v>
      </c>
      <c r="I22" s="23"/>
      <c r="J22" s="24"/>
      <c r="K22" s="21"/>
      <c r="L22" s="21"/>
      <c r="M22" s="22">
        <f t="shared" si="1"/>
        <v>0</v>
      </c>
      <c r="N22" s="25">
        <f t="shared" si="2"/>
        <v>0</v>
      </c>
    </row>
    <row r="23" spans="1:14" ht="15">
      <c r="A23" s="18">
        <v>47</v>
      </c>
      <c r="B23" s="18">
        <v>1820</v>
      </c>
      <c r="C23" s="19" t="s">
        <v>21</v>
      </c>
      <c r="D23" s="20"/>
      <c r="E23" s="21">
        <v>152252</v>
      </c>
      <c r="F23" s="21">
        <v>0</v>
      </c>
      <c r="G23" s="21"/>
      <c r="H23" s="22">
        <f t="shared" si="0"/>
        <v>152252</v>
      </c>
      <c r="I23" s="23"/>
      <c r="J23" s="24">
        <v>-66934</v>
      </c>
      <c r="K23" s="21">
        <v>-6090</v>
      </c>
      <c r="L23" s="21"/>
      <c r="M23" s="22">
        <f t="shared" si="1"/>
        <v>-73024</v>
      </c>
      <c r="N23" s="25">
        <f t="shared" si="2"/>
        <v>79228</v>
      </c>
    </row>
    <row r="24" spans="1:14" ht="15">
      <c r="A24" s="18">
        <v>47</v>
      </c>
      <c r="B24" s="18">
        <v>1825</v>
      </c>
      <c r="C24" s="28" t="s">
        <v>22</v>
      </c>
      <c r="D24" s="20"/>
      <c r="E24" s="21"/>
      <c r="F24" s="21"/>
      <c r="G24" s="21"/>
      <c r="H24" s="22">
        <f t="shared" si="0"/>
        <v>0</v>
      </c>
      <c r="I24" s="23"/>
      <c r="J24" s="24"/>
      <c r="K24" s="21"/>
      <c r="L24" s="21"/>
      <c r="M24" s="22">
        <f t="shared" si="1"/>
        <v>0</v>
      </c>
      <c r="N24" s="25">
        <f t="shared" si="2"/>
        <v>0</v>
      </c>
    </row>
    <row r="25" spans="1:14" ht="15">
      <c r="A25" s="18">
        <v>47</v>
      </c>
      <c r="B25" s="18">
        <v>1830</v>
      </c>
      <c r="C25" s="28" t="s">
        <v>23</v>
      </c>
      <c r="D25" s="20"/>
      <c r="E25" s="21">
        <v>394682</v>
      </c>
      <c r="F25" s="21">
        <v>847530</v>
      </c>
      <c r="G25" s="21"/>
      <c r="H25" s="22">
        <f t="shared" si="0"/>
        <v>1242212</v>
      </c>
      <c r="I25" s="23"/>
      <c r="J25" s="24">
        <v>-45945</v>
      </c>
      <c r="K25" s="21">
        <v>-49689</v>
      </c>
      <c r="L25" s="21"/>
      <c r="M25" s="22">
        <f t="shared" si="1"/>
        <v>-95634</v>
      </c>
      <c r="N25" s="25">
        <f t="shared" si="2"/>
        <v>1146578</v>
      </c>
    </row>
    <row r="26" spans="1:14" ht="15">
      <c r="A26" s="18">
        <v>47</v>
      </c>
      <c r="B26" s="29">
        <v>1830</v>
      </c>
      <c r="C26" s="30" t="s">
        <v>24</v>
      </c>
      <c r="D26" s="31"/>
      <c r="E26" s="32">
        <v>770866</v>
      </c>
      <c r="F26" s="32"/>
      <c r="G26" s="32"/>
      <c r="H26" s="33">
        <f t="shared" si="0"/>
        <v>770866</v>
      </c>
      <c r="I26" s="34"/>
      <c r="J26" s="35"/>
      <c r="K26" s="32">
        <v>-30835</v>
      </c>
      <c r="L26" s="32"/>
      <c r="M26" s="33">
        <f t="shared" si="1"/>
        <v>-30835</v>
      </c>
      <c r="N26" s="36">
        <f t="shared" si="2"/>
        <v>740031</v>
      </c>
    </row>
    <row r="27" spans="1:14" ht="15">
      <c r="A27" s="18">
        <v>47</v>
      </c>
      <c r="B27" s="18">
        <v>1835</v>
      </c>
      <c r="C27" s="28" t="s">
        <v>25</v>
      </c>
      <c r="D27" s="20"/>
      <c r="E27" s="21">
        <v>2245430</v>
      </c>
      <c r="F27" s="21">
        <v>782739</v>
      </c>
      <c r="G27" s="21"/>
      <c r="H27" s="22">
        <f t="shared" si="0"/>
        <v>3028169</v>
      </c>
      <c r="I27" s="23"/>
      <c r="J27" s="24">
        <v>-753842</v>
      </c>
      <c r="K27" s="21">
        <v>-125595</v>
      </c>
      <c r="L27" s="21"/>
      <c r="M27" s="22">
        <f t="shared" si="1"/>
        <v>-879437</v>
      </c>
      <c r="N27" s="25">
        <f t="shared" si="2"/>
        <v>2148732</v>
      </c>
    </row>
    <row r="28" spans="1:14" ht="15">
      <c r="A28" s="18">
        <v>47</v>
      </c>
      <c r="B28" s="29">
        <v>1835</v>
      </c>
      <c r="C28" s="30" t="s">
        <v>26</v>
      </c>
      <c r="D28" s="31"/>
      <c r="E28" s="32">
        <v>82079</v>
      </c>
      <c r="F28" s="32"/>
      <c r="G28" s="32"/>
      <c r="H28" s="33">
        <f t="shared" si="0"/>
        <v>82079</v>
      </c>
      <c r="I28" s="34"/>
      <c r="J28" s="35"/>
      <c r="K28" s="32">
        <v>-3283</v>
      </c>
      <c r="L28" s="32"/>
      <c r="M28" s="33">
        <f t="shared" si="1"/>
        <v>-3283</v>
      </c>
      <c r="N28" s="36">
        <f t="shared" si="2"/>
        <v>78796</v>
      </c>
    </row>
    <row r="29" spans="1:14" ht="15">
      <c r="A29" s="18">
        <v>47</v>
      </c>
      <c r="B29" s="18">
        <v>1840</v>
      </c>
      <c r="C29" s="28" t="s">
        <v>27</v>
      </c>
      <c r="D29" s="20"/>
      <c r="E29" s="21">
        <v>62683</v>
      </c>
      <c r="F29" s="21">
        <v>154430</v>
      </c>
      <c r="G29" s="21"/>
      <c r="H29" s="22">
        <f t="shared" si="0"/>
        <v>217113</v>
      </c>
      <c r="I29" s="23"/>
      <c r="J29" s="24">
        <v>-7211</v>
      </c>
      <c r="K29" s="21">
        <v>-8687</v>
      </c>
      <c r="L29" s="21"/>
      <c r="M29" s="22">
        <f t="shared" si="1"/>
        <v>-15898</v>
      </c>
      <c r="N29" s="25">
        <f t="shared" si="2"/>
        <v>201215</v>
      </c>
    </row>
    <row r="30" spans="1:14" ht="15">
      <c r="A30" s="18">
        <v>47</v>
      </c>
      <c r="B30" s="18">
        <v>1845</v>
      </c>
      <c r="C30" s="28" t="s">
        <v>28</v>
      </c>
      <c r="D30" s="20"/>
      <c r="E30" s="21">
        <v>1309799</v>
      </c>
      <c r="F30" s="21">
        <v>135802</v>
      </c>
      <c r="G30" s="21"/>
      <c r="H30" s="22">
        <f t="shared" si="0"/>
        <v>1445601</v>
      </c>
      <c r="I30" s="23"/>
      <c r="J30" s="24">
        <v>-451725</v>
      </c>
      <c r="K30" s="21">
        <v>-57825</v>
      </c>
      <c r="L30" s="21"/>
      <c r="M30" s="22">
        <f t="shared" si="1"/>
        <v>-509550</v>
      </c>
      <c r="N30" s="25">
        <f t="shared" si="2"/>
        <v>936051</v>
      </c>
    </row>
    <row r="31" spans="1:14" ht="15">
      <c r="A31" s="18">
        <v>47</v>
      </c>
      <c r="B31" s="18">
        <v>1850</v>
      </c>
      <c r="C31" s="28" t="s">
        <v>29</v>
      </c>
      <c r="D31" s="20"/>
      <c r="E31" s="21">
        <v>985632</v>
      </c>
      <c r="F31" s="21">
        <v>531869</v>
      </c>
      <c r="G31" s="21"/>
      <c r="H31" s="22">
        <f t="shared" si="0"/>
        <v>1517501</v>
      </c>
      <c r="I31" s="23"/>
      <c r="J31" s="24">
        <v>-313667</v>
      </c>
      <c r="K31" s="21">
        <v>-62054</v>
      </c>
      <c r="L31" s="21"/>
      <c r="M31" s="22">
        <f t="shared" si="1"/>
        <v>-375721</v>
      </c>
      <c r="N31" s="25">
        <f t="shared" si="2"/>
        <v>1141780</v>
      </c>
    </row>
    <row r="32" spans="1:14" ht="15">
      <c r="A32" s="18">
        <v>47</v>
      </c>
      <c r="B32" s="29">
        <v>1850</v>
      </c>
      <c r="C32" s="30" t="s">
        <v>30</v>
      </c>
      <c r="D32" s="31"/>
      <c r="E32" s="32">
        <v>276369</v>
      </c>
      <c r="F32" s="32"/>
      <c r="G32" s="32"/>
      <c r="H32" s="33">
        <f t="shared" si="0"/>
        <v>276369</v>
      </c>
      <c r="I32" s="34"/>
      <c r="J32" s="35"/>
      <c r="K32" s="32">
        <v>-11055</v>
      </c>
      <c r="L32" s="32"/>
      <c r="M32" s="33">
        <f t="shared" si="1"/>
        <v>-11055</v>
      </c>
      <c r="N32" s="36">
        <f t="shared" si="2"/>
        <v>265314</v>
      </c>
    </row>
    <row r="33" spans="1:14" ht="15">
      <c r="A33" s="18">
        <v>47</v>
      </c>
      <c r="B33" s="18">
        <v>1855</v>
      </c>
      <c r="C33" s="28" t="s">
        <v>31</v>
      </c>
      <c r="D33" s="20"/>
      <c r="E33" s="21">
        <v>147348</v>
      </c>
      <c r="F33" s="21">
        <v>144050</v>
      </c>
      <c r="G33" s="21"/>
      <c r="H33" s="22">
        <f t="shared" si="0"/>
        <v>291398</v>
      </c>
      <c r="I33" s="23"/>
      <c r="J33" s="24">
        <v>-23642</v>
      </c>
      <c r="K33" s="21">
        <v>-11658</v>
      </c>
      <c r="L33" s="21"/>
      <c r="M33" s="22">
        <f t="shared" si="1"/>
        <v>-35300</v>
      </c>
      <c r="N33" s="25">
        <f t="shared" si="2"/>
        <v>256098</v>
      </c>
    </row>
    <row r="34" spans="1:14" ht="15">
      <c r="A34" s="18">
        <v>47</v>
      </c>
      <c r="B34" s="29">
        <v>1855</v>
      </c>
      <c r="C34" s="30" t="s">
        <v>32</v>
      </c>
      <c r="D34" s="31"/>
      <c r="E34" s="32">
        <v>123416</v>
      </c>
      <c r="F34" s="32"/>
      <c r="G34" s="32"/>
      <c r="H34" s="33">
        <f t="shared" si="0"/>
        <v>123416</v>
      </c>
      <c r="I34" s="34"/>
      <c r="J34" s="35"/>
      <c r="K34" s="32">
        <v>-4937</v>
      </c>
      <c r="L34" s="32"/>
      <c r="M34" s="33">
        <f t="shared" si="1"/>
        <v>-4937</v>
      </c>
      <c r="N34" s="36">
        <f t="shared" si="2"/>
        <v>118479</v>
      </c>
    </row>
    <row r="35" spans="1:14" ht="15">
      <c r="A35" s="18">
        <v>47</v>
      </c>
      <c r="B35" s="18">
        <v>1860</v>
      </c>
      <c r="C35" s="28" t="s">
        <v>33</v>
      </c>
      <c r="D35" s="20"/>
      <c r="E35" s="21">
        <v>71623</v>
      </c>
      <c r="F35" s="21"/>
      <c r="G35" s="21"/>
      <c r="H35" s="22">
        <f>E35+F35+G35</f>
        <v>71623</v>
      </c>
      <c r="I35" s="23"/>
      <c r="J35" s="24">
        <v>-26649</v>
      </c>
      <c r="K35" s="21">
        <v>-2865</v>
      </c>
      <c r="L35" s="21"/>
      <c r="M35" s="22">
        <f t="shared" si="1"/>
        <v>-29514</v>
      </c>
      <c r="N35" s="25">
        <f t="shared" si="2"/>
        <v>42109</v>
      </c>
    </row>
    <row r="36" spans="1:14" ht="15">
      <c r="A36" s="26">
        <v>47</v>
      </c>
      <c r="B36" s="26">
        <v>1860</v>
      </c>
      <c r="C36" s="27" t="s">
        <v>34</v>
      </c>
      <c r="D36" s="20"/>
      <c r="E36" s="21">
        <v>109387</v>
      </c>
      <c r="F36" s="21">
        <v>54438</v>
      </c>
      <c r="G36" s="21"/>
      <c r="H36" s="22">
        <f>E36+F36+G36</f>
        <v>163825</v>
      </c>
      <c r="I36" s="23"/>
      <c r="J36" s="24">
        <v>-7293</v>
      </c>
      <c r="K36" s="21">
        <v>-10922</v>
      </c>
      <c r="L36" s="21"/>
      <c r="M36" s="22">
        <f t="shared" si="1"/>
        <v>-18215</v>
      </c>
      <c r="N36" s="25">
        <f t="shared" si="2"/>
        <v>145610</v>
      </c>
    </row>
    <row r="37" spans="1:14" ht="15">
      <c r="A37" s="26" t="s">
        <v>16</v>
      </c>
      <c r="B37" s="26">
        <v>1905</v>
      </c>
      <c r="C37" s="27" t="s">
        <v>17</v>
      </c>
      <c r="D37" s="20"/>
      <c r="E37" s="21"/>
      <c r="F37" s="21"/>
      <c r="G37" s="21"/>
      <c r="H37" s="22">
        <f t="shared" si="0"/>
        <v>0</v>
      </c>
      <c r="I37" s="23"/>
      <c r="J37" s="24"/>
      <c r="K37" s="21"/>
      <c r="L37" s="21"/>
      <c r="M37" s="22">
        <f t="shared" si="1"/>
        <v>0</v>
      </c>
      <c r="N37" s="25">
        <f t="shared" si="2"/>
        <v>0</v>
      </c>
    </row>
    <row r="38" spans="1:14" ht="15">
      <c r="A38" s="18">
        <v>47</v>
      </c>
      <c r="B38" s="18">
        <v>1908</v>
      </c>
      <c r="C38" s="28" t="s">
        <v>35</v>
      </c>
      <c r="D38" s="20"/>
      <c r="E38" s="21"/>
      <c r="F38" s="21"/>
      <c r="G38" s="21"/>
      <c r="H38" s="22">
        <f t="shared" si="0"/>
        <v>0</v>
      </c>
      <c r="I38" s="23"/>
      <c r="J38" s="24"/>
      <c r="K38" s="21"/>
      <c r="L38" s="21"/>
      <c r="M38" s="22">
        <f t="shared" si="1"/>
        <v>0</v>
      </c>
      <c r="N38" s="25">
        <f t="shared" si="2"/>
        <v>0</v>
      </c>
    </row>
    <row r="39" spans="1:14" ht="15">
      <c r="A39" s="18">
        <v>13</v>
      </c>
      <c r="B39" s="18">
        <v>1910</v>
      </c>
      <c r="C39" s="28" t="s">
        <v>19</v>
      </c>
      <c r="D39" s="20"/>
      <c r="E39" s="21"/>
      <c r="F39" s="21"/>
      <c r="G39" s="21"/>
      <c r="H39" s="22">
        <f t="shared" si="0"/>
        <v>0</v>
      </c>
      <c r="I39" s="23"/>
      <c r="J39" s="24"/>
      <c r="K39" s="21"/>
      <c r="L39" s="21"/>
      <c r="M39" s="22">
        <f t="shared" si="1"/>
        <v>0</v>
      </c>
      <c r="N39" s="25">
        <f t="shared" si="2"/>
        <v>0</v>
      </c>
    </row>
    <row r="40" spans="1:14" ht="15">
      <c r="A40" s="18">
        <v>8</v>
      </c>
      <c r="B40" s="18">
        <v>1915</v>
      </c>
      <c r="C40" s="28" t="s">
        <v>36</v>
      </c>
      <c r="D40" s="20"/>
      <c r="E40" s="21">
        <v>37485</v>
      </c>
      <c r="F40" s="21"/>
      <c r="G40" s="21"/>
      <c r="H40" s="22">
        <f t="shared" si="0"/>
        <v>37485</v>
      </c>
      <c r="I40" s="23"/>
      <c r="J40" s="24">
        <v>-3748</v>
      </c>
      <c r="K40" s="21">
        <v>-3748</v>
      </c>
      <c r="L40" s="21"/>
      <c r="M40" s="22">
        <f t="shared" si="1"/>
        <v>-7496</v>
      </c>
      <c r="N40" s="25">
        <f t="shared" si="2"/>
        <v>29989</v>
      </c>
    </row>
    <row r="41" spans="1:14" ht="15">
      <c r="A41" s="18">
        <v>8</v>
      </c>
      <c r="B41" s="18">
        <v>1915</v>
      </c>
      <c r="C41" s="28" t="s">
        <v>37</v>
      </c>
      <c r="D41" s="20"/>
      <c r="E41" s="21"/>
      <c r="F41" s="21"/>
      <c r="G41" s="21"/>
      <c r="H41" s="22">
        <f t="shared" si="0"/>
        <v>0</v>
      </c>
      <c r="I41" s="23"/>
      <c r="J41" s="24"/>
      <c r="K41" s="21"/>
      <c r="L41" s="21"/>
      <c r="M41" s="22">
        <f t="shared" si="1"/>
        <v>0</v>
      </c>
      <c r="N41" s="25">
        <f t="shared" si="2"/>
        <v>0</v>
      </c>
    </row>
    <row r="42" spans="1:14" ht="15">
      <c r="A42" s="18">
        <v>10</v>
      </c>
      <c r="B42" s="18">
        <v>1920</v>
      </c>
      <c r="C42" s="28" t="s">
        <v>38</v>
      </c>
      <c r="D42" s="20"/>
      <c r="E42" s="21">
        <v>39678</v>
      </c>
      <c r="F42" s="21"/>
      <c r="G42" s="21"/>
      <c r="H42" s="22">
        <f t="shared" si="0"/>
        <v>39678</v>
      </c>
      <c r="I42" s="23"/>
      <c r="J42" s="24">
        <v>-38686</v>
      </c>
      <c r="K42" s="21">
        <v>-988</v>
      </c>
      <c r="L42" s="21"/>
      <c r="M42" s="22">
        <f t="shared" si="1"/>
        <v>-39674</v>
      </c>
      <c r="N42" s="25">
        <f t="shared" si="2"/>
        <v>4</v>
      </c>
    </row>
    <row r="43" spans="1:14" ht="15">
      <c r="A43" s="18">
        <v>45</v>
      </c>
      <c r="B43" s="37">
        <v>1920</v>
      </c>
      <c r="C43" s="19" t="s">
        <v>39</v>
      </c>
      <c r="D43" s="20"/>
      <c r="E43" s="21">
        <v>23637</v>
      </c>
      <c r="F43" s="21"/>
      <c r="G43" s="21"/>
      <c r="H43" s="22">
        <f t="shared" si="0"/>
        <v>23637</v>
      </c>
      <c r="I43" s="23"/>
      <c r="J43" s="24">
        <v>-15497</v>
      </c>
      <c r="K43" s="21">
        <v>-2364</v>
      </c>
      <c r="L43" s="21"/>
      <c r="M43" s="22">
        <f t="shared" si="1"/>
        <v>-17861</v>
      </c>
      <c r="N43" s="25">
        <f t="shared" si="2"/>
        <v>5776</v>
      </c>
    </row>
    <row r="44" spans="1:14" ht="15">
      <c r="A44" s="18">
        <v>45.1</v>
      </c>
      <c r="B44" s="37">
        <v>1920</v>
      </c>
      <c r="C44" s="19" t="s">
        <v>40</v>
      </c>
      <c r="D44" s="20"/>
      <c r="E44" s="21">
        <v>31463</v>
      </c>
      <c r="F44" s="21">
        <v>13081</v>
      </c>
      <c r="G44" s="21"/>
      <c r="H44" s="22">
        <f t="shared" si="0"/>
        <v>44544</v>
      </c>
      <c r="I44" s="23"/>
      <c r="J44" s="24">
        <v>-11301</v>
      </c>
      <c r="K44" s="21">
        <v>-4457</v>
      </c>
      <c r="L44" s="21"/>
      <c r="M44" s="22">
        <f t="shared" si="1"/>
        <v>-15758</v>
      </c>
      <c r="N44" s="25">
        <f t="shared" si="2"/>
        <v>28786</v>
      </c>
    </row>
    <row r="45" spans="1:14" ht="15">
      <c r="A45" s="18">
        <v>10</v>
      </c>
      <c r="B45" s="18">
        <v>1930</v>
      </c>
      <c r="C45" s="28" t="s">
        <v>41</v>
      </c>
      <c r="D45" s="20"/>
      <c r="E45" s="21">
        <v>630187</v>
      </c>
      <c r="F45" s="21">
        <v>37995</v>
      </c>
      <c r="G45" s="21">
        <v>0</v>
      </c>
      <c r="H45" s="22">
        <f t="shared" si="0"/>
        <v>668182</v>
      </c>
      <c r="I45" s="23"/>
      <c r="J45" s="24">
        <v>-339308</v>
      </c>
      <c r="K45" s="21">
        <v>-48430</v>
      </c>
      <c r="L45" s="21">
        <v>0</v>
      </c>
      <c r="M45" s="22">
        <f t="shared" si="1"/>
        <v>-387738</v>
      </c>
      <c r="N45" s="25">
        <f t="shared" si="2"/>
        <v>280444</v>
      </c>
    </row>
    <row r="46" spans="1:14" ht="15">
      <c r="A46" s="18">
        <v>8</v>
      </c>
      <c r="B46" s="18">
        <v>1935</v>
      </c>
      <c r="C46" s="28" t="s">
        <v>42</v>
      </c>
      <c r="D46" s="20"/>
      <c r="E46" s="21"/>
      <c r="F46" s="21"/>
      <c r="G46" s="21"/>
      <c r="H46" s="22">
        <f t="shared" si="0"/>
        <v>0</v>
      </c>
      <c r="I46" s="23"/>
      <c r="J46" s="24"/>
      <c r="K46" s="21"/>
      <c r="L46" s="21"/>
      <c r="M46" s="22">
        <f t="shared" si="1"/>
        <v>0</v>
      </c>
      <c r="N46" s="25">
        <f t="shared" si="2"/>
        <v>0</v>
      </c>
    </row>
    <row r="47" spans="1:14" ht="15">
      <c r="A47" s="18">
        <v>8</v>
      </c>
      <c r="B47" s="18">
        <v>1940</v>
      </c>
      <c r="C47" s="28" t="s">
        <v>43</v>
      </c>
      <c r="D47" s="20"/>
      <c r="E47" s="21">
        <v>13308</v>
      </c>
      <c r="F47" s="21">
        <v>6073</v>
      </c>
      <c r="G47" s="21"/>
      <c r="H47" s="22">
        <f t="shared" si="0"/>
        <v>19381</v>
      </c>
      <c r="I47" s="23"/>
      <c r="J47" s="24">
        <v>-4306</v>
      </c>
      <c r="K47" s="21">
        <v>-4845</v>
      </c>
      <c r="L47" s="21"/>
      <c r="M47" s="22">
        <f t="shared" si="1"/>
        <v>-9151</v>
      </c>
      <c r="N47" s="25">
        <f t="shared" si="2"/>
        <v>10230</v>
      </c>
    </row>
    <row r="48" spans="1:14" ht="15">
      <c r="A48" s="18">
        <v>8</v>
      </c>
      <c r="B48" s="18">
        <v>1945</v>
      </c>
      <c r="C48" s="28" t="s">
        <v>44</v>
      </c>
      <c r="D48" s="20"/>
      <c r="E48" s="21"/>
      <c r="F48" s="21"/>
      <c r="G48" s="21"/>
      <c r="H48" s="22">
        <f t="shared" si="0"/>
        <v>0</v>
      </c>
      <c r="I48" s="23"/>
      <c r="J48" s="24"/>
      <c r="K48" s="21"/>
      <c r="L48" s="21"/>
      <c r="M48" s="22">
        <f t="shared" si="1"/>
        <v>0</v>
      </c>
      <c r="N48" s="25">
        <f t="shared" si="2"/>
        <v>0</v>
      </c>
    </row>
    <row r="49" spans="1:14" ht="15">
      <c r="A49" s="18">
        <v>8</v>
      </c>
      <c r="B49" s="18">
        <v>1950</v>
      </c>
      <c r="C49" s="28" t="s">
        <v>45</v>
      </c>
      <c r="D49" s="20"/>
      <c r="E49" s="21"/>
      <c r="F49" s="21"/>
      <c r="G49" s="21"/>
      <c r="H49" s="22">
        <f t="shared" si="0"/>
        <v>0</v>
      </c>
      <c r="I49" s="23"/>
      <c r="J49" s="38"/>
      <c r="K49" s="21"/>
      <c r="L49" s="21"/>
      <c r="M49" s="22">
        <f t="shared" si="1"/>
        <v>0</v>
      </c>
      <c r="N49" s="25">
        <f t="shared" si="2"/>
        <v>0</v>
      </c>
    </row>
    <row r="50" spans="1:14" ht="15">
      <c r="A50" s="18">
        <v>8</v>
      </c>
      <c r="B50" s="18">
        <v>1955</v>
      </c>
      <c r="C50" s="28" t="s">
        <v>46</v>
      </c>
      <c r="D50" s="20"/>
      <c r="E50" s="21"/>
      <c r="F50" s="21"/>
      <c r="G50" s="21"/>
      <c r="H50" s="22">
        <f t="shared" si="0"/>
        <v>0</v>
      </c>
      <c r="I50" s="23"/>
      <c r="J50" s="24"/>
      <c r="K50" s="21"/>
      <c r="L50" s="21"/>
      <c r="M50" s="22">
        <f t="shared" si="1"/>
        <v>0</v>
      </c>
      <c r="N50" s="25">
        <f t="shared" si="2"/>
        <v>0</v>
      </c>
    </row>
    <row r="51" spans="1:14" ht="15">
      <c r="A51" s="39">
        <v>8</v>
      </c>
      <c r="B51" s="39">
        <v>1955</v>
      </c>
      <c r="C51" s="40" t="s">
        <v>47</v>
      </c>
      <c r="D51" s="20"/>
      <c r="E51" s="21"/>
      <c r="F51" s="21"/>
      <c r="G51" s="21"/>
      <c r="H51" s="22">
        <f t="shared" si="0"/>
        <v>0</v>
      </c>
      <c r="I51" s="23"/>
      <c r="J51" s="24"/>
      <c r="K51" s="21"/>
      <c r="L51" s="21"/>
      <c r="M51" s="22">
        <f t="shared" si="1"/>
        <v>0</v>
      </c>
      <c r="N51" s="25">
        <f t="shared" si="2"/>
        <v>0</v>
      </c>
    </row>
    <row r="52" spans="1:14" ht="15">
      <c r="A52" s="37">
        <v>8</v>
      </c>
      <c r="B52" s="37">
        <v>1960</v>
      </c>
      <c r="C52" s="19" t="s">
        <v>48</v>
      </c>
      <c r="D52" s="20"/>
      <c r="E52" s="21"/>
      <c r="F52" s="21"/>
      <c r="G52" s="21"/>
      <c r="H52" s="22">
        <f t="shared" si="0"/>
        <v>0</v>
      </c>
      <c r="I52" s="23"/>
      <c r="J52" s="24"/>
      <c r="K52" s="21"/>
      <c r="L52" s="21"/>
      <c r="M52" s="22">
        <f t="shared" si="1"/>
        <v>0</v>
      </c>
      <c r="N52" s="25">
        <f t="shared" si="2"/>
        <v>0</v>
      </c>
    </row>
    <row r="53" spans="1:14" ht="15">
      <c r="A53" s="18">
        <v>47</v>
      </c>
      <c r="B53" s="18">
        <v>1975</v>
      </c>
      <c r="C53" s="28" t="s">
        <v>49</v>
      </c>
      <c r="D53" s="20"/>
      <c r="E53" s="21"/>
      <c r="F53" s="21"/>
      <c r="G53" s="21"/>
      <c r="H53" s="22">
        <f t="shared" si="0"/>
        <v>0</v>
      </c>
      <c r="I53" s="23"/>
      <c r="J53" s="24"/>
      <c r="K53" s="21"/>
      <c r="L53" s="21"/>
      <c r="M53" s="22">
        <f t="shared" si="1"/>
        <v>0</v>
      </c>
      <c r="N53" s="25">
        <f t="shared" si="2"/>
        <v>0</v>
      </c>
    </row>
    <row r="54" spans="1:14" ht="15">
      <c r="A54" s="18">
        <v>47</v>
      </c>
      <c r="B54" s="18">
        <v>1980</v>
      </c>
      <c r="C54" s="28" t="s">
        <v>50</v>
      </c>
      <c r="D54" s="20"/>
      <c r="E54" s="21"/>
      <c r="F54" s="21"/>
      <c r="G54" s="21"/>
      <c r="H54" s="22">
        <f t="shared" si="0"/>
        <v>0</v>
      </c>
      <c r="I54" s="23"/>
      <c r="J54" s="24"/>
      <c r="K54" s="21"/>
      <c r="L54" s="21"/>
      <c r="M54" s="22">
        <f t="shared" si="1"/>
        <v>0</v>
      </c>
      <c r="N54" s="25">
        <f t="shared" si="2"/>
        <v>0</v>
      </c>
    </row>
    <row r="55" spans="1:14" ht="15">
      <c r="A55" s="18">
        <v>47</v>
      </c>
      <c r="B55" s="18">
        <v>1985</v>
      </c>
      <c r="C55" s="28" t="s">
        <v>51</v>
      </c>
      <c r="D55" s="20"/>
      <c r="E55" s="21"/>
      <c r="F55" s="21"/>
      <c r="G55" s="21"/>
      <c r="H55" s="22">
        <f t="shared" si="0"/>
        <v>0</v>
      </c>
      <c r="I55" s="23"/>
      <c r="J55" s="24"/>
      <c r="K55" s="21"/>
      <c r="L55" s="21"/>
      <c r="M55" s="22">
        <f t="shared" si="1"/>
        <v>0</v>
      </c>
      <c r="N55" s="25">
        <f t="shared" si="2"/>
        <v>0</v>
      </c>
    </row>
    <row r="56" spans="1:14" ht="15">
      <c r="A56" s="18">
        <v>47</v>
      </c>
      <c r="B56" s="18">
        <v>1995</v>
      </c>
      <c r="C56" s="28" t="s">
        <v>52</v>
      </c>
      <c r="D56" s="20"/>
      <c r="E56" s="21">
        <v>-425619</v>
      </c>
      <c r="F56" s="21">
        <v>-2019363</v>
      </c>
      <c r="G56" s="21"/>
      <c r="H56" s="22">
        <f t="shared" si="0"/>
        <v>-2444982</v>
      </c>
      <c r="I56" s="23"/>
      <c r="J56" s="24">
        <v>86386</v>
      </c>
      <c r="K56" s="21">
        <v>98731</v>
      </c>
      <c r="L56" s="21"/>
      <c r="M56" s="22">
        <f t="shared" si="1"/>
        <v>185117</v>
      </c>
      <c r="N56" s="25">
        <f t="shared" si="2"/>
        <v>-2259865</v>
      </c>
    </row>
    <row r="57" spans="1:14" ht="15">
      <c r="A57" s="41"/>
      <c r="B57" s="41"/>
      <c r="C57" s="42"/>
      <c r="D57" s="20"/>
      <c r="E57" s="21"/>
      <c r="F57" s="21"/>
      <c r="G57" s="21"/>
      <c r="H57" s="22">
        <f t="shared" si="0"/>
        <v>0</v>
      </c>
      <c r="I57" s="2"/>
      <c r="J57" s="21"/>
      <c r="K57" s="21"/>
      <c r="L57" s="21"/>
      <c r="M57" s="22">
        <f t="shared" si="1"/>
        <v>0</v>
      </c>
      <c r="N57" s="25">
        <f t="shared" si="2"/>
        <v>0</v>
      </c>
    </row>
    <row r="58" spans="1:14" ht="15">
      <c r="A58" s="41"/>
      <c r="B58" s="41"/>
      <c r="C58" s="42"/>
      <c r="D58" s="20"/>
      <c r="E58" s="43"/>
      <c r="F58" s="43"/>
      <c r="G58" s="43"/>
      <c r="H58" s="42"/>
      <c r="I58" s="2"/>
      <c r="J58" s="43"/>
      <c r="K58" s="43"/>
      <c r="L58" s="43"/>
      <c r="M58" s="42"/>
      <c r="N58" s="42"/>
    </row>
    <row r="59" spans="1:14" ht="15">
      <c r="A59" s="41"/>
      <c r="B59" s="41"/>
      <c r="C59" s="44" t="s">
        <v>53</v>
      </c>
      <c r="D59" s="44"/>
      <c r="E59" s="45">
        <f>SUM(E17:E58)</f>
        <v>7292808</v>
      </c>
      <c r="F59" s="45">
        <f>SUM(F17:F58)</f>
        <v>688644</v>
      </c>
      <c r="G59" s="45">
        <f>SUM(G17:G58)</f>
        <v>0</v>
      </c>
      <c r="H59" s="45">
        <f>SUM(H17:H58)</f>
        <v>7981452</v>
      </c>
      <c r="I59" s="45"/>
      <c r="J59" s="45">
        <f>SUM(J17:J58)</f>
        <v>-2111117</v>
      </c>
      <c r="K59" s="45">
        <f>SUM(K17:K58)</f>
        <v>-362976</v>
      </c>
      <c r="L59" s="45">
        <f>SUM(L17:L58)</f>
        <v>0</v>
      </c>
      <c r="M59" s="45">
        <f>SUM(M17:M58)</f>
        <v>-2474093</v>
      </c>
      <c r="N59" s="45">
        <f>SUM(N17:N58)</f>
        <v>5507359</v>
      </c>
    </row>
    <row r="60" spans="1:9" ht="15">
      <c r="A60" s="1"/>
      <c r="B60" s="1"/>
      <c r="I60" s="2"/>
    </row>
    <row r="61" spans="1:13" ht="15">
      <c r="A61" s="1"/>
      <c r="B61" s="1"/>
      <c r="C61" s="66" t="s">
        <v>66</v>
      </c>
      <c r="D61" s="66"/>
      <c r="E61" s="66"/>
      <c r="F61" s="66"/>
      <c r="G61" s="66"/>
      <c r="H61" s="67">
        <v>565777</v>
      </c>
      <c r="I61" s="68"/>
      <c r="J61" s="67"/>
      <c r="K61" s="67"/>
      <c r="L61" s="67"/>
      <c r="M61" s="67">
        <v>-121614</v>
      </c>
    </row>
    <row r="62" spans="1:13" ht="15">
      <c r="A62" s="1"/>
      <c r="B62" s="1"/>
      <c r="C62" s="66"/>
      <c r="D62" s="66"/>
      <c r="E62" s="66"/>
      <c r="F62" s="66"/>
      <c r="G62" s="66"/>
      <c r="H62" s="69">
        <f>SUM(H59:H61)</f>
        <v>8547229</v>
      </c>
      <c r="I62" s="70"/>
      <c r="J62" s="66"/>
      <c r="K62" s="66"/>
      <c r="L62" s="66"/>
      <c r="M62" s="69">
        <f>SUM(M59:M61)</f>
        <v>-2595707</v>
      </c>
    </row>
    <row r="63" spans="1:13" ht="15">
      <c r="A63" s="1"/>
      <c r="B63" s="1"/>
      <c r="H63" s="53"/>
      <c r="I63" s="2"/>
      <c r="M63" s="53"/>
    </row>
    <row r="64" spans="1:11" ht="15">
      <c r="A64" s="1"/>
      <c r="B64" s="1"/>
      <c r="D64" s="2"/>
      <c r="I64" s="2"/>
      <c r="J64" s="54" t="s">
        <v>55</v>
      </c>
      <c r="K64" s="55"/>
    </row>
    <row r="65" spans="1:12" ht="15">
      <c r="A65" s="41">
        <v>10</v>
      </c>
      <c r="B65" s="41"/>
      <c r="C65" s="42" t="s">
        <v>56</v>
      </c>
      <c r="D65" s="2"/>
      <c r="I65" s="2"/>
      <c r="J65" s="55" t="s">
        <v>56</v>
      </c>
      <c r="K65" s="55"/>
      <c r="L65" s="56">
        <v>-48430</v>
      </c>
    </row>
    <row r="66" spans="1:12" ht="15">
      <c r="A66" s="41">
        <v>8</v>
      </c>
      <c r="B66" s="41"/>
      <c r="C66" s="42" t="s">
        <v>42</v>
      </c>
      <c r="I66" s="2"/>
      <c r="J66" s="55" t="s">
        <v>42</v>
      </c>
      <c r="K66" s="55"/>
      <c r="L66" s="57"/>
    </row>
    <row r="67" spans="1:12" ht="15">
      <c r="A67" s="1"/>
      <c r="B67" s="1"/>
      <c r="I67" s="2"/>
      <c r="J67" s="58" t="s">
        <v>57</v>
      </c>
      <c r="L67" s="59">
        <f>K59-L65-L66</f>
        <v>-314546</v>
      </c>
    </row>
    <row r="68" spans="1:9" ht="15">
      <c r="A68" s="1"/>
      <c r="B68" s="1"/>
      <c r="I68" s="2"/>
    </row>
    <row r="69" spans="1:9" ht="15">
      <c r="A69" s="60" t="s">
        <v>58</v>
      </c>
      <c r="B69" s="1"/>
      <c r="I69" s="2"/>
    </row>
  </sheetData>
  <sheetProtection/>
  <mergeCells count="3">
    <mergeCell ref="A10:N10"/>
    <mergeCell ref="A11:N11"/>
    <mergeCell ref="E15:H1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tabSelected="1" zoomScalePageLayoutView="0" workbookViewId="0" topLeftCell="A13">
      <selection activeCell="A10" sqref="A10:N68"/>
    </sheetView>
  </sheetViews>
  <sheetFormatPr defaultColWidth="9.140625" defaultRowHeight="15"/>
  <cols>
    <col min="3" max="3" width="50.28125" style="0" customWidth="1"/>
    <col min="4" max="4" width="12.7109375" style="0" customWidth="1"/>
    <col min="5" max="5" width="16.140625" style="0" customWidth="1"/>
    <col min="6" max="6" width="15.57421875" style="0" customWidth="1"/>
    <col min="8" max="8" width="15.57421875" style="0" customWidth="1"/>
    <col min="10" max="10" width="14.140625" style="0" customWidth="1"/>
    <col min="11" max="11" width="13.8515625" style="0" customWidth="1"/>
    <col min="12" max="12" width="10.00390625" style="0" customWidth="1"/>
    <col min="13" max="13" width="17.57421875" style="0" customWidth="1"/>
    <col min="14" max="14" width="15.7109375" style="0" customWidth="1"/>
  </cols>
  <sheetData>
    <row r="2" spans="1:14" ht="15">
      <c r="A2" s="1"/>
      <c r="B2" s="1"/>
      <c r="I2" s="2"/>
      <c r="M2" s="61" t="s">
        <v>59</v>
      </c>
      <c r="N2" s="62" t="str">
        <f>'[1]LDC Info'!$E$18</f>
        <v>EB-2012-0175</v>
      </c>
    </row>
    <row r="3" spans="1:14" ht="15">
      <c r="A3" s="1"/>
      <c r="B3" s="1"/>
      <c r="I3" s="2"/>
      <c r="M3" s="61" t="s">
        <v>60</v>
      </c>
      <c r="N3" s="63"/>
    </row>
    <row r="4" spans="1:14" ht="15">
      <c r="A4" s="1"/>
      <c r="B4" s="1"/>
      <c r="I4" s="2"/>
      <c r="M4" s="61" t="s">
        <v>61</v>
      </c>
      <c r="N4" s="63"/>
    </row>
    <row r="5" spans="1:14" ht="15">
      <c r="A5" s="1"/>
      <c r="B5" s="1"/>
      <c r="I5" s="2"/>
      <c r="M5" s="61" t="s">
        <v>62</v>
      </c>
      <c r="N5" s="63"/>
    </row>
    <row r="6" spans="1:14" ht="15">
      <c r="A6" s="1"/>
      <c r="B6" s="1"/>
      <c r="I6" s="2"/>
      <c r="M6" s="61" t="s">
        <v>63</v>
      </c>
      <c r="N6" s="64"/>
    </row>
    <row r="7" spans="1:14" ht="15">
      <c r="A7" s="1"/>
      <c r="B7" s="1"/>
      <c r="I7" s="2"/>
      <c r="M7" s="61"/>
      <c r="N7" s="62"/>
    </row>
    <row r="8" spans="1:14" ht="15">
      <c r="A8" s="1"/>
      <c r="B8" s="1"/>
      <c r="I8" s="2"/>
      <c r="M8" s="61" t="s">
        <v>64</v>
      </c>
      <c r="N8" s="64"/>
    </row>
    <row r="10" spans="1:14" ht="18">
      <c r="A10" s="95" t="s">
        <v>74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8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9" ht="15">
      <c r="A12" s="1"/>
      <c r="B12" s="1"/>
      <c r="I12" s="2"/>
    </row>
    <row r="13" spans="1:9" ht="15">
      <c r="A13" s="1"/>
      <c r="B13" s="1"/>
      <c r="C13" s="3"/>
      <c r="F13" s="4" t="s">
        <v>1</v>
      </c>
      <c r="G13" s="71" t="s">
        <v>73</v>
      </c>
      <c r="H13" s="5"/>
      <c r="I13" s="6"/>
    </row>
    <row r="14" spans="1:9" ht="15">
      <c r="A14" s="1"/>
      <c r="B14" s="1"/>
      <c r="I14" s="2"/>
    </row>
    <row r="15" spans="1:14" ht="15">
      <c r="A15" s="1"/>
      <c r="B15" s="1"/>
      <c r="D15" s="7"/>
      <c r="E15" s="96" t="s">
        <v>2</v>
      </c>
      <c r="F15" s="97"/>
      <c r="G15" s="97"/>
      <c r="H15" s="98"/>
      <c r="I15" s="2"/>
      <c r="J15" s="8"/>
      <c r="K15" s="9" t="s">
        <v>3</v>
      </c>
      <c r="L15" s="9"/>
      <c r="M15" s="10"/>
      <c r="N15" s="2"/>
    </row>
    <row r="16" spans="1:14" ht="26.25">
      <c r="A16" s="11" t="s">
        <v>4</v>
      </c>
      <c r="B16" s="12" t="s">
        <v>5</v>
      </c>
      <c r="C16" s="13" t="s">
        <v>6</v>
      </c>
      <c r="D16" s="11" t="s">
        <v>7</v>
      </c>
      <c r="E16" s="11" t="s">
        <v>8</v>
      </c>
      <c r="F16" s="12" t="s">
        <v>9</v>
      </c>
      <c r="G16" s="12" t="s">
        <v>10</v>
      </c>
      <c r="H16" s="11" t="s">
        <v>11</v>
      </c>
      <c r="I16" s="14"/>
      <c r="J16" s="15" t="s">
        <v>8</v>
      </c>
      <c r="K16" s="16" t="s">
        <v>9</v>
      </c>
      <c r="L16" s="16" t="s">
        <v>10</v>
      </c>
      <c r="M16" s="17" t="s">
        <v>11</v>
      </c>
      <c r="N16" s="11" t="s">
        <v>12</v>
      </c>
    </row>
    <row r="17" spans="1:14" ht="15">
      <c r="A17" s="18">
        <v>12</v>
      </c>
      <c r="B17" s="18">
        <v>1611</v>
      </c>
      <c r="C17" s="19" t="s">
        <v>13</v>
      </c>
      <c r="D17" s="20"/>
      <c r="E17" s="21">
        <v>108392</v>
      </c>
      <c r="F17" s="21"/>
      <c r="G17" s="21"/>
      <c r="H17" s="22">
        <f>E17+F17+G17</f>
        <v>108392</v>
      </c>
      <c r="I17" s="23"/>
      <c r="J17" s="24">
        <v>-56330</v>
      </c>
      <c r="K17" s="21">
        <v>-8140</v>
      </c>
      <c r="L17" s="21"/>
      <c r="M17" s="22">
        <f>J17+K17+L17</f>
        <v>-64470</v>
      </c>
      <c r="N17" s="25">
        <f>H17+M17</f>
        <v>43922</v>
      </c>
    </row>
    <row r="18" spans="1:14" ht="15">
      <c r="A18" s="18" t="s">
        <v>14</v>
      </c>
      <c r="B18" s="18">
        <v>1612</v>
      </c>
      <c r="C18" s="19" t="s">
        <v>15</v>
      </c>
      <c r="D18" s="20"/>
      <c r="E18" s="21"/>
      <c r="F18" s="21"/>
      <c r="G18" s="21"/>
      <c r="H18" s="22">
        <f>E18+F18+G18</f>
        <v>0</v>
      </c>
      <c r="I18" s="23"/>
      <c r="J18" s="24"/>
      <c r="K18" s="21"/>
      <c r="L18" s="21"/>
      <c r="M18" s="22">
        <f>J18+K18+L18</f>
        <v>0</v>
      </c>
      <c r="N18" s="25">
        <f>H18+M18</f>
        <v>0</v>
      </c>
    </row>
    <row r="19" spans="1:14" ht="15">
      <c r="A19" s="26" t="s">
        <v>16</v>
      </c>
      <c r="B19" s="26">
        <v>1805</v>
      </c>
      <c r="C19" s="27" t="s">
        <v>17</v>
      </c>
      <c r="D19" s="20"/>
      <c r="E19" s="21">
        <v>21747</v>
      </c>
      <c r="F19" s="21">
        <v>0</v>
      </c>
      <c r="G19" s="21"/>
      <c r="H19" s="22">
        <f>E19+F19+G19</f>
        <v>21747</v>
      </c>
      <c r="I19" s="23"/>
      <c r="J19" s="24"/>
      <c r="K19" s="21"/>
      <c r="L19" s="21"/>
      <c r="M19" s="22">
        <f>J19+K19+L19</f>
        <v>0</v>
      </c>
      <c r="N19" s="25">
        <f>H19+M19</f>
        <v>21747</v>
      </c>
    </row>
    <row r="20" spans="1:14" ht="15">
      <c r="A20" s="18">
        <v>47</v>
      </c>
      <c r="B20" s="18">
        <v>1808</v>
      </c>
      <c r="C20" s="28" t="s">
        <v>18</v>
      </c>
      <c r="D20" s="20"/>
      <c r="E20" s="21">
        <v>80964</v>
      </c>
      <c r="F20" s="21">
        <v>0</v>
      </c>
      <c r="G20" s="21"/>
      <c r="H20" s="22">
        <f aca="true" t="shared" si="0" ref="H20:H57">E20+F20+G20</f>
        <v>80964</v>
      </c>
      <c r="I20" s="23"/>
      <c r="J20" s="24">
        <v>-31419</v>
      </c>
      <c r="K20" s="21">
        <v>-3240</v>
      </c>
      <c r="L20" s="21"/>
      <c r="M20" s="22">
        <f aca="true" t="shared" si="1" ref="M20:M57">J20+K20+L20</f>
        <v>-34659</v>
      </c>
      <c r="N20" s="25">
        <f aca="true" t="shared" si="2" ref="N20:N57">H20+M20</f>
        <v>46305</v>
      </c>
    </row>
    <row r="21" spans="1:14" ht="15">
      <c r="A21" s="18">
        <v>13</v>
      </c>
      <c r="B21" s="18">
        <v>1810</v>
      </c>
      <c r="C21" s="28" t="s">
        <v>19</v>
      </c>
      <c r="D21" s="20"/>
      <c r="E21" s="21"/>
      <c r="F21" s="21"/>
      <c r="G21" s="21"/>
      <c r="H21" s="22">
        <f t="shared" si="0"/>
        <v>0</v>
      </c>
      <c r="I21" s="23"/>
      <c r="J21" s="24"/>
      <c r="K21" s="21"/>
      <c r="L21" s="21"/>
      <c r="M21" s="22">
        <f t="shared" si="1"/>
        <v>0</v>
      </c>
      <c r="N21" s="25">
        <f t="shared" si="2"/>
        <v>0</v>
      </c>
    </row>
    <row r="22" spans="1:14" ht="15">
      <c r="A22" s="18">
        <v>47</v>
      </c>
      <c r="B22" s="18">
        <v>1815</v>
      </c>
      <c r="C22" s="28" t="s">
        <v>20</v>
      </c>
      <c r="D22" s="20"/>
      <c r="E22" s="21"/>
      <c r="F22" s="21"/>
      <c r="G22" s="21"/>
      <c r="H22" s="22">
        <f t="shared" si="0"/>
        <v>0</v>
      </c>
      <c r="I22" s="23"/>
      <c r="J22" s="24"/>
      <c r="K22" s="21"/>
      <c r="L22" s="21"/>
      <c r="M22" s="22">
        <f t="shared" si="1"/>
        <v>0</v>
      </c>
      <c r="N22" s="25">
        <f t="shared" si="2"/>
        <v>0</v>
      </c>
    </row>
    <row r="23" spans="1:14" ht="15">
      <c r="A23" s="18">
        <v>47</v>
      </c>
      <c r="B23" s="18">
        <v>1820</v>
      </c>
      <c r="C23" s="19" t="s">
        <v>21</v>
      </c>
      <c r="D23" s="20"/>
      <c r="E23" s="21">
        <v>152252</v>
      </c>
      <c r="F23" s="21">
        <v>0</v>
      </c>
      <c r="G23" s="21"/>
      <c r="H23" s="22">
        <f t="shared" si="0"/>
        <v>152252</v>
      </c>
      <c r="I23" s="23"/>
      <c r="J23" s="24">
        <v>-66934</v>
      </c>
      <c r="K23" s="21">
        <v>-6090</v>
      </c>
      <c r="L23" s="21"/>
      <c r="M23" s="22">
        <f t="shared" si="1"/>
        <v>-73024</v>
      </c>
      <c r="N23" s="25">
        <f t="shared" si="2"/>
        <v>79228</v>
      </c>
    </row>
    <row r="24" spans="1:14" ht="15">
      <c r="A24" s="18">
        <v>47</v>
      </c>
      <c r="B24" s="18">
        <v>1825</v>
      </c>
      <c r="C24" s="28" t="s">
        <v>22</v>
      </c>
      <c r="D24" s="20"/>
      <c r="E24" s="21"/>
      <c r="F24" s="21"/>
      <c r="G24" s="21"/>
      <c r="H24" s="22">
        <f t="shared" si="0"/>
        <v>0</v>
      </c>
      <c r="I24" s="23"/>
      <c r="J24" s="24"/>
      <c r="K24" s="21"/>
      <c r="L24" s="21"/>
      <c r="M24" s="22">
        <f t="shared" si="1"/>
        <v>0</v>
      </c>
      <c r="N24" s="25">
        <f t="shared" si="2"/>
        <v>0</v>
      </c>
    </row>
    <row r="25" spans="1:14" ht="15">
      <c r="A25" s="18">
        <v>47</v>
      </c>
      <c r="B25" s="18">
        <v>1830</v>
      </c>
      <c r="C25" s="28" t="s">
        <v>23</v>
      </c>
      <c r="D25" s="20"/>
      <c r="E25" s="21">
        <v>2116750</v>
      </c>
      <c r="F25" s="21">
        <v>847530</v>
      </c>
      <c r="G25" s="21"/>
      <c r="H25" s="22">
        <f t="shared" si="0"/>
        <v>2964280</v>
      </c>
      <c r="I25" s="23"/>
      <c r="J25" s="24">
        <v>-628180</v>
      </c>
      <c r="K25" s="21">
        <v>-50766</v>
      </c>
      <c r="L25" s="21"/>
      <c r="M25" s="22">
        <f t="shared" si="1"/>
        <v>-678946</v>
      </c>
      <c r="N25" s="25">
        <f t="shared" si="2"/>
        <v>2285334</v>
      </c>
    </row>
    <row r="26" spans="1:14" ht="15">
      <c r="A26" s="29">
        <v>47</v>
      </c>
      <c r="B26" s="29">
        <v>1830</v>
      </c>
      <c r="C26" s="30" t="s">
        <v>24</v>
      </c>
      <c r="D26" s="31"/>
      <c r="E26" s="32">
        <v>770866</v>
      </c>
      <c r="F26" s="32"/>
      <c r="G26" s="32"/>
      <c r="H26" s="33">
        <f t="shared" si="0"/>
        <v>770866</v>
      </c>
      <c r="I26" s="34"/>
      <c r="J26" s="35"/>
      <c r="K26" s="32">
        <v>-17130</v>
      </c>
      <c r="L26" s="32"/>
      <c r="M26" s="33">
        <f t="shared" si="1"/>
        <v>-17130</v>
      </c>
      <c r="N26" s="36">
        <f t="shared" si="2"/>
        <v>753736</v>
      </c>
    </row>
    <row r="27" spans="1:14" ht="15">
      <c r="A27" s="18">
        <v>47</v>
      </c>
      <c r="B27" s="18">
        <v>1835</v>
      </c>
      <c r="C27" s="28" t="s">
        <v>25</v>
      </c>
      <c r="D27" s="20"/>
      <c r="E27" s="21">
        <v>431598</v>
      </c>
      <c r="F27" s="21">
        <v>782739</v>
      </c>
      <c r="G27" s="21"/>
      <c r="H27" s="22">
        <f t="shared" si="0"/>
        <v>1214337</v>
      </c>
      <c r="I27" s="23"/>
      <c r="J27" s="24">
        <v>-134754</v>
      </c>
      <c r="K27" s="21">
        <v>-14055</v>
      </c>
      <c r="L27" s="21"/>
      <c r="M27" s="22">
        <f t="shared" si="1"/>
        <v>-148809</v>
      </c>
      <c r="N27" s="25">
        <f t="shared" si="2"/>
        <v>1065528</v>
      </c>
    </row>
    <row r="28" spans="1:14" ht="15">
      <c r="A28" s="29">
        <v>47</v>
      </c>
      <c r="B28" s="29">
        <v>1835</v>
      </c>
      <c r="C28" s="30" t="s">
        <v>26</v>
      </c>
      <c r="D28" s="31"/>
      <c r="E28" s="32">
        <v>82079</v>
      </c>
      <c r="F28" s="32"/>
      <c r="G28" s="32"/>
      <c r="H28" s="33">
        <f t="shared" si="0"/>
        <v>82079</v>
      </c>
      <c r="I28" s="34"/>
      <c r="J28" s="35"/>
      <c r="K28" s="32">
        <v>-1496</v>
      </c>
      <c r="L28" s="32"/>
      <c r="M28" s="33">
        <f t="shared" si="1"/>
        <v>-1496</v>
      </c>
      <c r="N28" s="36">
        <f t="shared" si="2"/>
        <v>80583</v>
      </c>
    </row>
    <row r="29" spans="1:14" ht="15">
      <c r="A29" s="18">
        <v>47</v>
      </c>
      <c r="B29" s="18">
        <v>1840</v>
      </c>
      <c r="C29" s="28" t="s">
        <v>27</v>
      </c>
      <c r="D29" s="20"/>
      <c r="E29" s="21">
        <v>62683</v>
      </c>
      <c r="F29" s="21">
        <v>154430</v>
      </c>
      <c r="G29" s="21"/>
      <c r="H29" s="22">
        <f t="shared" si="0"/>
        <v>217113</v>
      </c>
      <c r="I29" s="23"/>
      <c r="J29" s="24">
        <v>-7211</v>
      </c>
      <c r="K29" s="21">
        <v>-2724</v>
      </c>
      <c r="L29" s="21"/>
      <c r="M29" s="22">
        <f t="shared" si="1"/>
        <v>-9935</v>
      </c>
      <c r="N29" s="25">
        <f t="shared" si="2"/>
        <v>207178</v>
      </c>
    </row>
    <row r="30" spans="1:14" ht="15">
      <c r="A30" s="18">
        <v>47</v>
      </c>
      <c r="B30" s="18">
        <v>1845</v>
      </c>
      <c r="C30" s="28" t="s">
        <v>28</v>
      </c>
      <c r="D30" s="20"/>
      <c r="E30" s="21">
        <v>1309799</v>
      </c>
      <c r="F30" s="21">
        <v>135802</v>
      </c>
      <c r="G30" s="21"/>
      <c r="H30" s="22">
        <f t="shared" si="0"/>
        <v>1445601</v>
      </c>
      <c r="I30" s="23"/>
      <c r="J30" s="24">
        <v>-451725</v>
      </c>
      <c r="K30" s="21">
        <v>-34400</v>
      </c>
      <c r="L30" s="21"/>
      <c r="M30" s="22">
        <f t="shared" si="1"/>
        <v>-486125</v>
      </c>
      <c r="N30" s="25">
        <f t="shared" si="2"/>
        <v>959476</v>
      </c>
    </row>
    <row r="31" spans="1:14" ht="15">
      <c r="A31" s="18">
        <v>47</v>
      </c>
      <c r="B31" s="18">
        <v>1850</v>
      </c>
      <c r="C31" s="28" t="s">
        <v>29</v>
      </c>
      <c r="D31" s="20"/>
      <c r="E31" s="21">
        <v>985632</v>
      </c>
      <c r="F31" s="21">
        <v>531869</v>
      </c>
      <c r="G31" s="21"/>
      <c r="H31" s="22">
        <f t="shared" si="0"/>
        <v>1517501</v>
      </c>
      <c r="I31" s="23"/>
      <c r="J31" s="24">
        <v>-313667</v>
      </c>
      <c r="K31" s="21">
        <v>-25847</v>
      </c>
      <c r="L31" s="21"/>
      <c r="M31" s="22">
        <f t="shared" si="1"/>
        <v>-339514</v>
      </c>
      <c r="N31" s="25">
        <f t="shared" si="2"/>
        <v>1177987</v>
      </c>
    </row>
    <row r="32" spans="1:14" ht="15">
      <c r="A32" s="29">
        <v>47</v>
      </c>
      <c r="B32" s="29">
        <v>1850</v>
      </c>
      <c r="C32" s="30" t="s">
        <v>30</v>
      </c>
      <c r="D32" s="31"/>
      <c r="E32" s="32">
        <v>276369</v>
      </c>
      <c r="F32" s="32"/>
      <c r="G32" s="32"/>
      <c r="H32" s="33">
        <f t="shared" si="0"/>
        <v>276369</v>
      </c>
      <c r="I32" s="34"/>
      <c r="J32" s="35"/>
      <c r="K32" s="32">
        <v>-6909</v>
      </c>
      <c r="L32" s="32"/>
      <c r="M32" s="33">
        <f t="shared" si="1"/>
        <v>-6909</v>
      </c>
      <c r="N32" s="36">
        <f t="shared" si="2"/>
        <v>269460</v>
      </c>
    </row>
    <row r="33" spans="1:14" ht="15">
      <c r="A33" s="18">
        <v>47</v>
      </c>
      <c r="B33" s="18">
        <v>1855</v>
      </c>
      <c r="C33" s="28" t="s">
        <v>31</v>
      </c>
      <c r="D33" s="20"/>
      <c r="E33" s="21">
        <v>239112</v>
      </c>
      <c r="F33" s="21">
        <v>144050</v>
      </c>
      <c r="G33" s="21"/>
      <c r="H33" s="22">
        <f t="shared" si="0"/>
        <v>383162</v>
      </c>
      <c r="I33" s="23"/>
      <c r="J33" s="24">
        <v>-60495</v>
      </c>
      <c r="K33" s="21">
        <v>-6190</v>
      </c>
      <c r="L33" s="21"/>
      <c r="M33" s="22">
        <f t="shared" si="1"/>
        <v>-66685</v>
      </c>
      <c r="N33" s="25">
        <f t="shared" si="2"/>
        <v>316477</v>
      </c>
    </row>
    <row r="34" spans="1:14" ht="15">
      <c r="A34" s="29">
        <v>47</v>
      </c>
      <c r="B34" s="29">
        <v>1855</v>
      </c>
      <c r="C34" s="30" t="s">
        <v>32</v>
      </c>
      <c r="D34" s="31"/>
      <c r="E34" s="32">
        <v>123416</v>
      </c>
      <c r="F34" s="32"/>
      <c r="G34" s="32"/>
      <c r="H34" s="33">
        <f t="shared" si="0"/>
        <v>123416</v>
      </c>
      <c r="I34" s="34"/>
      <c r="J34" s="35"/>
      <c r="K34" s="32">
        <v>-2057</v>
      </c>
      <c r="L34" s="32"/>
      <c r="M34" s="33">
        <f t="shared" si="1"/>
        <v>-2057</v>
      </c>
      <c r="N34" s="36">
        <f t="shared" si="2"/>
        <v>121359</v>
      </c>
    </row>
    <row r="35" spans="1:14" ht="15">
      <c r="A35" s="18">
        <v>47</v>
      </c>
      <c r="B35" s="18">
        <v>1860</v>
      </c>
      <c r="C35" s="28" t="s">
        <v>33</v>
      </c>
      <c r="D35" s="20"/>
      <c r="E35" s="21">
        <v>71623</v>
      </c>
      <c r="F35" s="21">
        <v>54438</v>
      </c>
      <c r="G35" s="21"/>
      <c r="H35" s="22">
        <f t="shared" si="0"/>
        <v>126061</v>
      </c>
      <c r="I35" s="23"/>
      <c r="J35" s="24">
        <v>-26649</v>
      </c>
      <c r="K35" s="21">
        <v>-2865</v>
      </c>
      <c r="L35" s="21"/>
      <c r="M35" s="22">
        <f t="shared" si="1"/>
        <v>-29514</v>
      </c>
      <c r="N35" s="25">
        <f t="shared" si="2"/>
        <v>96547</v>
      </c>
    </row>
    <row r="36" spans="1:14" ht="15">
      <c r="A36" s="26">
        <v>47</v>
      </c>
      <c r="B36" s="26">
        <v>1860</v>
      </c>
      <c r="C36" s="27" t="s">
        <v>34</v>
      </c>
      <c r="D36" s="20"/>
      <c r="E36" s="21">
        <v>109387</v>
      </c>
      <c r="F36" s="21"/>
      <c r="G36" s="21"/>
      <c r="H36" s="22">
        <f t="shared" si="0"/>
        <v>109387</v>
      </c>
      <c r="I36" s="23"/>
      <c r="J36" s="24">
        <v>-7293</v>
      </c>
      <c r="K36" s="21">
        <v>-9108</v>
      </c>
      <c r="L36" s="21"/>
      <c r="M36" s="22">
        <f t="shared" si="1"/>
        <v>-16401</v>
      </c>
      <c r="N36" s="25">
        <f t="shared" si="2"/>
        <v>92986</v>
      </c>
    </row>
    <row r="37" spans="1:14" ht="15">
      <c r="A37" s="26" t="s">
        <v>16</v>
      </c>
      <c r="B37" s="26">
        <v>1905</v>
      </c>
      <c r="C37" s="27" t="s">
        <v>17</v>
      </c>
      <c r="D37" s="20"/>
      <c r="E37" s="21"/>
      <c r="F37" s="21"/>
      <c r="G37" s="21"/>
      <c r="H37" s="22">
        <f t="shared" si="0"/>
        <v>0</v>
      </c>
      <c r="I37" s="23"/>
      <c r="J37" s="24"/>
      <c r="K37" s="21"/>
      <c r="L37" s="21"/>
      <c r="M37" s="22">
        <f t="shared" si="1"/>
        <v>0</v>
      </c>
      <c r="N37" s="25">
        <f t="shared" si="2"/>
        <v>0</v>
      </c>
    </row>
    <row r="38" spans="1:14" ht="15">
      <c r="A38" s="18">
        <v>47</v>
      </c>
      <c r="B38" s="18">
        <v>1908</v>
      </c>
      <c r="C38" s="28" t="s">
        <v>35</v>
      </c>
      <c r="D38" s="20"/>
      <c r="E38" s="21"/>
      <c r="F38" s="21"/>
      <c r="G38" s="21"/>
      <c r="H38" s="22">
        <f t="shared" si="0"/>
        <v>0</v>
      </c>
      <c r="I38" s="23"/>
      <c r="J38" s="24"/>
      <c r="K38" s="21"/>
      <c r="L38" s="21"/>
      <c r="M38" s="22">
        <f t="shared" si="1"/>
        <v>0</v>
      </c>
      <c r="N38" s="25">
        <f t="shared" si="2"/>
        <v>0</v>
      </c>
    </row>
    <row r="39" spans="1:14" ht="15">
      <c r="A39" s="18">
        <v>13</v>
      </c>
      <c r="B39" s="18">
        <v>1910</v>
      </c>
      <c r="C39" s="28" t="s">
        <v>19</v>
      </c>
      <c r="D39" s="20"/>
      <c r="E39" s="21"/>
      <c r="F39" s="21"/>
      <c r="G39" s="21"/>
      <c r="H39" s="22">
        <f t="shared" si="0"/>
        <v>0</v>
      </c>
      <c r="I39" s="23"/>
      <c r="J39" s="24"/>
      <c r="K39" s="21"/>
      <c r="L39" s="21"/>
      <c r="M39" s="22">
        <f t="shared" si="1"/>
        <v>0</v>
      </c>
      <c r="N39" s="25">
        <f t="shared" si="2"/>
        <v>0</v>
      </c>
    </row>
    <row r="40" spans="1:14" ht="15">
      <c r="A40" s="18">
        <v>8</v>
      </c>
      <c r="B40" s="18">
        <v>1915</v>
      </c>
      <c r="C40" s="28" t="s">
        <v>36</v>
      </c>
      <c r="D40" s="20"/>
      <c r="E40" s="21">
        <v>37485</v>
      </c>
      <c r="F40" s="21"/>
      <c r="G40" s="21"/>
      <c r="H40" s="22">
        <f t="shared" si="0"/>
        <v>37485</v>
      </c>
      <c r="I40" s="23"/>
      <c r="J40" s="24">
        <v>-3748</v>
      </c>
      <c r="K40" s="21">
        <v>-3748</v>
      </c>
      <c r="L40" s="21"/>
      <c r="M40" s="22">
        <f t="shared" si="1"/>
        <v>-7496</v>
      </c>
      <c r="N40" s="25">
        <f t="shared" si="2"/>
        <v>29989</v>
      </c>
    </row>
    <row r="41" spans="1:14" ht="15">
      <c r="A41" s="18">
        <v>8</v>
      </c>
      <c r="B41" s="18">
        <v>1915</v>
      </c>
      <c r="C41" s="28" t="s">
        <v>37</v>
      </c>
      <c r="D41" s="20"/>
      <c r="E41" s="21"/>
      <c r="F41" s="21"/>
      <c r="G41" s="21"/>
      <c r="H41" s="22">
        <f t="shared" si="0"/>
        <v>0</v>
      </c>
      <c r="I41" s="23"/>
      <c r="J41" s="24"/>
      <c r="K41" s="21"/>
      <c r="L41" s="21"/>
      <c r="M41" s="22">
        <f t="shared" si="1"/>
        <v>0</v>
      </c>
      <c r="N41" s="25">
        <f t="shared" si="2"/>
        <v>0</v>
      </c>
    </row>
    <row r="42" spans="1:14" ht="15">
      <c r="A42" s="18">
        <v>10</v>
      </c>
      <c r="B42" s="18">
        <v>1920</v>
      </c>
      <c r="C42" s="28" t="s">
        <v>38</v>
      </c>
      <c r="D42" s="20"/>
      <c r="E42" s="21">
        <v>39678</v>
      </c>
      <c r="F42" s="21"/>
      <c r="G42" s="21"/>
      <c r="H42" s="22">
        <f t="shared" si="0"/>
        <v>39678</v>
      </c>
      <c r="I42" s="23"/>
      <c r="J42" s="24">
        <v>-38686</v>
      </c>
      <c r="K42" s="21">
        <v>-988</v>
      </c>
      <c r="L42" s="21"/>
      <c r="M42" s="22">
        <f t="shared" si="1"/>
        <v>-39674</v>
      </c>
      <c r="N42" s="25">
        <f t="shared" si="2"/>
        <v>4</v>
      </c>
    </row>
    <row r="43" spans="1:14" ht="15">
      <c r="A43" s="18">
        <v>45</v>
      </c>
      <c r="B43" s="37">
        <v>1920</v>
      </c>
      <c r="C43" s="19" t="s">
        <v>39</v>
      </c>
      <c r="D43" s="20"/>
      <c r="E43" s="21">
        <v>23637</v>
      </c>
      <c r="F43" s="21"/>
      <c r="G43" s="21"/>
      <c r="H43" s="22">
        <f t="shared" si="0"/>
        <v>23637</v>
      </c>
      <c r="I43" s="23"/>
      <c r="J43" s="24">
        <v>-15497</v>
      </c>
      <c r="K43" s="21">
        <v>-2364</v>
      </c>
      <c r="L43" s="21"/>
      <c r="M43" s="22">
        <f t="shared" si="1"/>
        <v>-17861</v>
      </c>
      <c r="N43" s="25">
        <f t="shared" si="2"/>
        <v>5776</v>
      </c>
    </row>
    <row r="44" spans="1:14" ht="15">
      <c r="A44" s="18">
        <v>45.1</v>
      </c>
      <c r="B44" s="37">
        <v>1920</v>
      </c>
      <c r="C44" s="19" t="s">
        <v>40</v>
      </c>
      <c r="D44" s="20"/>
      <c r="E44" s="21">
        <v>31463</v>
      </c>
      <c r="F44" s="21">
        <v>13081</v>
      </c>
      <c r="G44" s="21"/>
      <c r="H44" s="22">
        <f t="shared" si="0"/>
        <v>44544</v>
      </c>
      <c r="I44" s="23"/>
      <c r="J44" s="24">
        <v>-11301</v>
      </c>
      <c r="K44" s="21">
        <v>-3803</v>
      </c>
      <c r="L44" s="21"/>
      <c r="M44" s="22">
        <f t="shared" si="1"/>
        <v>-15104</v>
      </c>
      <c r="N44" s="25">
        <f t="shared" si="2"/>
        <v>29440</v>
      </c>
    </row>
    <row r="45" spans="1:14" ht="15">
      <c r="A45" s="18">
        <v>10</v>
      </c>
      <c r="B45" s="18">
        <v>1930</v>
      </c>
      <c r="C45" s="28" t="s">
        <v>41</v>
      </c>
      <c r="D45" s="20"/>
      <c r="E45" s="21">
        <v>630187</v>
      </c>
      <c r="F45" s="21">
        <v>37995</v>
      </c>
      <c r="G45" s="21"/>
      <c r="H45" s="22">
        <f t="shared" si="0"/>
        <v>668182</v>
      </c>
      <c r="I45" s="23"/>
      <c r="J45" s="24">
        <v>-339308</v>
      </c>
      <c r="K45" s="21">
        <v>-46056</v>
      </c>
      <c r="L45" s="21"/>
      <c r="M45" s="22">
        <f t="shared" si="1"/>
        <v>-385364</v>
      </c>
      <c r="N45" s="25">
        <f t="shared" si="2"/>
        <v>282818</v>
      </c>
    </row>
    <row r="46" spans="1:14" ht="15">
      <c r="A46" s="18">
        <v>8</v>
      </c>
      <c r="B46" s="18">
        <v>1935</v>
      </c>
      <c r="C46" s="28" t="s">
        <v>42</v>
      </c>
      <c r="D46" s="20"/>
      <c r="E46" s="21"/>
      <c r="F46" s="21"/>
      <c r="G46" s="21"/>
      <c r="H46" s="22">
        <f t="shared" si="0"/>
        <v>0</v>
      </c>
      <c r="I46" s="23"/>
      <c r="J46" s="24"/>
      <c r="K46" s="21"/>
      <c r="L46" s="21"/>
      <c r="M46" s="22">
        <f t="shared" si="1"/>
        <v>0</v>
      </c>
      <c r="N46" s="25">
        <f t="shared" si="2"/>
        <v>0</v>
      </c>
    </row>
    <row r="47" spans="1:14" ht="15">
      <c r="A47" s="18">
        <v>8</v>
      </c>
      <c r="B47" s="18">
        <v>1940</v>
      </c>
      <c r="C47" s="28" t="s">
        <v>43</v>
      </c>
      <c r="D47" s="20"/>
      <c r="E47" s="21">
        <v>13308</v>
      </c>
      <c r="F47" s="21">
        <v>6073</v>
      </c>
      <c r="G47" s="21"/>
      <c r="H47" s="22">
        <f t="shared" si="0"/>
        <v>19381</v>
      </c>
      <c r="I47" s="23"/>
      <c r="J47" s="24">
        <v>-4306</v>
      </c>
      <c r="K47" s="21">
        <v>-4086</v>
      </c>
      <c r="L47" s="21"/>
      <c r="M47" s="22">
        <f t="shared" si="1"/>
        <v>-8392</v>
      </c>
      <c r="N47" s="25">
        <f t="shared" si="2"/>
        <v>10989</v>
      </c>
    </row>
    <row r="48" spans="1:14" ht="15">
      <c r="A48" s="18">
        <v>8</v>
      </c>
      <c r="B48" s="18">
        <v>1945</v>
      </c>
      <c r="C48" s="28" t="s">
        <v>44</v>
      </c>
      <c r="D48" s="20"/>
      <c r="E48" s="21"/>
      <c r="F48" s="21"/>
      <c r="G48" s="21"/>
      <c r="H48" s="22">
        <f t="shared" si="0"/>
        <v>0</v>
      </c>
      <c r="I48" s="23"/>
      <c r="J48" s="24"/>
      <c r="K48" s="21"/>
      <c r="L48" s="21"/>
      <c r="M48" s="22">
        <f t="shared" si="1"/>
        <v>0</v>
      </c>
      <c r="N48" s="25">
        <f t="shared" si="2"/>
        <v>0</v>
      </c>
    </row>
    <row r="49" spans="1:14" ht="15">
      <c r="A49" s="18">
        <v>8</v>
      </c>
      <c r="B49" s="18">
        <v>1950</v>
      </c>
      <c r="C49" s="28" t="s">
        <v>45</v>
      </c>
      <c r="D49" s="20"/>
      <c r="E49" s="21"/>
      <c r="F49" s="21"/>
      <c r="G49" s="21"/>
      <c r="H49" s="22">
        <f t="shared" si="0"/>
        <v>0</v>
      </c>
      <c r="I49" s="23"/>
      <c r="J49" s="38"/>
      <c r="K49" s="21"/>
      <c r="L49" s="21"/>
      <c r="M49" s="22">
        <f t="shared" si="1"/>
        <v>0</v>
      </c>
      <c r="N49" s="25">
        <f t="shared" si="2"/>
        <v>0</v>
      </c>
    </row>
    <row r="50" spans="1:14" ht="15">
      <c r="A50" s="18">
        <v>8</v>
      </c>
      <c r="B50" s="18">
        <v>1955</v>
      </c>
      <c r="C50" s="28" t="s">
        <v>46</v>
      </c>
      <c r="D50" s="20"/>
      <c r="E50" s="21"/>
      <c r="F50" s="21"/>
      <c r="G50" s="21"/>
      <c r="H50" s="22">
        <f t="shared" si="0"/>
        <v>0</v>
      </c>
      <c r="I50" s="23"/>
      <c r="J50" s="24"/>
      <c r="K50" s="21"/>
      <c r="L50" s="21"/>
      <c r="M50" s="22">
        <f t="shared" si="1"/>
        <v>0</v>
      </c>
      <c r="N50" s="25">
        <f t="shared" si="2"/>
        <v>0</v>
      </c>
    </row>
    <row r="51" spans="1:14" ht="15">
      <c r="A51" s="39">
        <v>8</v>
      </c>
      <c r="B51" s="39">
        <v>1955</v>
      </c>
      <c r="C51" s="40" t="s">
        <v>47</v>
      </c>
      <c r="D51" s="20"/>
      <c r="E51" s="21"/>
      <c r="F51" s="21"/>
      <c r="G51" s="21"/>
      <c r="H51" s="22">
        <f t="shared" si="0"/>
        <v>0</v>
      </c>
      <c r="I51" s="23"/>
      <c r="J51" s="24"/>
      <c r="K51" s="21"/>
      <c r="L51" s="21"/>
      <c r="M51" s="22">
        <f t="shared" si="1"/>
        <v>0</v>
      </c>
      <c r="N51" s="25">
        <f t="shared" si="2"/>
        <v>0</v>
      </c>
    </row>
    <row r="52" spans="1:14" ht="15">
      <c r="A52" s="37">
        <v>8</v>
      </c>
      <c r="B52" s="37">
        <v>1960</v>
      </c>
      <c r="C52" s="19" t="s">
        <v>48</v>
      </c>
      <c r="D52" s="20"/>
      <c r="E52" s="21"/>
      <c r="F52" s="21"/>
      <c r="G52" s="21"/>
      <c r="H52" s="22">
        <f t="shared" si="0"/>
        <v>0</v>
      </c>
      <c r="I52" s="23"/>
      <c r="J52" s="24"/>
      <c r="K52" s="21"/>
      <c r="L52" s="21"/>
      <c r="M52" s="22">
        <f t="shared" si="1"/>
        <v>0</v>
      </c>
      <c r="N52" s="25">
        <f t="shared" si="2"/>
        <v>0</v>
      </c>
    </row>
    <row r="53" spans="1:14" ht="15">
      <c r="A53" s="18">
        <v>47</v>
      </c>
      <c r="B53" s="18">
        <v>1975</v>
      </c>
      <c r="C53" s="28" t="s">
        <v>49</v>
      </c>
      <c r="D53" s="20"/>
      <c r="E53" s="21"/>
      <c r="F53" s="21"/>
      <c r="G53" s="21"/>
      <c r="H53" s="22">
        <f t="shared" si="0"/>
        <v>0</v>
      </c>
      <c r="I53" s="23"/>
      <c r="J53" s="24"/>
      <c r="K53" s="21"/>
      <c r="L53" s="21"/>
      <c r="M53" s="22">
        <f t="shared" si="1"/>
        <v>0</v>
      </c>
      <c r="N53" s="25">
        <f t="shared" si="2"/>
        <v>0</v>
      </c>
    </row>
    <row r="54" spans="1:14" ht="15">
      <c r="A54" s="18">
        <v>47</v>
      </c>
      <c r="B54" s="18">
        <v>1980</v>
      </c>
      <c r="C54" s="28" t="s">
        <v>50</v>
      </c>
      <c r="D54" s="20"/>
      <c r="E54" s="21"/>
      <c r="F54" s="21"/>
      <c r="G54" s="21"/>
      <c r="H54" s="22">
        <f t="shared" si="0"/>
        <v>0</v>
      </c>
      <c r="I54" s="23"/>
      <c r="J54" s="24"/>
      <c r="K54" s="21"/>
      <c r="L54" s="21"/>
      <c r="M54" s="22">
        <f t="shared" si="1"/>
        <v>0</v>
      </c>
      <c r="N54" s="25">
        <f t="shared" si="2"/>
        <v>0</v>
      </c>
    </row>
    <row r="55" spans="1:14" ht="15">
      <c r="A55" s="18">
        <v>47</v>
      </c>
      <c r="B55" s="18">
        <v>1985</v>
      </c>
      <c r="C55" s="28" t="s">
        <v>51</v>
      </c>
      <c r="D55" s="20"/>
      <c r="E55" s="21"/>
      <c r="F55" s="21"/>
      <c r="G55" s="21"/>
      <c r="H55" s="22">
        <f t="shared" si="0"/>
        <v>0</v>
      </c>
      <c r="I55" s="23"/>
      <c r="J55" s="24"/>
      <c r="K55" s="21"/>
      <c r="L55" s="21"/>
      <c r="M55" s="22">
        <f t="shared" si="1"/>
        <v>0</v>
      </c>
      <c r="N55" s="25">
        <f t="shared" si="2"/>
        <v>0</v>
      </c>
    </row>
    <row r="56" spans="1:14" ht="15">
      <c r="A56" s="18">
        <v>47</v>
      </c>
      <c r="B56" s="18">
        <v>1995</v>
      </c>
      <c r="C56" s="28" t="s">
        <v>52</v>
      </c>
      <c r="D56" s="20"/>
      <c r="E56" s="21">
        <v>-425619</v>
      </c>
      <c r="F56" s="21">
        <v>-2019363</v>
      </c>
      <c r="G56" s="21"/>
      <c r="H56" s="22">
        <f t="shared" si="0"/>
        <v>-2444982</v>
      </c>
      <c r="I56" s="23"/>
      <c r="J56" s="24">
        <v>86386</v>
      </c>
      <c r="K56" s="21">
        <v>34101</v>
      </c>
      <c r="L56" s="21"/>
      <c r="M56" s="22">
        <f t="shared" si="1"/>
        <v>120487</v>
      </c>
      <c r="N56" s="25">
        <f t="shared" si="2"/>
        <v>-2324495</v>
      </c>
    </row>
    <row r="57" spans="1:14" ht="15">
      <c r="A57" s="41"/>
      <c r="B57" s="41"/>
      <c r="C57" s="42"/>
      <c r="D57" s="20"/>
      <c r="E57" s="21"/>
      <c r="F57" s="21"/>
      <c r="G57" s="21"/>
      <c r="H57" s="22">
        <f t="shared" si="0"/>
        <v>0</v>
      </c>
      <c r="I57" s="2"/>
      <c r="J57" s="21"/>
      <c r="K57" s="21"/>
      <c r="L57" s="21"/>
      <c r="M57" s="22">
        <f t="shared" si="1"/>
        <v>0</v>
      </c>
      <c r="N57" s="25">
        <f t="shared" si="2"/>
        <v>0</v>
      </c>
    </row>
    <row r="58" spans="1:14" ht="15">
      <c r="A58" s="41"/>
      <c r="B58" s="41"/>
      <c r="C58" s="42"/>
      <c r="D58" s="20"/>
      <c r="E58" s="43"/>
      <c r="F58" s="43"/>
      <c r="G58" s="43"/>
      <c r="H58" s="42"/>
      <c r="I58" s="2"/>
      <c r="J58" s="43"/>
      <c r="K58" s="43"/>
      <c r="L58" s="43"/>
      <c r="M58" s="42"/>
      <c r="N58" s="42"/>
    </row>
    <row r="59" spans="1:14" ht="15">
      <c r="A59" s="41"/>
      <c r="B59" s="41"/>
      <c r="C59" s="44" t="s">
        <v>53</v>
      </c>
      <c r="D59" s="44"/>
      <c r="E59" s="45">
        <f>SUM(E17:E58)</f>
        <v>7292808</v>
      </c>
      <c r="F59" s="45">
        <f>SUM(F17:F58)</f>
        <v>688644</v>
      </c>
      <c r="G59" s="45">
        <f>SUM(G17:G58)</f>
        <v>0</v>
      </c>
      <c r="H59" s="45">
        <f>SUM(H17:H58)</f>
        <v>7981452</v>
      </c>
      <c r="I59" s="45"/>
      <c r="J59" s="45">
        <f>SUM(J17:J58)</f>
        <v>-2111117</v>
      </c>
      <c r="K59" s="45">
        <f>SUM(K17:K58)</f>
        <v>-217961</v>
      </c>
      <c r="L59" s="45">
        <f>SUM(L17:L58)</f>
        <v>0</v>
      </c>
      <c r="M59" s="45">
        <f>SUM(M17:M58)</f>
        <v>-2329078</v>
      </c>
      <c r="N59" s="45">
        <f>SUM(N17:N58)</f>
        <v>5652374</v>
      </c>
    </row>
    <row r="60" spans="1:14" ht="15">
      <c r="A60" s="46"/>
      <c r="B60" s="46"/>
      <c r="C60" s="47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">
      <c r="A61" s="6" t="s">
        <v>54</v>
      </c>
      <c r="B61" s="49"/>
      <c r="C61" s="6"/>
      <c r="D61" s="6"/>
      <c r="E61" s="50"/>
      <c r="F61" s="50"/>
      <c r="G61" s="50"/>
      <c r="H61" s="50">
        <v>565777</v>
      </c>
      <c r="I61" s="50"/>
      <c r="J61" s="50"/>
      <c r="K61" s="50"/>
      <c r="L61" s="50"/>
      <c r="M61" s="51">
        <v>-121614</v>
      </c>
      <c r="N61" s="48"/>
    </row>
    <row r="62" spans="1:13" ht="15">
      <c r="A62" s="1"/>
      <c r="B62" s="1"/>
      <c r="H62" s="52">
        <f>SUM(H59:H61)</f>
        <v>8547229</v>
      </c>
      <c r="I62" s="2"/>
      <c r="J62" s="53"/>
      <c r="K62" s="2"/>
      <c r="L62" s="2"/>
      <c r="M62" s="52">
        <f>SUM(M59:M61)</f>
        <v>-2450692</v>
      </c>
    </row>
    <row r="63" spans="1:13" ht="15">
      <c r="A63" s="1"/>
      <c r="B63" s="1"/>
      <c r="H63" s="53"/>
      <c r="I63" s="2"/>
      <c r="J63" s="53"/>
      <c r="M63" s="53"/>
    </row>
    <row r="64" spans="1:11" ht="15">
      <c r="A64" s="1"/>
      <c r="B64" s="1"/>
      <c r="D64" s="2"/>
      <c r="I64" s="2"/>
      <c r="J64" s="54" t="s">
        <v>55</v>
      </c>
      <c r="K64" s="55"/>
    </row>
    <row r="65" spans="1:12" ht="15">
      <c r="A65" s="41">
        <v>10</v>
      </c>
      <c r="B65" s="41"/>
      <c r="C65" s="42" t="s">
        <v>56</v>
      </c>
      <c r="D65" s="2"/>
      <c r="I65" s="2"/>
      <c r="J65" s="55" t="s">
        <v>56</v>
      </c>
      <c r="K65" s="55"/>
      <c r="L65" s="56">
        <v>-46056</v>
      </c>
    </row>
    <row r="66" spans="1:12" ht="15">
      <c r="A66" s="41">
        <v>8</v>
      </c>
      <c r="B66" s="41"/>
      <c r="C66" s="42" t="s">
        <v>42</v>
      </c>
      <c r="I66" s="2"/>
      <c r="J66" s="55" t="s">
        <v>42</v>
      </c>
      <c r="K66" s="55"/>
      <c r="L66" s="57"/>
    </row>
    <row r="67" spans="1:12" ht="15">
      <c r="A67" s="1"/>
      <c r="B67" s="1"/>
      <c r="I67" s="2"/>
      <c r="J67" s="58" t="s">
        <v>57</v>
      </c>
      <c r="L67" s="59">
        <f>K59-L65-L66</f>
        <v>-171905</v>
      </c>
    </row>
    <row r="68" spans="1:9" ht="15">
      <c r="A68" s="1"/>
      <c r="B68" s="1"/>
      <c r="I68" s="2"/>
    </row>
    <row r="69" spans="1:9" ht="15">
      <c r="A69" s="60" t="s">
        <v>58</v>
      </c>
      <c r="B69" s="1"/>
      <c r="I69" s="2"/>
    </row>
  </sheetData>
  <sheetProtection/>
  <mergeCells count="3">
    <mergeCell ref="A10:N10"/>
    <mergeCell ref="A11:N11"/>
    <mergeCell ref="E15:H1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zoomScalePageLayoutView="0" workbookViewId="0" topLeftCell="A1">
      <selection activeCell="A10" sqref="A10:N68"/>
    </sheetView>
  </sheetViews>
  <sheetFormatPr defaultColWidth="9.140625" defaultRowHeight="15"/>
  <cols>
    <col min="3" max="3" width="50.28125" style="0" customWidth="1"/>
    <col min="5" max="5" width="15.00390625" style="0" customWidth="1"/>
    <col min="6" max="6" width="16.28125" style="0" customWidth="1"/>
    <col min="8" max="8" width="17.28125" style="0" customWidth="1"/>
    <col min="10" max="10" width="17.28125" style="0" customWidth="1"/>
    <col min="11" max="11" width="14.57421875" style="0" customWidth="1"/>
    <col min="12" max="12" width="11.421875" style="0" customWidth="1"/>
    <col min="13" max="13" width="17.7109375" style="0" customWidth="1"/>
    <col min="14" max="14" width="18.7109375" style="0" customWidth="1"/>
  </cols>
  <sheetData>
    <row r="2" spans="1:14" ht="15">
      <c r="A2" s="1"/>
      <c r="B2" s="1"/>
      <c r="I2" s="2"/>
      <c r="M2" s="61" t="s">
        <v>59</v>
      </c>
      <c r="N2" s="62" t="str">
        <f>'[1]LDC Info'!$E$18</f>
        <v>EB-2012-0175</v>
      </c>
    </row>
    <row r="3" spans="1:14" ht="15">
      <c r="A3" s="1"/>
      <c r="B3" s="1"/>
      <c r="I3" s="2"/>
      <c r="M3" s="61" t="s">
        <v>60</v>
      </c>
      <c r="N3" s="63"/>
    </row>
    <row r="4" spans="1:14" ht="15">
      <c r="A4" s="1"/>
      <c r="B4" s="1"/>
      <c r="I4" s="2"/>
      <c r="M4" s="61" t="s">
        <v>61</v>
      </c>
      <c r="N4" s="63"/>
    </row>
    <row r="5" spans="1:14" ht="15">
      <c r="A5" s="1"/>
      <c r="B5" s="1"/>
      <c r="I5" s="2"/>
      <c r="M5" s="61" t="s">
        <v>62</v>
      </c>
      <c r="N5" s="63"/>
    </row>
    <row r="6" spans="1:14" ht="15">
      <c r="A6" s="1"/>
      <c r="B6" s="1"/>
      <c r="I6" s="2"/>
      <c r="M6" s="61" t="s">
        <v>63</v>
      </c>
      <c r="N6" s="64"/>
    </row>
    <row r="7" spans="1:14" ht="15">
      <c r="A7" s="1"/>
      <c r="B7" s="1"/>
      <c r="I7" s="2"/>
      <c r="M7" s="61"/>
      <c r="N7" s="62"/>
    </row>
    <row r="8" spans="1:14" ht="15">
      <c r="A8" s="1"/>
      <c r="B8" s="1"/>
      <c r="I8" s="2"/>
      <c r="M8" s="61" t="s">
        <v>64</v>
      </c>
      <c r="N8" s="64"/>
    </row>
    <row r="9" spans="1:9" ht="15">
      <c r="A9" s="1"/>
      <c r="B9" s="1"/>
      <c r="I9" s="2"/>
    </row>
    <row r="10" spans="1:14" ht="18">
      <c r="A10" s="95" t="s">
        <v>74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18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9" ht="15">
      <c r="A12" s="1"/>
      <c r="B12" s="1"/>
      <c r="I12" s="2"/>
    </row>
    <row r="13" spans="1:11" ht="15">
      <c r="A13" s="1"/>
      <c r="B13" s="1"/>
      <c r="C13" s="3"/>
      <c r="F13" s="4" t="s">
        <v>1</v>
      </c>
      <c r="G13" s="71" t="s">
        <v>67</v>
      </c>
      <c r="H13" s="65"/>
      <c r="I13" s="2"/>
      <c r="K13" s="66"/>
    </row>
    <row r="14" spans="1:9" ht="15">
      <c r="A14" s="1"/>
      <c r="B14" s="1"/>
      <c r="I14" s="2"/>
    </row>
    <row r="15" spans="1:14" ht="15">
      <c r="A15" s="1"/>
      <c r="B15" s="1"/>
      <c r="D15" s="7"/>
      <c r="E15" s="96" t="s">
        <v>2</v>
      </c>
      <c r="F15" s="97"/>
      <c r="G15" s="97"/>
      <c r="H15" s="98"/>
      <c r="I15" s="2"/>
      <c r="J15" s="8"/>
      <c r="K15" s="9" t="s">
        <v>3</v>
      </c>
      <c r="L15" s="9"/>
      <c r="M15" s="10"/>
      <c r="N15" s="2"/>
    </row>
    <row r="16" spans="1:14" ht="26.25">
      <c r="A16" s="11" t="s">
        <v>4</v>
      </c>
      <c r="B16" s="12" t="s">
        <v>5</v>
      </c>
      <c r="C16" s="13" t="s">
        <v>6</v>
      </c>
      <c r="D16" s="11" t="s">
        <v>7</v>
      </c>
      <c r="E16" s="11" t="s">
        <v>8</v>
      </c>
      <c r="F16" s="12" t="s">
        <v>9</v>
      </c>
      <c r="G16" s="12" t="s">
        <v>10</v>
      </c>
      <c r="H16" s="11" t="s">
        <v>11</v>
      </c>
      <c r="I16" s="14"/>
      <c r="J16" s="15" t="s">
        <v>8</v>
      </c>
      <c r="K16" s="16" t="s">
        <v>9</v>
      </c>
      <c r="L16" s="16" t="s">
        <v>10</v>
      </c>
      <c r="M16" s="17" t="s">
        <v>11</v>
      </c>
      <c r="N16" s="11" t="s">
        <v>12</v>
      </c>
    </row>
    <row r="17" spans="1:14" ht="15">
      <c r="A17" s="18">
        <v>12</v>
      </c>
      <c r="B17" s="18">
        <v>1611</v>
      </c>
      <c r="C17" s="19" t="s">
        <v>13</v>
      </c>
      <c r="D17" s="20"/>
      <c r="E17" s="21">
        <v>108392</v>
      </c>
      <c r="F17" s="21"/>
      <c r="G17" s="21"/>
      <c r="H17" s="22">
        <f>E17+F17+G17</f>
        <v>108392</v>
      </c>
      <c r="I17" s="23"/>
      <c r="J17" s="24">
        <v>-64470</v>
      </c>
      <c r="K17" s="21">
        <v>-8079</v>
      </c>
      <c r="L17" s="21"/>
      <c r="M17" s="22">
        <f>J17+K17+L17</f>
        <v>-72549</v>
      </c>
      <c r="N17" s="25">
        <f>H17+M17</f>
        <v>35843</v>
      </c>
    </row>
    <row r="18" spans="1:14" ht="15">
      <c r="A18" s="18" t="s">
        <v>14</v>
      </c>
      <c r="B18" s="18">
        <v>1612</v>
      </c>
      <c r="C18" s="19" t="s">
        <v>15</v>
      </c>
      <c r="D18" s="20"/>
      <c r="E18" s="21"/>
      <c r="F18" s="21"/>
      <c r="G18" s="21"/>
      <c r="H18" s="22">
        <f>E18+F18+G18</f>
        <v>0</v>
      </c>
      <c r="I18" s="23"/>
      <c r="J18" s="24"/>
      <c r="K18" s="21"/>
      <c r="L18" s="21"/>
      <c r="M18" s="22">
        <f>J18+K18+L18</f>
        <v>0</v>
      </c>
      <c r="N18" s="25">
        <f>H18+M18</f>
        <v>0</v>
      </c>
    </row>
    <row r="19" spans="1:14" ht="15">
      <c r="A19" s="26" t="s">
        <v>16</v>
      </c>
      <c r="B19" s="26">
        <v>1805</v>
      </c>
      <c r="C19" s="27" t="s">
        <v>17</v>
      </c>
      <c r="D19" s="20"/>
      <c r="E19" s="21">
        <v>21747</v>
      </c>
      <c r="F19" s="21"/>
      <c r="G19" s="21"/>
      <c r="H19" s="22">
        <f>E19+F19+G19</f>
        <v>21747</v>
      </c>
      <c r="I19" s="23"/>
      <c r="J19" s="24"/>
      <c r="K19" s="21"/>
      <c r="L19" s="21"/>
      <c r="M19" s="22">
        <f>J19+K19+L19</f>
        <v>0</v>
      </c>
      <c r="N19" s="25">
        <f>H19+M19</f>
        <v>21747</v>
      </c>
    </row>
    <row r="20" spans="1:14" ht="15">
      <c r="A20" s="18">
        <v>47</v>
      </c>
      <c r="B20" s="18">
        <v>1808</v>
      </c>
      <c r="C20" s="28" t="s">
        <v>18</v>
      </c>
      <c r="D20" s="20"/>
      <c r="E20" s="21">
        <v>80964</v>
      </c>
      <c r="F20" s="21">
        <v>450000</v>
      </c>
      <c r="G20" s="21"/>
      <c r="H20" s="22">
        <f aca="true" t="shared" si="0" ref="H20:H57">E20+F20+G20</f>
        <v>530964</v>
      </c>
      <c r="I20" s="23"/>
      <c r="J20" s="24">
        <v>-34659</v>
      </c>
      <c r="K20" s="21">
        <v>-12240</v>
      </c>
      <c r="L20" s="21"/>
      <c r="M20" s="22">
        <f aca="true" t="shared" si="1" ref="M20:M57">J20+K20+L20</f>
        <v>-46899</v>
      </c>
      <c r="N20" s="25">
        <f aca="true" t="shared" si="2" ref="N20:N57">H20+M20</f>
        <v>484065</v>
      </c>
    </row>
    <row r="21" spans="1:14" ht="15">
      <c r="A21" s="18">
        <v>13</v>
      </c>
      <c r="B21" s="18">
        <v>1810</v>
      </c>
      <c r="C21" s="28" t="s">
        <v>19</v>
      </c>
      <c r="D21" s="20"/>
      <c r="E21" s="21"/>
      <c r="F21" s="21"/>
      <c r="G21" s="21"/>
      <c r="H21" s="22">
        <f t="shared" si="0"/>
        <v>0</v>
      </c>
      <c r="I21" s="23"/>
      <c r="J21" s="24"/>
      <c r="K21" s="21"/>
      <c r="L21" s="21"/>
      <c r="M21" s="22">
        <f t="shared" si="1"/>
        <v>0</v>
      </c>
      <c r="N21" s="25">
        <f t="shared" si="2"/>
        <v>0</v>
      </c>
    </row>
    <row r="22" spans="1:14" ht="15">
      <c r="A22" s="18">
        <v>47</v>
      </c>
      <c r="B22" s="18">
        <v>1815</v>
      </c>
      <c r="C22" s="28" t="s">
        <v>20</v>
      </c>
      <c r="D22" s="20"/>
      <c r="E22" s="21"/>
      <c r="F22" s="21"/>
      <c r="G22" s="21"/>
      <c r="H22" s="22">
        <f t="shared" si="0"/>
        <v>0</v>
      </c>
      <c r="I22" s="23"/>
      <c r="J22" s="24"/>
      <c r="K22" s="21"/>
      <c r="L22" s="21"/>
      <c r="M22" s="22">
        <f t="shared" si="1"/>
        <v>0</v>
      </c>
      <c r="N22" s="25">
        <f t="shared" si="2"/>
        <v>0</v>
      </c>
    </row>
    <row r="23" spans="1:14" ht="15">
      <c r="A23" s="18">
        <v>47</v>
      </c>
      <c r="B23" s="18">
        <v>1820</v>
      </c>
      <c r="C23" s="19" t="s">
        <v>21</v>
      </c>
      <c r="D23" s="20"/>
      <c r="E23" s="21">
        <v>152252</v>
      </c>
      <c r="F23" s="21">
        <v>20000</v>
      </c>
      <c r="G23" s="21"/>
      <c r="H23" s="22">
        <f t="shared" si="0"/>
        <v>172252</v>
      </c>
      <c r="I23" s="23"/>
      <c r="J23" s="24">
        <v>-73024</v>
      </c>
      <c r="K23" s="72">
        <v>-6490</v>
      </c>
      <c r="L23" s="21"/>
      <c r="M23" s="22">
        <f t="shared" si="1"/>
        <v>-79514</v>
      </c>
      <c r="N23" s="25">
        <f t="shared" si="2"/>
        <v>92738</v>
      </c>
    </row>
    <row r="24" spans="1:14" ht="15">
      <c r="A24" s="18">
        <v>47</v>
      </c>
      <c r="B24" s="18">
        <v>1825</v>
      </c>
      <c r="C24" s="28" t="s">
        <v>22</v>
      </c>
      <c r="D24" s="20"/>
      <c r="E24" s="21"/>
      <c r="F24" s="21"/>
      <c r="G24" s="21"/>
      <c r="H24" s="22">
        <f t="shared" si="0"/>
        <v>0</v>
      </c>
      <c r="I24" s="23"/>
      <c r="J24" s="24"/>
      <c r="K24" s="21"/>
      <c r="L24" s="21"/>
      <c r="M24" s="22">
        <f t="shared" si="1"/>
        <v>0</v>
      </c>
      <c r="N24" s="25">
        <f t="shared" si="2"/>
        <v>0</v>
      </c>
    </row>
    <row r="25" spans="1:14" ht="15">
      <c r="A25" s="18">
        <v>47</v>
      </c>
      <c r="B25" s="18">
        <v>1830</v>
      </c>
      <c r="C25" s="28" t="s">
        <v>23</v>
      </c>
      <c r="D25" s="20"/>
      <c r="E25" s="21">
        <v>2964280</v>
      </c>
      <c r="F25" s="21">
        <v>885224</v>
      </c>
      <c r="G25" s="21"/>
      <c r="H25" s="22">
        <f t="shared" si="0"/>
        <v>3849504</v>
      </c>
      <c r="I25" s="23"/>
      <c r="J25" s="24">
        <v>-678946</v>
      </c>
      <c r="K25" s="21">
        <v>-70019</v>
      </c>
      <c r="L25" s="21"/>
      <c r="M25" s="22">
        <f t="shared" si="1"/>
        <v>-748965</v>
      </c>
      <c r="N25" s="25">
        <f t="shared" si="2"/>
        <v>3100539</v>
      </c>
    </row>
    <row r="26" spans="1:14" ht="15">
      <c r="A26" s="18">
        <v>47</v>
      </c>
      <c r="B26" s="78">
        <v>1830</v>
      </c>
      <c r="C26" s="30" t="s">
        <v>24</v>
      </c>
      <c r="D26" s="79"/>
      <c r="E26" s="80">
        <v>770866</v>
      </c>
      <c r="F26" s="80"/>
      <c r="G26" s="80"/>
      <c r="H26" s="81">
        <f t="shared" si="0"/>
        <v>770866</v>
      </c>
      <c r="I26" s="82"/>
      <c r="J26" s="83">
        <v>-17130</v>
      </c>
      <c r="K26" s="80">
        <v>-17130</v>
      </c>
      <c r="L26" s="80"/>
      <c r="M26" s="81">
        <f t="shared" si="1"/>
        <v>-34260</v>
      </c>
      <c r="N26" s="84">
        <f t="shared" si="2"/>
        <v>736606</v>
      </c>
    </row>
    <row r="27" spans="1:14" ht="15">
      <c r="A27" s="18">
        <v>47</v>
      </c>
      <c r="B27" s="18">
        <v>1835</v>
      </c>
      <c r="C27" s="28" t="s">
        <v>25</v>
      </c>
      <c r="D27" s="20"/>
      <c r="E27" s="21">
        <v>1214337</v>
      </c>
      <c r="F27" s="21">
        <v>173808</v>
      </c>
      <c r="G27" s="21"/>
      <c r="H27" s="22">
        <f t="shared" si="0"/>
        <v>1388145</v>
      </c>
      <c r="I27" s="23"/>
      <c r="J27" s="24">
        <v>-148809</v>
      </c>
      <c r="K27" s="21">
        <v>-22770</v>
      </c>
      <c r="L27" s="21"/>
      <c r="M27" s="22">
        <f t="shared" si="1"/>
        <v>-171579</v>
      </c>
      <c r="N27" s="25">
        <f t="shared" si="2"/>
        <v>1216566</v>
      </c>
    </row>
    <row r="28" spans="1:14" ht="15">
      <c r="A28" s="18">
        <v>47</v>
      </c>
      <c r="B28" s="78">
        <v>1835</v>
      </c>
      <c r="C28" s="30" t="s">
        <v>26</v>
      </c>
      <c r="D28" s="79"/>
      <c r="E28" s="80">
        <v>82079</v>
      </c>
      <c r="F28" s="80"/>
      <c r="G28" s="80"/>
      <c r="H28" s="81">
        <f t="shared" si="0"/>
        <v>82079</v>
      </c>
      <c r="I28" s="82"/>
      <c r="J28" s="83">
        <v>-1496</v>
      </c>
      <c r="K28" s="80">
        <v>-1496</v>
      </c>
      <c r="L28" s="80"/>
      <c r="M28" s="81">
        <f t="shared" si="1"/>
        <v>-2992</v>
      </c>
      <c r="N28" s="84">
        <f t="shared" si="2"/>
        <v>79087</v>
      </c>
    </row>
    <row r="29" spans="1:14" ht="15">
      <c r="A29" s="18">
        <v>47</v>
      </c>
      <c r="B29" s="18">
        <v>1840</v>
      </c>
      <c r="C29" s="28" t="s">
        <v>27</v>
      </c>
      <c r="D29" s="20"/>
      <c r="E29" s="21">
        <v>217113</v>
      </c>
      <c r="F29" s="21">
        <v>5000</v>
      </c>
      <c r="G29" s="21"/>
      <c r="H29" s="22">
        <f t="shared" si="0"/>
        <v>222113</v>
      </c>
      <c r="I29" s="23"/>
      <c r="J29" s="24">
        <v>-9935</v>
      </c>
      <c r="K29" s="21">
        <v>-4318</v>
      </c>
      <c r="L29" s="21"/>
      <c r="M29" s="22">
        <f t="shared" si="1"/>
        <v>-14253</v>
      </c>
      <c r="N29" s="25">
        <f t="shared" si="2"/>
        <v>207860</v>
      </c>
    </row>
    <row r="30" spans="1:14" ht="15">
      <c r="A30" s="18">
        <v>47</v>
      </c>
      <c r="B30" s="18">
        <v>1845</v>
      </c>
      <c r="C30" s="19" t="s">
        <v>28</v>
      </c>
      <c r="D30" s="20"/>
      <c r="E30" s="21">
        <v>1445601</v>
      </c>
      <c r="F30" s="21">
        <v>770000</v>
      </c>
      <c r="G30" s="21"/>
      <c r="H30" s="22">
        <f t="shared" si="0"/>
        <v>2215601</v>
      </c>
      <c r="I30" s="23"/>
      <c r="J30" s="24">
        <v>-486125</v>
      </c>
      <c r="K30" s="21">
        <v>-45722</v>
      </c>
      <c r="L30" s="21"/>
      <c r="M30" s="22">
        <f t="shared" si="1"/>
        <v>-531847</v>
      </c>
      <c r="N30" s="25">
        <f t="shared" si="2"/>
        <v>1683754</v>
      </c>
    </row>
    <row r="31" spans="1:14" ht="15">
      <c r="A31" s="18">
        <v>47</v>
      </c>
      <c r="B31" s="18">
        <v>1850</v>
      </c>
      <c r="C31" s="28" t="s">
        <v>29</v>
      </c>
      <c r="D31" s="20"/>
      <c r="E31" s="21">
        <v>1517501</v>
      </c>
      <c r="F31" s="21">
        <v>504000</v>
      </c>
      <c r="G31" s="21"/>
      <c r="H31" s="22">
        <f t="shared" si="0"/>
        <v>2021501</v>
      </c>
      <c r="I31" s="23"/>
      <c r="J31" s="24">
        <v>-339514</v>
      </c>
      <c r="K31" s="21">
        <v>-38795</v>
      </c>
      <c r="L31" s="21"/>
      <c r="M31" s="22">
        <f t="shared" si="1"/>
        <v>-378309</v>
      </c>
      <c r="N31" s="25">
        <f t="shared" si="2"/>
        <v>1643192</v>
      </c>
    </row>
    <row r="32" spans="1:14" ht="15">
      <c r="A32" s="18">
        <v>47</v>
      </c>
      <c r="B32" s="78">
        <v>1850</v>
      </c>
      <c r="C32" s="30" t="s">
        <v>30</v>
      </c>
      <c r="D32" s="79"/>
      <c r="E32" s="80">
        <v>276369</v>
      </c>
      <c r="F32" s="80"/>
      <c r="G32" s="80"/>
      <c r="H32" s="81">
        <f t="shared" si="0"/>
        <v>276369</v>
      </c>
      <c r="I32" s="82"/>
      <c r="J32" s="83">
        <v>-6909</v>
      </c>
      <c r="K32" s="80">
        <v>-6909</v>
      </c>
      <c r="L32" s="80"/>
      <c r="M32" s="81">
        <f t="shared" si="1"/>
        <v>-13818</v>
      </c>
      <c r="N32" s="84">
        <f t="shared" si="2"/>
        <v>262551</v>
      </c>
    </row>
    <row r="33" spans="1:14" ht="15">
      <c r="A33" s="18">
        <v>47</v>
      </c>
      <c r="B33" s="18">
        <v>1855</v>
      </c>
      <c r="C33" s="28" t="s">
        <v>31</v>
      </c>
      <c r="D33" s="20"/>
      <c r="E33" s="21">
        <v>383162</v>
      </c>
      <c r="F33" s="21">
        <v>65968</v>
      </c>
      <c r="G33" s="21"/>
      <c r="H33" s="22">
        <f t="shared" si="0"/>
        <v>449130</v>
      </c>
      <c r="I33" s="23"/>
      <c r="J33" s="24">
        <v>-66685</v>
      </c>
      <c r="K33" s="21">
        <v>-7940</v>
      </c>
      <c r="L33" s="21"/>
      <c r="M33" s="22">
        <f t="shared" si="1"/>
        <v>-74625</v>
      </c>
      <c r="N33" s="25">
        <f t="shared" si="2"/>
        <v>374505</v>
      </c>
    </row>
    <row r="34" spans="1:14" ht="15">
      <c r="A34" s="18">
        <v>47</v>
      </c>
      <c r="B34" s="78">
        <v>1855</v>
      </c>
      <c r="C34" s="30" t="s">
        <v>32</v>
      </c>
      <c r="D34" s="79"/>
      <c r="E34" s="80">
        <v>123416</v>
      </c>
      <c r="F34" s="80"/>
      <c r="G34" s="80"/>
      <c r="H34" s="81">
        <f t="shared" si="0"/>
        <v>123416</v>
      </c>
      <c r="I34" s="82"/>
      <c r="J34" s="83">
        <v>-2057</v>
      </c>
      <c r="K34" s="80">
        <v>-2057</v>
      </c>
      <c r="L34" s="80"/>
      <c r="M34" s="81">
        <f t="shared" si="1"/>
        <v>-4114</v>
      </c>
      <c r="N34" s="84">
        <f t="shared" si="2"/>
        <v>119302</v>
      </c>
    </row>
    <row r="35" spans="1:14" ht="15">
      <c r="A35" s="18">
        <v>47</v>
      </c>
      <c r="B35" s="18">
        <v>1860</v>
      </c>
      <c r="C35" s="28" t="s">
        <v>33</v>
      </c>
      <c r="D35" s="20"/>
      <c r="E35" s="21">
        <v>126061</v>
      </c>
      <c r="F35" s="21">
        <v>100000</v>
      </c>
      <c r="G35" s="21"/>
      <c r="H35" s="22">
        <f t="shared" si="0"/>
        <v>226061</v>
      </c>
      <c r="I35" s="23"/>
      <c r="J35" s="24">
        <v>-29514</v>
      </c>
      <c r="K35" s="21">
        <v>-4865</v>
      </c>
      <c r="L35" s="21"/>
      <c r="M35" s="22">
        <f t="shared" si="1"/>
        <v>-34379</v>
      </c>
      <c r="N35" s="25">
        <f t="shared" si="2"/>
        <v>191682</v>
      </c>
    </row>
    <row r="36" spans="1:14" ht="15">
      <c r="A36" s="26">
        <v>47</v>
      </c>
      <c r="B36" s="26">
        <v>1860</v>
      </c>
      <c r="C36" s="27" t="s">
        <v>34</v>
      </c>
      <c r="D36" s="20"/>
      <c r="E36" s="21">
        <v>109387</v>
      </c>
      <c r="F36" s="21"/>
      <c r="G36" s="21"/>
      <c r="H36" s="22">
        <f t="shared" si="0"/>
        <v>109387</v>
      </c>
      <c r="I36" s="23"/>
      <c r="J36" s="24">
        <v>-16401</v>
      </c>
      <c r="K36" s="21">
        <v>-9108</v>
      </c>
      <c r="L36" s="21"/>
      <c r="M36" s="22">
        <f t="shared" si="1"/>
        <v>-25509</v>
      </c>
      <c r="N36" s="25">
        <f t="shared" si="2"/>
        <v>83878</v>
      </c>
    </row>
    <row r="37" spans="1:14" ht="15">
      <c r="A37" s="26" t="s">
        <v>16</v>
      </c>
      <c r="B37" s="26">
        <v>1905</v>
      </c>
      <c r="C37" s="27" t="s">
        <v>17</v>
      </c>
      <c r="D37" s="20"/>
      <c r="E37" s="21"/>
      <c r="F37" s="21"/>
      <c r="G37" s="21"/>
      <c r="H37" s="22">
        <f t="shared" si="0"/>
        <v>0</v>
      </c>
      <c r="I37" s="23"/>
      <c r="J37" s="24"/>
      <c r="K37" s="21"/>
      <c r="L37" s="21"/>
      <c r="M37" s="22">
        <f t="shared" si="1"/>
        <v>0</v>
      </c>
      <c r="N37" s="25">
        <f t="shared" si="2"/>
        <v>0</v>
      </c>
    </row>
    <row r="38" spans="1:14" ht="15">
      <c r="A38" s="18">
        <v>47</v>
      </c>
      <c r="B38" s="18">
        <v>1908</v>
      </c>
      <c r="C38" s="28" t="s">
        <v>35</v>
      </c>
      <c r="D38" s="20"/>
      <c r="E38" s="21"/>
      <c r="F38" s="21"/>
      <c r="G38" s="21"/>
      <c r="H38" s="22">
        <f t="shared" si="0"/>
        <v>0</v>
      </c>
      <c r="I38" s="23"/>
      <c r="J38" s="24"/>
      <c r="K38" s="21"/>
      <c r="L38" s="21"/>
      <c r="M38" s="22">
        <f t="shared" si="1"/>
        <v>0</v>
      </c>
      <c r="N38" s="25">
        <f t="shared" si="2"/>
        <v>0</v>
      </c>
    </row>
    <row r="39" spans="1:14" ht="15">
      <c r="A39" s="18">
        <v>13</v>
      </c>
      <c r="B39" s="18">
        <v>1910</v>
      </c>
      <c r="C39" s="28" t="s">
        <v>19</v>
      </c>
      <c r="D39" s="20"/>
      <c r="E39" s="21"/>
      <c r="F39" s="21"/>
      <c r="G39" s="21"/>
      <c r="H39" s="22">
        <f t="shared" si="0"/>
        <v>0</v>
      </c>
      <c r="I39" s="23"/>
      <c r="J39" s="24"/>
      <c r="K39" s="21"/>
      <c r="L39" s="21"/>
      <c r="M39" s="22">
        <f t="shared" si="1"/>
        <v>0</v>
      </c>
      <c r="N39" s="25">
        <f t="shared" si="2"/>
        <v>0</v>
      </c>
    </row>
    <row r="40" spans="1:14" ht="15">
      <c r="A40" s="18">
        <v>8</v>
      </c>
      <c r="B40" s="18">
        <v>1915</v>
      </c>
      <c r="C40" s="28" t="s">
        <v>36</v>
      </c>
      <c r="D40" s="20"/>
      <c r="E40" s="21">
        <v>37485</v>
      </c>
      <c r="F40" s="21"/>
      <c r="G40" s="21"/>
      <c r="H40" s="22">
        <f t="shared" si="0"/>
        <v>37485</v>
      </c>
      <c r="I40" s="23"/>
      <c r="J40" s="24">
        <v>-7496</v>
      </c>
      <c r="K40" s="72">
        <v>-3748</v>
      </c>
      <c r="L40" s="21"/>
      <c r="M40" s="22">
        <f t="shared" si="1"/>
        <v>-11244</v>
      </c>
      <c r="N40" s="25">
        <f t="shared" si="2"/>
        <v>26241</v>
      </c>
    </row>
    <row r="41" spans="1:14" ht="15">
      <c r="A41" s="18">
        <v>8</v>
      </c>
      <c r="B41" s="18">
        <v>1915</v>
      </c>
      <c r="C41" s="28" t="s">
        <v>37</v>
      </c>
      <c r="D41" s="20"/>
      <c r="E41" s="21"/>
      <c r="F41" s="21"/>
      <c r="G41" s="21"/>
      <c r="H41" s="22">
        <f t="shared" si="0"/>
        <v>0</v>
      </c>
      <c r="I41" s="23"/>
      <c r="J41" s="24"/>
      <c r="K41" s="21"/>
      <c r="L41" s="21"/>
      <c r="M41" s="22">
        <f t="shared" si="1"/>
        <v>0</v>
      </c>
      <c r="N41" s="25">
        <f t="shared" si="2"/>
        <v>0</v>
      </c>
    </row>
    <row r="42" spans="1:14" ht="15">
      <c r="A42" s="18">
        <v>10</v>
      </c>
      <c r="B42" s="18">
        <v>1920</v>
      </c>
      <c r="C42" s="28" t="s">
        <v>38</v>
      </c>
      <c r="D42" s="20"/>
      <c r="E42" s="21">
        <v>39678</v>
      </c>
      <c r="F42" s="21"/>
      <c r="G42" s="21"/>
      <c r="H42" s="22">
        <f t="shared" si="0"/>
        <v>39678</v>
      </c>
      <c r="I42" s="23"/>
      <c r="J42" s="24">
        <v>-39674</v>
      </c>
      <c r="K42" s="21">
        <v>-4</v>
      </c>
      <c r="L42" s="21"/>
      <c r="M42" s="22">
        <f t="shared" si="1"/>
        <v>-39678</v>
      </c>
      <c r="N42" s="25">
        <f t="shared" si="2"/>
        <v>0</v>
      </c>
    </row>
    <row r="43" spans="1:14" ht="15">
      <c r="A43" s="18">
        <v>45</v>
      </c>
      <c r="B43" s="37">
        <v>1920</v>
      </c>
      <c r="C43" s="19" t="s">
        <v>39</v>
      </c>
      <c r="D43" s="20"/>
      <c r="E43" s="21">
        <v>23637</v>
      </c>
      <c r="F43" s="21"/>
      <c r="G43" s="21"/>
      <c r="H43" s="22">
        <f t="shared" si="0"/>
        <v>23637</v>
      </c>
      <c r="I43" s="23"/>
      <c r="J43" s="24">
        <v>-17861</v>
      </c>
      <c r="K43" s="21">
        <v>-2363</v>
      </c>
      <c r="L43" s="21"/>
      <c r="M43" s="22">
        <f t="shared" si="1"/>
        <v>-20224</v>
      </c>
      <c r="N43" s="25">
        <f t="shared" si="2"/>
        <v>3413</v>
      </c>
    </row>
    <row r="44" spans="1:14" ht="15">
      <c r="A44" s="18">
        <v>45.1</v>
      </c>
      <c r="B44" s="37">
        <v>1920</v>
      </c>
      <c r="C44" s="19" t="s">
        <v>40</v>
      </c>
      <c r="D44" s="20"/>
      <c r="E44" s="21">
        <v>44544</v>
      </c>
      <c r="F44" s="21"/>
      <c r="G44" s="21"/>
      <c r="H44" s="22">
        <f t="shared" si="0"/>
        <v>44544</v>
      </c>
      <c r="I44" s="23"/>
      <c r="J44" s="24">
        <v>-15104</v>
      </c>
      <c r="K44" s="21">
        <v>-4457</v>
      </c>
      <c r="L44" s="21"/>
      <c r="M44" s="22">
        <f t="shared" si="1"/>
        <v>-19561</v>
      </c>
      <c r="N44" s="25">
        <f t="shared" si="2"/>
        <v>24983</v>
      </c>
    </row>
    <row r="45" spans="1:14" ht="15">
      <c r="A45" s="18">
        <v>10</v>
      </c>
      <c r="B45" s="18">
        <v>1930</v>
      </c>
      <c r="C45" s="28" t="s">
        <v>41</v>
      </c>
      <c r="D45" s="20"/>
      <c r="E45" s="21">
        <v>668182</v>
      </c>
      <c r="F45" s="21">
        <v>315000</v>
      </c>
      <c r="G45" s="21"/>
      <c r="H45" s="22">
        <f t="shared" si="0"/>
        <v>983182</v>
      </c>
      <c r="I45" s="23"/>
      <c r="J45" s="24">
        <v>-385364</v>
      </c>
      <c r="K45" s="21">
        <v>-67188</v>
      </c>
      <c r="L45" s="21"/>
      <c r="M45" s="22">
        <f t="shared" si="1"/>
        <v>-452552</v>
      </c>
      <c r="N45" s="25">
        <f t="shared" si="2"/>
        <v>530630</v>
      </c>
    </row>
    <row r="46" spans="1:14" ht="15">
      <c r="A46" s="18">
        <v>8</v>
      </c>
      <c r="B46" s="18">
        <v>1935</v>
      </c>
      <c r="C46" s="28" t="s">
        <v>42</v>
      </c>
      <c r="D46" s="20"/>
      <c r="E46" s="21"/>
      <c r="F46" s="21"/>
      <c r="G46" s="21"/>
      <c r="H46" s="22">
        <f t="shared" si="0"/>
        <v>0</v>
      </c>
      <c r="I46" s="23"/>
      <c r="J46" s="24"/>
      <c r="K46" s="21"/>
      <c r="L46" s="21"/>
      <c r="M46" s="22">
        <f t="shared" si="1"/>
        <v>0</v>
      </c>
      <c r="N46" s="25">
        <f t="shared" si="2"/>
        <v>0</v>
      </c>
    </row>
    <row r="47" spans="1:14" ht="15">
      <c r="A47" s="18">
        <v>8</v>
      </c>
      <c r="B47" s="18">
        <v>1940</v>
      </c>
      <c r="C47" s="28" t="s">
        <v>43</v>
      </c>
      <c r="D47" s="20"/>
      <c r="E47" s="21">
        <v>19381</v>
      </c>
      <c r="F47" s="21">
        <v>8500</v>
      </c>
      <c r="G47" s="21"/>
      <c r="H47" s="22">
        <f t="shared" si="0"/>
        <v>27881</v>
      </c>
      <c r="I47" s="23"/>
      <c r="J47" s="24">
        <v>-8392</v>
      </c>
      <c r="K47" s="21">
        <v>-5362</v>
      </c>
      <c r="L47" s="21"/>
      <c r="M47" s="22">
        <f t="shared" si="1"/>
        <v>-13754</v>
      </c>
      <c r="N47" s="25">
        <f t="shared" si="2"/>
        <v>14127</v>
      </c>
    </row>
    <row r="48" spans="1:14" ht="15">
      <c r="A48" s="18">
        <v>8</v>
      </c>
      <c r="B48" s="18">
        <v>1945</v>
      </c>
      <c r="C48" s="28" t="s">
        <v>44</v>
      </c>
      <c r="D48" s="20"/>
      <c r="E48" s="21"/>
      <c r="F48" s="21"/>
      <c r="G48" s="21"/>
      <c r="H48" s="22">
        <f t="shared" si="0"/>
        <v>0</v>
      </c>
      <c r="I48" s="23"/>
      <c r="J48" s="24"/>
      <c r="K48" s="21"/>
      <c r="L48" s="21"/>
      <c r="M48" s="22">
        <f t="shared" si="1"/>
        <v>0</v>
      </c>
      <c r="N48" s="25">
        <f t="shared" si="2"/>
        <v>0</v>
      </c>
    </row>
    <row r="49" spans="1:14" ht="15">
      <c r="A49" s="18">
        <v>8</v>
      </c>
      <c r="B49" s="18">
        <v>1950</v>
      </c>
      <c r="C49" s="28" t="s">
        <v>45</v>
      </c>
      <c r="D49" s="20"/>
      <c r="E49" s="21"/>
      <c r="F49" s="21"/>
      <c r="G49" s="21"/>
      <c r="H49" s="22">
        <f t="shared" si="0"/>
        <v>0</v>
      </c>
      <c r="I49" s="23"/>
      <c r="J49" s="38"/>
      <c r="K49" s="21"/>
      <c r="L49" s="21"/>
      <c r="M49" s="22">
        <f t="shared" si="1"/>
        <v>0</v>
      </c>
      <c r="N49" s="25">
        <f t="shared" si="2"/>
        <v>0</v>
      </c>
    </row>
    <row r="50" spans="1:14" ht="15">
      <c r="A50" s="18">
        <v>8</v>
      </c>
      <c r="B50" s="18">
        <v>1955</v>
      </c>
      <c r="C50" s="28" t="s">
        <v>46</v>
      </c>
      <c r="D50" s="20"/>
      <c r="E50" s="21"/>
      <c r="F50" s="21"/>
      <c r="G50" s="21"/>
      <c r="H50" s="22">
        <f t="shared" si="0"/>
        <v>0</v>
      </c>
      <c r="I50" s="23"/>
      <c r="J50" s="24"/>
      <c r="K50" s="21"/>
      <c r="L50" s="21"/>
      <c r="M50" s="22">
        <f t="shared" si="1"/>
        <v>0</v>
      </c>
      <c r="N50" s="25">
        <f t="shared" si="2"/>
        <v>0</v>
      </c>
    </row>
    <row r="51" spans="1:14" ht="15">
      <c r="A51" s="39">
        <v>8</v>
      </c>
      <c r="B51" s="39">
        <v>1955</v>
      </c>
      <c r="C51" s="40" t="s">
        <v>47</v>
      </c>
      <c r="D51" s="20"/>
      <c r="E51" s="21"/>
      <c r="F51" s="21"/>
      <c r="G51" s="21"/>
      <c r="H51" s="22">
        <f t="shared" si="0"/>
        <v>0</v>
      </c>
      <c r="I51" s="23"/>
      <c r="J51" s="24"/>
      <c r="K51" s="21"/>
      <c r="L51" s="21"/>
      <c r="M51" s="22">
        <f t="shared" si="1"/>
        <v>0</v>
      </c>
      <c r="N51" s="25">
        <f t="shared" si="2"/>
        <v>0</v>
      </c>
    </row>
    <row r="52" spans="1:14" ht="15">
      <c r="A52" s="37">
        <v>8</v>
      </c>
      <c r="B52" s="37">
        <v>1960</v>
      </c>
      <c r="C52" s="19" t="s">
        <v>48</v>
      </c>
      <c r="D52" s="20"/>
      <c r="E52" s="21"/>
      <c r="F52" s="21"/>
      <c r="G52" s="21"/>
      <c r="H52" s="22">
        <f t="shared" si="0"/>
        <v>0</v>
      </c>
      <c r="I52" s="23"/>
      <c r="J52" s="24"/>
      <c r="K52" s="21"/>
      <c r="L52" s="21"/>
      <c r="M52" s="22">
        <f t="shared" si="1"/>
        <v>0</v>
      </c>
      <c r="N52" s="25">
        <f t="shared" si="2"/>
        <v>0</v>
      </c>
    </row>
    <row r="53" spans="1:14" ht="15">
      <c r="A53" s="18">
        <v>47</v>
      </c>
      <c r="B53" s="18">
        <v>1975</v>
      </c>
      <c r="C53" s="28" t="s">
        <v>49</v>
      </c>
      <c r="D53" s="20"/>
      <c r="E53" s="21"/>
      <c r="F53" s="21"/>
      <c r="G53" s="21"/>
      <c r="H53" s="22">
        <f t="shared" si="0"/>
        <v>0</v>
      </c>
      <c r="I53" s="23"/>
      <c r="J53" s="24"/>
      <c r="K53" s="21"/>
      <c r="L53" s="21"/>
      <c r="M53" s="22">
        <f t="shared" si="1"/>
        <v>0</v>
      </c>
      <c r="N53" s="25">
        <f t="shared" si="2"/>
        <v>0</v>
      </c>
    </row>
    <row r="54" spans="1:14" ht="15">
      <c r="A54" s="18">
        <v>47</v>
      </c>
      <c r="B54" s="18">
        <v>1980</v>
      </c>
      <c r="C54" s="28" t="s">
        <v>50</v>
      </c>
      <c r="D54" s="20"/>
      <c r="E54" s="21"/>
      <c r="F54" s="21"/>
      <c r="G54" s="21"/>
      <c r="H54" s="22">
        <f t="shared" si="0"/>
        <v>0</v>
      </c>
      <c r="I54" s="23"/>
      <c r="J54" s="24"/>
      <c r="K54" s="21"/>
      <c r="L54" s="21"/>
      <c r="M54" s="22">
        <f t="shared" si="1"/>
        <v>0</v>
      </c>
      <c r="N54" s="25">
        <f t="shared" si="2"/>
        <v>0</v>
      </c>
    </row>
    <row r="55" spans="1:14" ht="15">
      <c r="A55" s="18">
        <v>47</v>
      </c>
      <c r="B55" s="18">
        <v>1985</v>
      </c>
      <c r="C55" s="28" t="s">
        <v>51</v>
      </c>
      <c r="D55" s="20"/>
      <c r="E55" s="21"/>
      <c r="F55" s="21"/>
      <c r="G55" s="21"/>
      <c r="H55" s="22">
        <f t="shared" si="0"/>
        <v>0</v>
      </c>
      <c r="I55" s="23"/>
      <c r="J55" s="24"/>
      <c r="K55" s="21"/>
      <c r="L55" s="21"/>
      <c r="M55" s="22">
        <f t="shared" si="1"/>
        <v>0</v>
      </c>
      <c r="N55" s="25">
        <f t="shared" si="2"/>
        <v>0</v>
      </c>
    </row>
    <row r="56" spans="1:14" ht="15">
      <c r="A56" s="18">
        <v>47</v>
      </c>
      <c r="B56" s="18">
        <v>1995</v>
      </c>
      <c r="C56" s="28" t="s">
        <v>52</v>
      </c>
      <c r="D56" s="20"/>
      <c r="E56" s="21">
        <v>-2444982</v>
      </c>
      <c r="F56" s="21">
        <v>-275000</v>
      </c>
      <c r="G56" s="21"/>
      <c r="H56" s="22">
        <f t="shared" si="0"/>
        <v>-2719982</v>
      </c>
      <c r="I56" s="23"/>
      <c r="J56" s="24">
        <v>120487</v>
      </c>
      <c r="K56" s="21">
        <v>61944</v>
      </c>
      <c r="L56" s="21"/>
      <c r="M56" s="22">
        <f t="shared" si="1"/>
        <v>182431</v>
      </c>
      <c r="N56" s="25">
        <f t="shared" si="2"/>
        <v>-2537551</v>
      </c>
    </row>
    <row r="57" spans="1:14" ht="15">
      <c r="A57" s="41"/>
      <c r="B57" s="41"/>
      <c r="C57" s="73"/>
      <c r="D57" s="20"/>
      <c r="E57" s="21"/>
      <c r="F57" s="21"/>
      <c r="G57" s="21"/>
      <c r="H57" s="22">
        <f t="shared" si="0"/>
        <v>0</v>
      </c>
      <c r="I57" s="2"/>
      <c r="J57" s="21"/>
      <c r="K57" s="21"/>
      <c r="L57" s="21"/>
      <c r="M57" s="22">
        <f t="shared" si="1"/>
        <v>0</v>
      </c>
      <c r="N57" s="25">
        <f t="shared" si="2"/>
        <v>0</v>
      </c>
    </row>
    <row r="58" spans="1:14" ht="15">
      <c r="A58" s="41"/>
      <c r="B58" s="41"/>
      <c r="C58" s="42"/>
      <c r="D58" s="20"/>
      <c r="E58" s="43"/>
      <c r="F58" s="43"/>
      <c r="G58" s="43"/>
      <c r="H58" s="42"/>
      <c r="I58" s="2"/>
      <c r="J58" s="43"/>
      <c r="K58" s="43"/>
      <c r="L58" s="43"/>
      <c r="M58" s="42"/>
      <c r="N58" s="42"/>
    </row>
    <row r="59" spans="1:14" ht="15">
      <c r="A59" s="41"/>
      <c r="B59" s="41"/>
      <c r="C59" s="44" t="s">
        <v>53</v>
      </c>
      <c r="D59" s="44"/>
      <c r="E59" s="45">
        <f>SUM(E17:E58)</f>
        <v>7981452</v>
      </c>
      <c r="F59" s="45">
        <f>SUM(F17:F58)</f>
        <v>3022500</v>
      </c>
      <c r="G59" s="45">
        <f>SUM(G17:G58)</f>
        <v>0</v>
      </c>
      <c r="H59" s="45">
        <f>SUM(H17:H58)</f>
        <v>11003952</v>
      </c>
      <c r="I59" s="45"/>
      <c r="J59" s="45">
        <f>SUM(J17:J58)</f>
        <v>-2329078</v>
      </c>
      <c r="K59" s="45">
        <f>SUM(K17:K58)</f>
        <v>-279116</v>
      </c>
      <c r="L59" s="45">
        <f>SUM(L17:L58)</f>
        <v>0</v>
      </c>
      <c r="M59" s="45">
        <f>SUM(M17:M58)</f>
        <v>-2608194</v>
      </c>
      <c r="N59" s="45">
        <f>SUM(N17:N58)</f>
        <v>8395758</v>
      </c>
    </row>
    <row r="60" spans="1:14" ht="15">
      <c r="A60" s="46"/>
      <c r="B60" s="46"/>
      <c r="C60" s="47"/>
      <c r="D60" s="47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1:14" ht="15">
      <c r="A61" s="46"/>
      <c r="B61" s="46"/>
      <c r="C61" s="6" t="s">
        <v>54</v>
      </c>
      <c r="D61" s="6"/>
      <c r="E61" s="74">
        <v>565777</v>
      </c>
      <c r="F61" s="50"/>
      <c r="G61" s="50"/>
      <c r="H61" s="74">
        <v>565777</v>
      </c>
      <c r="I61" s="50"/>
      <c r="J61" s="74">
        <v>-121614</v>
      </c>
      <c r="K61" s="74">
        <v>-37631</v>
      </c>
      <c r="L61" s="74"/>
      <c r="M61" s="75">
        <f>J61+K61+L61</f>
        <v>-159245</v>
      </c>
      <c r="N61" s="74">
        <f>H61+M61</f>
        <v>406532</v>
      </c>
    </row>
    <row r="62" spans="1:14" ht="15">
      <c r="A62" s="1"/>
      <c r="B62" s="1"/>
      <c r="C62" s="61" t="s">
        <v>68</v>
      </c>
      <c r="E62" s="76">
        <f>SUM(E59:E61)</f>
        <v>8547229</v>
      </c>
      <c r="H62" s="77">
        <f>SUM(H59:H61)</f>
        <v>11569729</v>
      </c>
      <c r="I62" s="2"/>
      <c r="J62" s="77">
        <f>SUM(J59:J61)</f>
        <v>-2450692</v>
      </c>
      <c r="K62" s="77">
        <f>SUM(K59:K61)</f>
        <v>-316747</v>
      </c>
      <c r="L62" s="77">
        <f>SUM(L59:L61)</f>
        <v>0</v>
      </c>
      <c r="M62" s="77">
        <f>SUM(M59:M61)</f>
        <v>-2767439</v>
      </c>
      <c r="N62" s="77">
        <f>SUM(N59:N61)</f>
        <v>8802290</v>
      </c>
    </row>
    <row r="63" spans="1:14" ht="15">
      <c r="A63" s="1"/>
      <c r="B63" s="1"/>
      <c r="C63" s="61"/>
      <c r="H63" s="77"/>
      <c r="I63" s="2"/>
      <c r="J63" s="77"/>
      <c r="K63" s="77"/>
      <c r="L63" s="77"/>
      <c r="M63" s="77"/>
      <c r="N63" s="77"/>
    </row>
    <row r="64" spans="1:11" ht="15">
      <c r="A64" s="1"/>
      <c r="B64" s="1"/>
      <c r="D64" s="2"/>
      <c r="I64" s="2"/>
      <c r="J64" s="54" t="s">
        <v>55</v>
      </c>
      <c r="K64" s="55"/>
    </row>
    <row r="65" spans="1:12" ht="15">
      <c r="A65" s="41">
        <v>10</v>
      </c>
      <c r="B65" s="41"/>
      <c r="C65" s="42" t="s">
        <v>56</v>
      </c>
      <c r="D65" s="2"/>
      <c r="I65" s="2"/>
      <c r="J65" s="55" t="s">
        <v>56</v>
      </c>
      <c r="K65" s="55"/>
      <c r="L65" s="56">
        <f>+K45</f>
        <v>-67188</v>
      </c>
    </row>
    <row r="66" spans="1:14" ht="15">
      <c r="A66" s="41">
        <v>8</v>
      </c>
      <c r="B66" s="41"/>
      <c r="C66" s="42" t="s">
        <v>42</v>
      </c>
      <c r="I66" s="2"/>
      <c r="J66" s="55" t="s">
        <v>42</v>
      </c>
      <c r="K66" s="55"/>
      <c r="L66" s="57"/>
      <c r="N66" s="76"/>
    </row>
    <row r="67" spans="1:12" ht="15">
      <c r="A67" s="1"/>
      <c r="B67" s="1"/>
      <c r="I67" s="2"/>
      <c r="J67" s="58" t="s">
        <v>57</v>
      </c>
      <c r="L67" s="59">
        <f>K62-L65-L66</f>
        <v>-249559</v>
      </c>
    </row>
    <row r="68" spans="1:9" ht="15">
      <c r="A68" s="1"/>
      <c r="B68" s="1"/>
      <c r="I68" s="2"/>
    </row>
  </sheetData>
  <sheetProtection/>
  <mergeCells count="3">
    <mergeCell ref="A10:N10"/>
    <mergeCell ref="A11:N11"/>
    <mergeCell ref="E15:H15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2013-05-13T15:29:08Z</cp:lastPrinted>
  <dcterms:created xsi:type="dcterms:W3CDTF">2013-05-02T13:42:13Z</dcterms:created>
  <dcterms:modified xsi:type="dcterms:W3CDTF">2013-05-15T01:16:40Z</dcterms:modified>
  <cp:category/>
  <cp:version/>
  <cp:contentType/>
  <cp:contentStatus/>
</cp:coreProperties>
</file>