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<sst xmlns="http://schemas.openxmlformats.org/spreadsheetml/2006/main" count="32" uniqueCount="29">
  <si>
    <t>File Number:</t>
  </si>
  <si>
    <t>Exhibit:</t>
  </si>
  <si>
    <t>Tab:</t>
  </si>
  <si>
    <t>Schedule:</t>
  </si>
  <si>
    <t>Page:</t>
  </si>
  <si>
    <t>Date:</t>
  </si>
  <si>
    <t>Capital Structure and Cost of Capital - 2012</t>
  </si>
  <si>
    <t>This table must be completed for the required years of all historical years, the bridge year and the test year.</t>
  </si>
  <si>
    <t>Line No.</t>
  </si>
  <si>
    <t>Particulars</t>
  </si>
  <si>
    <t>Capitalization Ratio</t>
  </si>
  <si>
    <t>Cost Rate</t>
  </si>
  <si>
    <t>Return</t>
  </si>
  <si>
    <t>Application</t>
  </si>
  <si>
    <t>(%)</t>
  </si>
  <si>
    <t>($)</t>
  </si>
  <si>
    <t>Debt</t>
  </si>
  <si>
    <t xml:space="preserve">  Long-term Debt</t>
  </si>
  <si>
    <t xml:space="preserve">  Short-term Debt</t>
  </si>
  <si>
    <t>(1)</t>
  </si>
  <si>
    <t>Total Debt</t>
  </si>
  <si>
    <t>Equity</t>
  </si>
  <si>
    <t xml:space="preserve">  Common Equity</t>
  </si>
  <si>
    <t xml:space="preserve">  Preferred Shares</t>
  </si>
  <si>
    <t>Total Equity</t>
  </si>
  <si>
    <t>Total</t>
  </si>
  <si>
    <t>Notes</t>
  </si>
  <si>
    <t>4.0% unless an applicant has proposed or been approved for a different amount.</t>
  </si>
  <si>
    <t>Appendix 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</si>
</sst>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\)"/>
    <numFmt numFmtId="165" formatCode="&quot;$&quot;#,##0_);[Red]\(&quot;$&quot;#,##0\);&quot;$&quot;\ \-"/>
    <numFmt numFmtId="166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8" fillId="0" borderId="0" xfId="55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 vertical="top"/>
    </xf>
    <xf numFmtId="0" fontId="20" fillId="4" borderId="10" xfId="0" applyFont="1" applyFill="1" applyBorder="1" applyAlignment="1">
      <alignment horizontal="right" vertical="top"/>
    </xf>
    <xf numFmtId="0" fontId="20" fillId="4" borderId="0" xfId="0" applyFont="1" applyFill="1" applyAlignment="1">
      <alignment horizontal="right" vertical="top"/>
    </xf>
    <xf numFmtId="0" fontId="21" fillId="0" borderId="0" xfId="55" applyFont="1" applyAlignment="1">
      <alignment horizontal="center"/>
      <protection/>
    </xf>
    <xf numFmtId="0" fontId="18" fillId="0" borderId="0" xfId="55" applyProtection="1">
      <alignment/>
      <protection/>
    </xf>
    <xf numFmtId="0" fontId="21" fillId="0" borderId="0" xfId="55" applyFont="1" applyFill="1" applyAlignment="1" applyProtection="1">
      <alignment horizontal="center" vertical="center"/>
      <protection/>
    </xf>
    <xf numFmtId="0" fontId="40" fillId="0" borderId="0" xfId="55" applyFont="1" applyAlignment="1" applyProtection="1">
      <alignment horizontal="center" vertical="center"/>
      <protection/>
    </xf>
    <xf numFmtId="0" fontId="19" fillId="0" borderId="0" xfId="55" applyFont="1" applyBorder="1" applyAlignment="1" applyProtection="1">
      <alignment horizontal="right" wrapText="1"/>
      <protection/>
    </xf>
    <xf numFmtId="0" fontId="18" fillId="0" borderId="0" xfId="55" applyBorder="1" applyProtection="1">
      <alignment/>
      <protection/>
    </xf>
    <xf numFmtId="0" fontId="18" fillId="0" borderId="11" xfId="55" applyBorder="1" applyAlignment="1">
      <alignment wrapText="1"/>
      <protection/>
    </xf>
    <xf numFmtId="0" fontId="19" fillId="0" borderId="11" xfId="55" applyFont="1" applyBorder="1" applyAlignment="1" applyProtection="1">
      <alignment horizontal="center" vertical="center"/>
      <protection/>
    </xf>
    <xf numFmtId="0" fontId="19" fillId="0" borderId="11" xfId="55" applyFont="1" applyBorder="1" applyAlignment="1" applyProtection="1">
      <alignment horizontal="center" vertical="center"/>
      <protection/>
    </xf>
    <xf numFmtId="0" fontId="19" fillId="0" borderId="0" xfId="55" applyFont="1" applyBorder="1" applyAlignment="1" applyProtection="1">
      <alignment vertical="center"/>
      <protection/>
    </xf>
    <xf numFmtId="0" fontId="19" fillId="0" borderId="0" xfId="55" applyFont="1" applyBorder="1" applyAlignment="1" applyProtection="1">
      <alignment horizontal="center" vertical="center"/>
      <protection/>
    </xf>
    <xf numFmtId="0" fontId="19" fillId="0" borderId="0" xfId="55" applyFont="1" applyProtection="1">
      <alignment/>
      <protection/>
    </xf>
    <xf numFmtId="0" fontId="18" fillId="0" borderId="0" xfId="55" applyBorder="1" applyAlignment="1" applyProtection="1">
      <alignment horizontal="center"/>
      <protection/>
    </xf>
    <xf numFmtId="0" fontId="19" fillId="0" borderId="0" xfId="55" applyFont="1" applyBorder="1" applyProtection="1">
      <alignment/>
      <protection/>
    </xf>
    <xf numFmtId="49" fontId="18" fillId="0" borderId="0" xfId="55" applyNumberFormat="1" applyBorder="1" applyProtection="1">
      <alignment/>
      <protection/>
    </xf>
    <xf numFmtId="49" fontId="19" fillId="0" borderId="12" xfId="55" applyNumberFormat="1" applyFont="1" applyFill="1" applyBorder="1" applyAlignment="1" applyProtection="1">
      <alignment horizontal="center"/>
      <protection/>
    </xf>
    <xf numFmtId="49" fontId="19" fillId="0" borderId="13" xfId="55" applyNumberFormat="1" applyFont="1" applyFill="1" applyBorder="1" applyAlignment="1" applyProtection="1">
      <alignment horizontal="center"/>
      <protection/>
    </xf>
    <xf numFmtId="49" fontId="19" fillId="0" borderId="14" xfId="55" applyNumberFormat="1" applyFont="1" applyFill="1" applyBorder="1" applyAlignment="1" applyProtection="1">
      <alignment horizontal="center"/>
      <protection/>
    </xf>
    <xf numFmtId="0" fontId="18" fillId="0" borderId="0" xfId="55" applyBorder="1" applyAlignment="1" applyProtection="1" quotePrefix="1">
      <alignment horizontal="center"/>
      <protection/>
    </xf>
    <xf numFmtId="0" fontId="18" fillId="0" borderId="0" xfId="55" applyBorder="1" applyAlignment="1" applyProtection="1" quotePrefix="1">
      <alignment horizontal="right"/>
      <protection/>
    </xf>
    <xf numFmtId="0" fontId="19" fillId="0" borderId="11" xfId="55" applyFont="1" applyBorder="1" applyProtection="1">
      <alignment/>
      <protection/>
    </xf>
    <xf numFmtId="0" fontId="18" fillId="0" borderId="0" xfId="55" applyBorder="1" applyProtection="1" quotePrefix="1">
      <alignment/>
      <protection/>
    </xf>
    <xf numFmtId="10" fontId="18" fillId="4" borderId="0" xfId="58" applyNumberFormat="1" applyFont="1" applyFill="1" applyBorder="1" applyAlignment="1" applyProtection="1">
      <alignment/>
      <protection/>
    </xf>
    <xf numFmtId="10" fontId="18" fillId="0" borderId="0" xfId="58" applyNumberFormat="1" applyFont="1" applyFill="1" applyBorder="1" applyAlignment="1" applyProtection="1">
      <alignment/>
      <protection/>
    </xf>
    <xf numFmtId="164" fontId="18" fillId="4" borderId="0" xfId="55" applyNumberFormat="1" applyFill="1" applyBorder="1" applyProtection="1">
      <alignment/>
      <protection locked="0"/>
    </xf>
    <xf numFmtId="164" fontId="18" fillId="0" borderId="0" xfId="55" applyNumberFormat="1" applyFill="1" applyBorder="1" applyProtection="1">
      <alignment/>
      <protection locked="0"/>
    </xf>
    <xf numFmtId="165" fontId="18" fillId="0" borderId="0" xfId="44" applyNumberFormat="1" applyFont="1" applyBorder="1" applyAlignment="1" applyProtection="1">
      <alignment/>
      <protection/>
    </xf>
    <xf numFmtId="10" fontId="18" fillId="4" borderId="11" xfId="58" applyNumberFormat="1" applyFont="1" applyFill="1" applyBorder="1" applyAlignment="1" applyProtection="1">
      <alignment/>
      <protection/>
    </xf>
    <xf numFmtId="164" fontId="18" fillId="0" borderId="0" xfId="55" applyNumberFormat="1" applyFill="1" applyBorder="1" applyProtection="1" quotePrefix="1">
      <alignment/>
      <protection locked="0"/>
    </xf>
    <xf numFmtId="165" fontId="18" fillId="0" borderId="11" xfId="44" applyNumberFormat="1" applyFont="1" applyBorder="1" applyAlignment="1" applyProtection="1">
      <alignment/>
      <protection/>
    </xf>
    <xf numFmtId="166" fontId="18" fillId="0" borderId="15" xfId="58" applyNumberFormat="1" applyFont="1" applyBorder="1" applyAlignment="1" applyProtection="1">
      <alignment/>
      <protection/>
    </xf>
    <xf numFmtId="166" fontId="18" fillId="0" borderId="15" xfId="58" applyNumberFormat="1" applyFont="1" applyFill="1" applyBorder="1" applyAlignment="1" applyProtection="1">
      <alignment/>
      <protection/>
    </xf>
    <xf numFmtId="165" fontId="18" fillId="0" borderId="15" xfId="44" applyNumberFormat="1" applyFont="1" applyBorder="1" applyAlignment="1" applyProtection="1">
      <alignment/>
      <protection/>
    </xf>
    <xf numFmtId="10" fontId="18" fillId="0" borderId="15" xfId="58" applyNumberFormat="1" applyFont="1" applyBorder="1" applyAlignment="1" applyProtection="1">
      <alignment/>
      <protection/>
    </xf>
    <xf numFmtId="0" fontId="18" fillId="33" borderId="0" xfId="55" applyFill="1" applyBorder="1" applyProtection="1">
      <alignment/>
      <protection/>
    </xf>
    <xf numFmtId="0" fontId="18" fillId="0" borderId="0" xfId="55" applyFill="1" applyBorder="1" applyProtection="1">
      <alignment/>
      <protection/>
    </xf>
    <xf numFmtId="166" fontId="18" fillId="0" borderId="0" xfId="58" applyNumberFormat="1" applyFont="1" applyBorder="1" applyAlignment="1" applyProtection="1">
      <alignment/>
      <protection/>
    </xf>
    <xf numFmtId="166" fontId="18" fillId="0" borderId="0" xfId="58" applyNumberFormat="1" applyFont="1" applyFill="1" applyBorder="1" applyAlignment="1" applyProtection="1">
      <alignment/>
      <protection/>
    </xf>
    <xf numFmtId="165" fontId="18" fillId="0" borderId="0" xfId="55" applyNumberFormat="1" applyBorder="1" applyProtection="1">
      <alignment/>
      <protection/>
    </xf>
    <xf numFmtId="10" fontId="18" fillId="0" borderId="0" xfId="58" applyNumberFormat="1" applyFont="1" applyBorder="1" applyAlignment="1" applyProtection="1">
      <alignment/>
      <protection/>
    </xf>
    <xf numFmtId="0" fontId="19" fillId="0" borderId="0" xfId="55" applyFont="1" applyBorder="1" applyAlignment="1" applyProtection="1">
      <alignment/>
      <protection/>
    </xf>
    <xf numFmtId="0" fontId="18" fillId="0" borderId="0" xfId="55" applyBorder="1" applyAlignment="1" applyProtection="1">
      <alignment/>
      <protection/>
    </xf>
    <xf numFmtId="0" fontId="18" fillId="0" borderId="0" xfId="55" applyBorder="1" applyAlignment="1" applyProtection="1" quotePrefix="1">
      <alignment/>
      <protection/>
    </xf>
    <xf numFmtId="10" fontId="18" fillId="4" borderId="0" xfId="58" applyNumberFormat="1" applyFont="1" applyFill="1" applyBorder="1" applyAlignment="1" applyProtection="1">
      <alignment/>
      <protection/>
    </xf>
    <xf numFmtId="10" fontId="18" fillId="0" borderId="0" xfId="58" applyNumberFormat="1" applyFont="1" applyFill="1" applyBorder="1" applyAlignment="1" applyProtection="1">
      <alignment/>
      <protection/>
    </xf>
    <xf numFmtId="165" fontId="18" fillId="0" borderId="0" xfId="44" applyNumberFormat="1" applyFont="1" applyBorder="1" applyAlignment="1" applyProtection="1">
      <alignment/>
      <protection/>
    </xf>
    <xf numFmtId="10" fontId="18" fillId="4" borderId="11" xfId="58" applyNumberFormat="1" applyFont="1" applyFill="1" applyBorder="1" applyAlignment="1" applyProtection="1">
      <alignment/>
      <protection/>
    </xf>
    <xf numFmtId="165" fontId="18" fillId="0" borderId="11" xfId="44" applyNumberFormat="1" applyFont="1" applyBorder="1" applyAlignment="1" applyProtection="1">
      <alignment/>
      <protection/>
    </xf>
    <xf numFmtId="166" fontId="18" fillId="0" borderId="16" xfId="55" applyNumberFormat="1" applyBorder="1" applyProtection="1">
      <alignment/>
      <protection/>
    </xf>
    <xf numFmtId="9" fontId="18" fillId="0" borderId="16" xfId="55" applyNumberFormat="1" applyBorder="1" applyProtection="1">
      <alignment/>
      <protection/>
    </xf>
    <xf numFmtId="165" fontId="18" fillId="4" borderId="16" xfId="44" applyNumberFormat="1" applyFont="1" applyFill="1" applyBorder="1" applyAlignment="1" applyProtection="1">
      <alignment/>
      <protection/>
    </xf>
    <xf numFmtId="10" fontId="18" fillId="0" borderId="16" xfId="58" applyNumberFormat="1" applyFont="1" applyBorder="1" applyAlignment="1" applyProtection="1">
      <alignment/>
      <protection/>
    </xf>
    <xf numFmtId="165" fontId="18" fillId="0" borderId="16" xfId="44" applyNumberFormat="1" applyFont="1" applyBorder="1" applyAlignment="1" applyProtection="1">
      <alignment/>
      <protection/>
    </xf>
    <xf numFmtId="0" fontId="23" fillId="0" borderId="0" xfId="55" applyFont="1" applyBorder="1" applyAlignment="1" applyProtection="1">
      <alignment horizontal="left"/>
      <protection/>
    </xf>
    <xf numFmtId="0" fontId="19" fillId="0" borderId="0" xfId="55" applyFont="1" applyAlignment="1" applyProtection="1" quotePrefix="1">
      <alignment horizontal="center" vertical="center"/>
      <protection/>
    </xf>
    <xf numFmtId="0" fontId="18" fillId="0" borderId="0" xfId="55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2%20%20Work%20Form%20with%202012%20actual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 09"/>
      <sheetName val="App.2-B_Fixed Asset Contin 10"/>
      <sheetName val="App.2-B_Fixed Asset 11"/>
      <sheetName val="App.2-B_F Asset 12 CGAAP - Actu"/>
      <sheetName val="App.2-B_F Asset 12 CGAAP"/>
      <sheetName val="App.2B_ F Asset MIFRS 12 Revise"/>
      <sheetName val="App.2-B_F Asset 12-MIFRS"/>
      <sheetName val="App.2-B_2013 MIFRS Revised"/>
      <sheetName val="App.2-B_F Asset 13 MIFRS"/>
      <sheetName val="App.2-CE_CGAAP_DepExp_2011"/>
      <sheetName val="App.2-CF_CGAAP Dep exp 2012 act"/>
      <sheetName val="App.2-CF_CGAAP_DepExp_2012"/>
      <sheetName val="APP.2-CG_MIFRS_DepExp_2012 Revi"/>
      <sheetName val="App.2-CG_MIFRS_DepExp_2012"/>
      <sheetName val="App.2-CG_MIFRS 2013 deprec revi"/>
      <sheetName val="App.2-CG_MIFRS_DepExp_2013"/>
      <sheetName val="App.2-D_Overhead"/>
      <sheetName val="App.2-EB_PP&amp;E deferral revised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Shared Services 13"/>
      <sheetName val="App.2-N_Shared Services 12"/>
      <sheetName val="App.2-N Shared Services 11"/>
      <sheetName val="App.2-N_Shared Services 10"/>
      <sheetName val="App.2-N_Shared Services 09"/>
      <sheetName val="App.2-OA Capital Structure 09"/>
      <sheetName val="App.2-OA Capital Structure 10"/>
      <sheetName val="App.2-OA Capital Structure 11"/>
      <sheetName val="App.2-OA Capital Structure 12"/>
      <sheetName val="App.2-OA Capital Structure 13"/>
      <sheetName val="App.2-OA Cap Struct 13 revised"/>
      <sheetName val="App.2-OB_Debt Instruments 12"/>
      <sheetName val="App.2-OB_Debt Instruments 09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 - Res 100"/>
      <sheetName val="App.2-W_Bill Impact - Res 250"/>
      <sheetName val="App.2-W_Bill Impact - Res 500"/>
      <sheetName val="App.2-W_Bill Impact - Res 800"/>
      <sheetName val="App.2-W_Bill Impact - Res 1000"/>
      <sheetName val="App.2-W_Bill Impact - Res 1500"/>
      <sheetName val="App.2-W_Bill Impact - Res 2000"/>
      <sheetName val="App.2-W_Bill Impact - GS&lt;50- 1k"/>
      <sheetName val="App.2-W_Bill Impact - GS&lt;50-2k"/>
      <sheetName val="App.2W - Bill Impact GS&lt;50 3000"/>
      <sheetName val="App.2-W_Bill Impact - GS&lt;50-5k"/>
      <sheetName val="App.2-W_Bill Impact - GS&lt;50-10k"/>
      <sheetName val="App.2-W_Bill Impact - GS&lt;50-15k"/>
      <sheetName val="Ap.2-W_Bill Impact-GS50-499-15k"/>
      <sheetName val="Ap.2-W_Bill Impact-GS50-499-20k"/>
      <sheetName val="Ap.2-W_Bill Impact-GS50-499-50k"/>
      <sheetName val="Ap.2-W_Bill Impact-GS50-499-125"/>
      <sheetName val="Ap.2-W_Bill Impact-GS50-499-250"/>
      <sheetName val="2-W Bill Impact 500-4999 All"/>
      <sheetName val="App.2-W_Bill Impact Lge Use 15k"/>
      <sheetName val="App.2-W_Bill Impact St light  1"/>
      <sheetName val="App.2-W_Bill Impact Sentinel"/>
      <sheetName val="App.2-W_Bill Impact Unmetered "/>
      <sheetName val="App.2-X_CoS_Flowchart"/>
    </sheetNames>
    <sheetDataSet>
      <sheetData sheetId="0">
        <row r="18">
          <cell r="E18" t="str">
            <v>EB-2012-0175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C11" sqref="C11:O11"/>
    </sheetView>
  </sheetViews>
  <sheetFormatPr defaultColWidth="9.140625" defaultRowHeight="15"/>
  <cols>
    <col min="9" max="9" width="11.7109375" style="0" bestFit="1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1"/>
      <c r="M1" s="1"/>
      <c r="N1" s="1"/>
      <c r="O1" s="3" t="str">
        <f>'[1]LDC Info'!$E$18</f>
        <v>EB-2012-0175</v>
      </c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4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  <c r="L3" s="1"/>
      <c r="M3" s="1"/>
      <c r="N3" s="1"/>
      <c r="O3" s="4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</v>
      </c>
      <c r="L4" s="1"/>
      <c r="M4" s="1"/>
      <c r="N4" s="1"/>
      <c r="O4" s="4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2" t="s">
        <v>4</v>
      </c>
      <c r="L5" s="1"/>
      <c r="M5" s="1"/>
      <c r="N5" s="1"/>
      <c r="O5" s="5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1"/>
      <c r="N6" s="1"/>
      <c r="O6" s="3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2" t="s">
        <v>5</v>
      </c>
      <c r="L7" s="1"/>
      <c r="M7" s="1"/>
      <c r="N7" s="1"/>
      <c r="O7" s="5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>
      <c r="A10" s="1"/>
      <c r="B10" s="1"/>
      <c r="C10" s="6" t="s">
        <v>28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>
      <c r="A11" s="7"/>
      <c r="B11" s="7"/>
      <c r="C11" s="8" t="s">
        <v>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7"/>
      <c r="B12" s="7"/>
      <c r="C12" s="7"/>
      <c r="D12" s="7"/>
      <c r="E12" s="7"/>
      <c r="F12" s="7"/>
      <c r="G12" s="7"/>
      <c r="H12" s="7"/>
      <c r="I12" s="1"/>
      <c r="J12" s="7"/>
      <c r="K12" s="7"/>
      <c r="L12" s="7"/>
      <c r="M12" s="7"/>
      <c r="N12" s="7"/>
      <c r="O12" s="7"/>
    </row>
    <row r="13" spans="1:15" ht="15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">
      <c r="A14" s="7"/>
      <c r="B14" s="7"/>
      <c r="C14" s="7"/>
      <c r="D14" s="7"/>
      <c r="E14" s="7"/>
      <c r="F14" s="7"/>
      <c r="G14" s="7"/>
      <c r="H14" s="7"/>
      <c r="I14" s="1"/>
      <c r="J14" s="7"/>
      <c r="K14" s="7"/>
      <c r="L14" s="7"/>
      <c r="M14" s="7"/>
      <c r="N14" s="7"/>
      <c r="O14" s="7"/>
    </row>
    <row r="15" spans="1:15" ht="15">
      <c r="A15" s="10" t="s">
        <v>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">
      <c r="A16" s="12"/>
      <c r="B16" s="11"/>
      <c r="C16" s="13" t="s">
        <v>9</v>
      </c>
      <c r="D16" s="11"/>
      <c r="E16" s="14" t="s">
        <v>10</v>
      </c>
      <c r="F16" s="14"/>
      <c r="G16" s="14"/>
      <c r="H16" s="14"/>
      <c r="I16" s="14"/>
      <c r="J16" s="15"/>
      <c r="K16" s="13" t="s">
        <v>11</v>
      </c>
      <c r="L16" s="16"/>
      <c r="M16" s="11"/>
      <c r="N16" s="11"/>
      <c r="O16" s="13" t="s">
        <v>12</v>
      </c>
    </row>
    <row r="17" spans="1:15" ht="15">
      <c r="A17" s="17"/>
      <c r="B17" s="11"/>
      <c r="C17" s="11"/>
      <c r="D17" s="11"/>
      <c r="E17" s="11"/>
      <c r="F17" s="11"/>
      <c r="G17" s="11"/>
      <c r="H17" s="11"/>
      <c r="I17" s="18"/>
      <c r="J17" s="18"/>
      <c r="K17" s="11"/>
      <c r="L17" s="11"/>
      <c r="M17" s="11"/>
      <c r="N17" s="11"/>
      <c r="O17" s="11"/>
    </row>
    <row r="18" spans="1:15" ht="15">
      <c r="A18" s="19"/>
      <c r="B18" s="11"/>
      <c r="C18" s="11"/>
      <c r="D18" s="11"/>
      <c r="E18" s="11"/>
      <c r="F18" s="11"/>
      <c r="G18" s="11"/>
      <c r="H18" s="11"/>
      <c r="I18" s="18"/>
      <c r="J18" s="18"/>
      <c r="K18" s="11"/>
      <c r="L18" s="11"/>
      <c r="M18" s="11"/>
      <c r="N18" s="11"/>
      <c r="O18" s="11"/>
    </row>
    <row r="19" spans="1:15" ht="15">
      <c r="A19" s="19"/>
      <c r="B19" s="20"/>
      <c r="C19" s="21" t="s">
        <v>13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</row>
    <row r="20" spans="1:15" ht="15">
      <c r="A20" s="19"/>
      <c r="B20" s="11"/>
      <c r="C20" s="11"/>
      <c r="D20" s="11"/>
      <c r="E20" s="24" t="s">
        <v>14</v>
      </c>
      <c r="F20" s="25"/>
      <c r="G20" s="25"/>
      <c r="H20" s="25"/>
      <c r="I20" s="24" t="s">
        <v>15</v>
      </c>
      <c r="J20" s="11"/>
      <c r="K20" s="24" t="s">
        <v>14</v>
      </c>
      <c r="L20" s="25"/>
      <c r="M20" s="11"/>
      <c r="N20" s="11"/>
      <c r="O20" s="18" t="s">
        <v>15</v>
      </c>
    </row>
    <row r="21" spans="1:15" ht="15">
      <c r="A21" s="19"/>
      <c r="B21" s="11"/>
      <c r="C21" s="26" t="s">
        <v>16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">
      <c r="A22" s="19">
        <v>1</v>
      </c>
      <c r="B22" s="11"/>
      <c r="C22" s="27" t="s">
        <v>17</v>
      </c>
      <c r="D22" s="11"/>
      <c r="E22" s="28">
        <v>0.56</v>
      </c>
      <c r="F22" s="29"/>
      <c r="G22" s="30"/>
      <c r="H22" s="31"/>
      <c r="I22" s="32">
        <f>$I$31*E22</f>
        <v>4237475.760000001</v>
      </c>
      <c r="J22" s="11"/>
      <c r="K22" s="28">
        <v>0.0441</v>
      </c>
      <c r="L22" s="29"/>
      <c r="M22" s="30"/>
      <c r="N22" s="31"/>
      <c r="O22" s="32">
        <f>K22*I22</f>
        <v>186872.68101600005</v>
      </c>
    </row>
    <row r="23" spans="1:15" ht="15">
      <c r="A23" s="19">
        <v>2</v>
      </c>
      <c r="B23" s="11"/>
      <c r="C23" s="27" t="s">
        <v>18</v>
      </c>
      <c r="D23" s="11"/>
      <c r="E23" s="33">
        <v>0.04</v>
      </c>
      <c r="F23" s="29"/>
      <c r="G23" s="34" t="s">
        <v>19</v>
      </c>
      <c r="H23" s="34"/>
      <c r="I23" s="35">
        <f>$I$31*E23</f>
        <v>302676.84</v>
      </c>
      <c r="J23" s="11"/>
      <c r="K23" s="33">
        <v>0.0208</v>
      </c>
      <c r="L23" s="29"/>
      <c r="M23" s="30"/>
      <c r="N23" s="31"/>
      <c r="O23" s="35">
        <f>K23*I23</f>
        <v>6295.678272</v>
      </c>
    </row>
    <row r="24" spans="1:15" ht="15.75" thickBot="1">
      <c r="A24" s="19">
        <v>3</v>
      </c>
      <c r="B24" s="11"/>
      <c r="C24" s="19" t="s">
        <v>20</v>
      </c>
      <c r="D24" s="11"/>
      <c r="E24" s="36">
        <f>SUM(E22:E23)</f>
        <v>0.6000000000000001</v>
      </c>
      <c r="F24" s="37"/>
      <c r="G24" s="36"/>
      <c r="H24" s="37"/>
      <c r="I24" s="38">
        <f>SUM(I22:I23)</f>
        <v>4540152.600000001</v>
      </c>
      <c r="J24" s="11"/>
      <c r="K24" s="39">
        <f>IF(E24=0,0,SUMPRODUCT(E22:E23,K22:K23)/E24)</f>
        <v>0.04254666666666666</v>
      </c>
      <c r="L24" s="29"/>
      <c r="M24" s="40"/>
      <c r="N24" s="41"/>
      <c r="O24" s="38">
        <f>SUM(O22:O23)</f>
        <v>193168.35928800004</v>
      </c>
    </row>
    <row r="25" spans="1:15" ht="15.75" thickTop="1">
      <c r="A25" s="19"/>
      <c r="B25" s="11"/>
      <c r="C25" s="11"/>
      <c r="D25" s="11"/>
      <c r="E25" s="42"/>
      <c r="F25" s="43"/>
      <c r="G25" s="42"/>
      <c r="H25" s="43"/>
      <c r="I25" s="44"/>
      <c r="J25" s="11"/>
      <c r="K25" s="45"/>
      <c r="L25" s="29"/>
      <c r="M25" s="41"/>
      <c r="N25" s="41"/>
      <c r="O25" s="44"/>
    </row>
    <row r="26" spans="1:15" ht="15">
      <c r="A26" s="19"/>
      <c r="B26" s="11"/>
      <c r="C26" s="26" t="s">
        <v>21</v>
      </c>
      <c r="D26" s="11"/>
      <c r="E26" s="42"/>
      <c r="F26" s="43"/>
      <c r="G26" s="42"/>
      <c r="H26" s="43"/>
      <c r="I26" s="44"/>
      <c r="J26" s="11"/>
      <c r="K26" s="45"/>
      <c r="L26" s="29"/>
      <c r="M26" s="41"/>
      <c r="N26" s="41"/>
      <c r="O26" s="44"/>
    </row>
    <row r="27" spans="1:15" ht="15">
      <c r="A27" s="46">
        <v>4</v>
      </c>
      <c r="B27" s="47"/>
      <c r="C27" s="48" t="s">
        <v>22</v>
      </c>
      <c r="D27" s="47"/>
      <c r="E27" s="49">
        <v>0.4</v>
      </c>
      <c r="F27" s="50"/>
      <c r="G27" s="30"/>
      <c r="H27" s="31"/>
      <c r="I27" s="51">
        <f>$I$31*E27</f>
        <v>3026768.4000000004</v>
      </c>
      <c r="J27" s="47"/>
      <c r="K27" s="49">
        <v>0.0912</v>
      </c>
      <c r="L27" s="50"/>
      <c r="M27" s="30"/>
      <c r="N27" s="31"/>
      <c r="O27" s="51">
        <f>K27*I27</f>
        <v>276041.27808</v>
      </c>
    </row>
    <row r="28" spans="1:15" ht="15">
      <c r="A28" s="46">
        <v>5</v>
      </c>
      <c r="B28" s="47"/>
      <c r="C28" s="48" t="s">
        <v>23</v>
      </c>
      <c r="D28" s="47"/>
      <c r="E28" s="52"/>
      <c r="F28" s="50"/>
      <c r="G28" s="30"/>
      <c r="H28" s="31"/>
      <c r="I28" s="53">
        <f>$I$31*E28</f>
        <v>0</v>
      </c>
      <c r="J28" s="47"/>
      <c r="K28" s="52"/>
      <c r="L28" s="50"/>
      <c r="M28" s="30"/>
      <c r="N28" s="31"/>
      <c r="O28" s="53">
        <f>K28*I28</f>
        <v>0</v>
      </c>
    </row>
    <row r="29" spans="1:15" ht="15.75" thickBot="1">
      <c r="A29" s="19">
        <v>6</v>
      </c>
      <c r="B29" s="11"/>
      <c r="C29" s="19" t="s">
        <v>24</v>
      </c>
      <c r="D29" s="11"/>
      <c r="E29" s="36">
        <f>SUM(E27:E28)</f>
        <v>0.4</v>
      </c>
      <c r="F29" s="36"/>
      <c r="G29" s="36"/>
      <c r="H29" s="37"/>
      <c r="I29" s="38">
        <f>SUM(I27:I28)</f>
        <v>3026768.4000000004</v>
      </c>
      <c r="J29" s="11"/>
      <c r="K29" s="39">
        <f>IF(E29=0,0,SUMPRODUCT(E27:E28,K27:K28)/E29)</f>
        <v>0.0912</v>
      </c>
      <c r="L29" s="29"/>
      <c r="M29" s="41"/>
      <c r="N29" s="41"/>
      <c r="O29" s="38">
        <f>SUM(O27:O28)</f>
        <v>276041.27808</v>
      </c>
    </row>
    <row r="30" spans="1:15" ht="15.75" thickTop="1">
      <c r="A30" s="19"/>
      <c r="B30" s="11"/>
      <c r="C30" s="11"/>
      <c r="D30" s="11"/>
      <c r="E30" s="11"/>
      <c r="F30" s="11"/>
      <c r="G30" s="11"/>
      <c r="H30" s="11"/>
      <c r="I30" s="44"/>
      <c r="J30" s="11"/>
      <c r="K30" s="45"/>
      <c r="L30" s="45"/>
      <c r="M30" s="41"/>
      <c r="N30" s="41"/>
      <c r="O30" s="44"/>
    </row>
    <row r="31" spans="1:15" ht="15.75" thickBot="1">
      <c r="A31" s="19">
        <v>7</v>
      </c>
      <c r="B31" s="11"/>
      <c r="C31" s="26" t="s">
        <v>25</v>
      </c>
      <c r="D31" s="11"/>
      <c r="E31" s="54">
        <v>1</v>
      </c>
      <c r="F31" s="54"/>
      <c r="G31" s="55"/>
      <c r="H31" s="55"/>
      <c r="I31" s="56">
        <v>7566921</v>
      </c>
      <c r="J31" s="11"/>
      <c r="K31" s="57">
        <f>(K24*E24)+(K29*E29)</f>
        <v>0.06200800000000001</v>
      </c>
      <c r="L31" s="45"/>
      <c r="M31" s="11"/>
      <c r="N31" s="11"/>
      <c r="O31" s="58">
        <f>O24+O29</f>
        <v>469209.63736800005</v>
      </c>
    </row>
    <row r="32" spans="1:15" ht="15.75" thickTop="1">
      <c r="A32" s="1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1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>
      <c r="A34" s="59" t="s">
        <v>26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15">
      <c r="A35" s="60" t="s">
        <v>19</v>
      </c>
      <c r="B35" s="7"/>
      <c r="C35" s="61" t="s">
        <v>27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</sheetData>
  <sheetProtection/>
  <mergeCells count="8">
    <mergeCell ref="A34:O34"/>
    <mergeCell ref="C35:O35"/>
    <mergeCell ref="C10:O10"/>
    <mergeCell ref="C11:O11"/>
    <mergeCell ref="A13:O13"/>
    <mergeCell ref="A15:A16"/>
    <mergeCell ref="E16:I16"/>
    <mergeCell ref="C19:O19"/>
  </mergeCells>
  <dataValidations count="1">
    <dataValidation allowBlank="1" showInputMessage="1" showErrorMessage="1" promptTitle="Date Format" prompt="E.g:  &quot;August 1, 2011&quot;" sqref="O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Hastie</dc:creator>
  <cp:keywords/>
  <dc:description/>
  <cp:lastModifiedBy>Deanna Hastie</cp:lastModifiedBy>
  <cp:lastPrinted>2013-05-16T00:07:28Z</cp:lastPrinted>
  <dcterms:created xsi:type="dcterms:W3CDTF">2013-05-16T00:03:15Z</dcterms:created>
  <dcterms:modified xsi:type="dcterms:W3CDTF">2013-05-16T00:54:49Z</dcterms:modified>
  <cp:category/>
  <cp:version/>
  <cp:contentType/>
  <cp:contentStatus/>
</cp:coreProperties>
</file>