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72" windowWidth="22980" windowHeight="9528"/>
  </bookViews>
  <sheets>
    <sheet name="App.2-P_Cost_Allocation" sheetId="1" r:id="rId1"/>
  </sheets>
  <externalReferences>
    <externalReference r:id="rId2"/>
    <externalReference r:id="rId3"/>
    <externalReference r:id="rId4"/>
    <externalReference r:id="rId5"/>
    <externalReference r:id="rId6"/>
    <externalReference r:id="rId7"/>
  </externalReferences>
  <definedNames>
    <definedName name="Data">#REF!</definedName>
    <definedName name="job">#REF!</definedName>
    <definedName name="LDC_LIST">[6]lists!$AM$1:$AM$80</definedName>
    <definedName name="LDCLIST">'[1]LDC Info'!$AA$3:$AA$80</definedName>
    <definedName name="_xlnm.Print_Area" localSheetId="0">'App.2-P_Cost_Allocation'!$A$1:$F$120</definedName>
    <definedName name="_xlnm.Print_Titles" localSheetId="0">'App.2-P_Cost_Allocation'!$1:$10</definedName>
  </definedNames>
  <calcPr calcId="145621" fullCalcOnLoad="1"/>
</workbook>
</file>

<file path=xl/calcChain.xml><?xml version="1.0" encoding="utf-8"?>
<calcChain xmlns="http://schemas.openxmlformats.org/spreadsheetml/2006/main">
  <c r="F113" i="1" l="1"/>
  <c r="C113" i="1"/>
  <c r="F112" i="1"/>
  <c r="F111" i="1"/>
  <c r="F110" i="1"/>
  <c r="F109" i="1"/>
  <c r="F108" i="1"/>
  <c r="F107" i="1"/>
  <c r="A107" i="1"/>
  <c r="F106" i="1"/>
  <c r="F105" i="1"/>
  <c r="F104" i="1"/>
  <c r="E90" i="1"/>
  <c r="C114" i="1" s="1"/>
  <c r="D90" i="1"/>
  <c r="E89" i="1"/>
  <c r="D89" i="1"/>
  <c r="E88" i="1"/>
  <c r="C112" i="1" s="1"/>
  <c r="D88" i="1"/>
  <c r="A88" i="1"/>
  <c r="A112" i="1" s="1"/>
  <c r="A85" i="1"/>
  <c r="A109" i="1" s="1"/>
  <c r="E84" i="1"/>
  <c r="C108" i="1" s="1"/>
  <c r="D108" i="1" s="1"/>
  <c r="E108" i="1" s="1"/>
  <c r="D84" i="1"/>
  <c r="A83" i="1"/>
  <c r="A80" i="1"/>
  <c r="A104" i="1" s="1"/>
  <c r="E59" i="1"/>
  <c r="A59" i="1"/>
  <c r="A58" i="1"/>
  <c r="A90" i="1" s="1"/>
  <c r="A114" i="1" s="1"/>
  <c r="A56" i="1"/>
  <c r="F55" i="1"/>
  <c r="E55" i="1"/>
  <c r="E87" i="1" s="1"/>
  <c r="C111" i="1" s="1"/>
  <c r="D111" i="1" s="1"/>
  <c r="E111" i="1" s="1"/>
  <c r="D55" i="1"/>
  <c r="D87" i="1" s="1"/>
  <c r="C55" i="1"/>
  <c r="A55" i="1"/>
  <c r="A87" i="1" s="1"/>
  <c r="A111" i="1" s="1"/>
  <c r="F54" i="1"/>
  <c r="D86" i="1" s="1"/>
  <c r="E54" i="1"/>
  <c r="D54" i="1"/>
  <c r="C54" i="1"/>
  <c r="A54" i="1"/>
  <c r="A86" i="1" s="1"/>
  <c r="A110" i="1" s="1"/>
  <c r="F53" i="1"/>
  <c r="D85" i="1" s="1"/>
  <c r="E53" i="1"/>
  <c r="D53" i="1"/>
  <c r="C53" i="1"/>
  <c r="A53" i="1"/>
  <c r="A52" i="1"/>
  <c r="A84" i="1" s="1"/>
  <c r="A108" i="1" s="1"/>
  <c r="F51" i="1"/>
  <c r="E51" i="1"/>
  <c r="D51" i="1"/>
  <c r="D83" i="1" s="1"/>
  <c r="C51" i="1"/>
  <c r="A51" i="1"/>
  <c r="F50" i="1"/>
  <c r="E50" i="1"/>
  <c r="D50" i="1"/>
  <c r="C50" i="1"/>
  <c r="A50" i="1"/>
  <c r="A82" i="1" s="1"/>
  <c r="A106" i="1" s="1"/>
  <c r="F49" i="1"/>
  <c r="F59" i="1" s="1"/>
  <c r="E49" i="1"/>
  <c r="D49" i="1"/>
  <c r="C49" i="1"/>
  <c r="A49" i="1"/>
  <c r="A81" i="1" s="1"/>
  <c r="A105" i="1" s="1"/>
  <c r="F48" i="1"/>
  <c r="E48" i="1"/>
  <c r="D48" i="1"/>
  <c r="D59" i="1" s="1"/>
  <c r="C48" i="1"/>
  <c r="C59" i="1" s="1"/>
  <c r="A48" i="1"/>
  <c r="D24" i="1"/>
  <c r="B24" i="1"/>
  <c r="D23" i="1"/>
  <c r="E86" i="1" s="1"/>
  <c r="C110" i="1" s="1"/>
  <c r="D110" i="1" s="1"/>
  <c r="E110" i="1" s="1"/>
  <c r="B23" i="1"/>
  <c r="D22" i="1"/>
  <c r="E85" i="1" s="1"/>
  <c r="C109" i="1" s="1"/>
  <c r="D109" i="1" s="1"/>
  <c r="E109" i="1" s="1"/>
  <c r="B22" i="1"/>
  <c r="D20" i="1"/>
  <c r="E83" i="1" s="1"/>
  <c r="C107" i="1" s="1"/>
  <c r="D107" i="1" s="1"/>
  <c r="E107" i="1" s="1"/>
  <c r="B20" i="1"/>
  <c r="D19" i="1"/>
  <c r="D82" i="1" s="1"/>
  <c r="B19" i="1"/>
  <c r="D18" i="1"/>
  <c r="E81" i="1" s="1"/>
  <c r="C105" i="1" s="1"/>
  <c r="D105" i="1" s="1"/>
  <c r="E105" i="1" s="1"/>
  <c r="B18" i="1"/>
  <c r="B28" i="1" s="1"/>
  <c r="D17" i="1"/>
  <c r="E80" i="1" s="1"/>
  <c r="C104" i="1" s="1"/>
  <c r="D104" i="1" s="1"/>
  <c r="E104" i="1" s="1"/>
  <c r="B17" i="1"/>
  <c r="F1" i="1"/>
  <c r="C26" i="1" l="1"/>
  <c r="C21" i="1"/>
  <c r="C25" i="1"/>
  <c r="C20" i="1"/>
  <c r="C24" i="1"/>
  <c r="C22" i="1"/>
  <c r="C27" i="1"/>
  <c r="C19" i="1"/>
  <c r="C23" i="1"/>
  <c r="C18" i="1"/>
  <c r="C17" i="1"/>
  <c r="D80" i="1"/>
  <c r="E82" i="1"/>
  <c r="C106" i="1" s="1"/>
  <c r="D106" i="1" s="1"/>
  <c r="E106" i="1" s="1"/>
  <c r="D28" i="1"/>
  <c r="D81" i="1"/>
  <c r="E23" i="1" l="1"/>
  <c r="E24" i="1"/>
  <c r="E27" i="1"/>
  <c r="E19" i="1"/>
  <c r="E17" i="1"/>
  <c r="E26" i="1"/>
  <c r="E21" i="1"/>
  <c r="E25" i="1"/>
  <c r="E20" i="1"/>
  <c r="E18" i="1"/>
  <c r="E22" i="1"/>
  <c r="C28" i="1"/>
  <c r="E28" i="1" l="1"/>
</calcChain>
</file>

<file path=xl/sharedStrings.xml><?xml version="1.0" encoding="utf-8"?>
<sst xmlns="http://schemas.openxmlformats.org/spreadsheetml/2006/main" count="81" uniqueCount="64">
  <si>
    <t>File Number:</t>
  </si>
  <si>
    <t>Exhibit:</t>
  </si>
  <si>
    <t>Tab:</t>
  </si>
  <si>
    <t>Schedule:</t>
  </si>
  <si>
    <t>Page:</t>
  </si>
  <si>
    <t>11-12</t>
  </si>
  <si>
    <t>Date:</t>
  </si>
  <si>
    <t>Appendix 2-P</t>
  </si>
  <si>
    <t>Cost Allocation</t>
  </si>
  <si>
    <t>Please complete the following four tables.</t>
  </si>
  <si>
    <t>A)  Allocated Costs</t>
  </si>
  <si>
    <t>Classes</t>
  </si>
  <si>
    <t>Costs Allocated from Previous Study</t>
  </si>
  <si>
    <t>%</t>
  </si>
  <si>
    <t>Costs Allocated in Test Year Study                    (Column 7A)</t>
  </si>
  <si>
    <t>Residential</t>
  </si>
  <si>
    <t>GS &lt; 50 kW</t>
  </si>
  <si>
    <t>GS  50 - 2,999 kW</t>
  </si>
  <si>
    <t>GS 3,000 - 4,999 kW</t>
  </si>
  <si>
    <t>Large User, if applicable</t>
  </si>
  <si>
    <t>Street Lighting</t>
  </si>
  <si>
    <t>Sentinel Lighting</t>
  </si>
  <si>
    <t>Unmetered Scattered Load (USL)</t>
  </si>
  <si>
    <t>Other class, if applicable</t>
  </si>
  <si>
    <t>Embedded distributor class</t>
  </si>
  <si>
    <t>Total</t>
  </si>
  <si>
    <t>Notes</t>
  </si>
  <si>
    <r>
      <rPr>
        <sz val="10"/>
        <rFont val="Arial"/>
        <family val="2"/>
      </rPr>
      <t>1</t>
    </r>
    <r>
      <rPr>
        <b/>
        <sz val="10"/>
        <rFont val="Arial"/>
        <family val="2"/>
      </rPr>
      <t xml:space="preserve">     </t>
    </r>
    <r>
      <rPr>
        <sz val="10"/>
        <rFont val="Arial"/>
        <family val="2"/>
      </rPr>
      <t>Customer Classification - If proposed rate classes differ from those in place in the previous Cost Allocation study, modify the rate classes to match the current application as closely as possible.</t>
    </r>
  </si>
  <si>
    <t>2     Host Distributors -  Provide information on embedded distributor(s) as a separate class, if applicable.   If embedded distributor(s) are billed as customers in a General Service class, include the allocated cost and revenue of the embedded distributor(s) in the applicable class.  Also complete Appendix 2-Q.</t>
  </si>
  <si>
    <t xml:space="preserve">  </t>
  </si>
  <si>
    <t xml:space="preserve">3     Class Revenue Requirements - If using the Board-issued model, in column 7A enter the results from Worksheet O-1, Revenue Requirement (row 40 in the 2013 model).  This excludes costs in deferral and variance accounts.  Note to Embedded Distributor(s), it also does not include Account 4750 - Low Voltage (LV) Costs. </t>
  </si>
  <si>
    <t>B)  Calculated Class Revenues</t>
  </si>
  <si>
    <t>Column 7B</t>
  </si>
  <si>
    <t>Column 7C</t>
  </si>
  <si>
    <t>Column 7D</t>
  </si>
  <si>
    <t>Column 7E</t>
  </si>
  <si>
    <t>Classes (same as previous table)</t>
  </si>
  <si>
    <t>Load Forecast (LF) X current approved rates</t>
  </si>
  <si>
    <t>L.F. X current approved rates X (1 + d)</t>
  </si>
  <si>
    <t>LF X proposed rates</t>
  </si>
  <si>
    <t>Miscellaneous Revenue</t>
  </si>
  <si>
    <t>Notes:</t>
  </si>
  <si>
    <t xml:space="preserve">1     Columns 7B to 7D - LF means Load Forecast of Annual Billing Quantities (i.e. customers or connections X 12, (kWh or kW, as applicable).  Revenue Quantities should be net of Transfomrer Ownership Allowance.  Exclude revenue from rate adders and rate riders.  </t>
  </si>
  <si>
    <t>2     Columns 7C and 7D - Column total in each column should equal the Base Revenue Requirement</t>
  </si>
  <si>
    <t>3     Columns 7C - The Board cost allocation model calculates "1+d" in worksheet O-1, cell C21. "d" is defined as Revenue Deficiency/ Revenue at Current Rates.</t>
  </si>
  <si>
    <t>4     Columns 7E - If using the Board-issued Cost Allocation model, enter Miscellaneous Revenue as it appears in Worksheet O-1, row 19.</t>
  </si>
  <si>
    <t>C)  Rebalancing Revenue-to-Cost (R/C) Ratios</t>
  </si>
  <si>
    <t>Class</t>
  </si>
  <si>
    <t>Previously Approved Ratios</t>
  </si>
  <si>
    <t>Status Quo Ratios</t>
  </si>
  <si>
    <t>Proposed Ratios</t>
  </si>
  <si>
    <t>Policy Range</t>
  </si>
  <si>
    <t>Most Recent Year:</t>
  </si>
  <si>
    <t>(7C + 7E) / (7A)</t>
  </si>
  <si>
    <t>(7D + 7E) / (7A)</t>
  </si>
  <si>
    <t>85 - 115</t>
  </si>
  <si>
    <t>80 - 120</t>
  </si>
  <si>
    <t>70 - 120</t>
  </si>
  <si>
    <t>1     Previously Approved Revenue-to-Cost Ratios - For most applicants, Most Recent Year would be the third year of the IRM 3 period,  e.g. if the applicant rebased in 2009 with further adjustments over 2 years, the Most recent year is 2011.  For applicants that have had rates adjusted only under IRM 2, the Most Recent Year is 2006, and the applicant should enter the ratios from their Informational Filing.</t>
  </si>
  <si>
    <t>2     Status Quo Ratios - The Board's updated Cost Allocation Model yields the Status Quo Ratios in Worksheet O-1.  Status Quo means "Before Rebalancing".</t>
  </si>
  <si>
    <t>D)  Proposed Revenue-to-Cost Ratios</t>
  </si>
  <si>
    <t>Proposed Revenue-to-Cost Ratios</t>
  </si>
  <si>
    <t>Note</t>
  </si>
  <si>
    <t xml:space="preserve">1     The applicant should complete Table D if it is applying for approval of a revenue to cost ratio in 2012 that is outside the Board’s policy range for any customer class. Table (d) will show the information that the distributor would likely enter in the IRM model) in 2013.  In 2013 Table (d), enter the planned ratios for the classes that will be ‘Change’ and ‘No Change’ in 2013 (in the current Revenue Cost Ratio Adjustment Workform, Worksheet C1.1 ‘Decision – Cost Revenue Adjustment’, column d), and enter TBD for class(es) that will be entered as ‘Rebalance’.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</si>
</sst>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quot;$&quot;* #,##0.00_-;_-&quot;$&quot;* &quot;-&quot;??_-;_-@_-"/>
    <numFmt numFmtId="43" formatCode="_-* #,##0.00_-;\-* #,##0.00_-;_-* &quot;-&quot;??_-;_-@_-"/>
    <numFmt numFmtId="164" formatCode="_(* #,##0.00_);_(* \(#,##0.00\);_(* &quot;-&quot;??_);_(@_)"/>
    <numFmt numFmtId="165" formatCode="[$-409]d\-mmm\-yy;@"/>
    <numFmt numFmtId="166" formatCode="_-&quot;$&quot;* #,##0_-;\-&quot;$&quot;* #,##0_-;_-&quot;$&quot;* &quot;-&quot;??_-;_-@_-"/>
  </numFmts>
  <fonts count="24" x14ac:knownFonts="1">
    <font>
      <sz val="10"/>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sz val="8"/>
      <name val="Arial"/>
      <family val="2"/>
    </font>
    <font>
      <b/>
      <sz val="14"/>
      <name val="Arial"/>
      <family val="2"/>
    </font>
    <font>
      <sz val="10"/>
      <color indexed="10"/>
      <name val="Arial"/>
      <family val="2"/>
    </font>
    <font>
      <sz val="11"/>
      <color indexed="8"/>
      <name val="Calibri"/>
      <family val="2"/>
    </font>
  </fonts>
  <fills count="4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lightDown">
        <bgColor indexed="55"/>
      </patternFill>
    </fill>
    <fill>
      <patternFill patternType="lightDown">
        <bgColor theme="0" tint="-0.3499862666707357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6"/>
      </patternFill>
    </fill>
  </fills>
  <borders count="3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0"/>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22"/>
      </left>
      <right style="thin">
        <color indexed="22"/>
      </right>
      <top style="thin">
        <color indexed="22"/>
      </top>
      <bottom style="thin">
        <color indexed="22"/>
      </bottom>
      <diagonal/>
    </border>
  </borders>
  <cellStyleXfs count="74">
    <xf numFmtId="0" fontId="0" fillId="0" borderId="0"/>
    <xf numFmtId="43" fontId="18" fillId="0" borderId="0" applyFont="0" applyFill="0" applyBorder="0" applyAlignment="0" applyProtection="0"/>
    <xf numFmtId="44" fontId="18" fillId="0" borderId="0" applyFont="0" applyFill="0" applyBorder="0" applyAlignment="0" applyProtection="0"/>
    <xf numFmtId="9" fontId="18" fillId="0" borderId="0" applyFont="0" applyFill="0" applyBorder="0" applyAlignment="0" applyProtection="0"/>
    <xf numFmtId="164" fontId="18" fillId="0" borderId="0" applyFont="0" applyFill="0" applyBorder="0" applyAlignment="0" applyProtection="0"/>
    <xf numFmtId="0" fontId="1" fillId="10" borderId="0" applyNumberFormat="0" applyBorder="0" applyAlignment="0" applyProtection="0"/>
    <xf numFmtId="0" fontId="23" fillId="36" borderId="0" applyNumberFormat="0" applyBorder="0" applyAlignment="0" applyProtection="0"/>
    <xf numFmtId="0" fontId="1" fillId="14" borderId="0" applyNumberFormat="0" applyBorder="0" applyAlignment="0" applyProtection="0"/>
    <xf numFmtId="0" fontId="23" fillId="37" borderId="0" applyNumberFormat="0" applyBorder="0" applyAlignment="0" applyProtection="0"/>
    <xf numFmtId="0" fontId="1" fillId="18" borderId="0" applyNumberFormat="0" applyBorder="0" applyAlignment="0" applyProtection="0"/>
    <xf numFmtId="0" fontId="23" fillId="38" borderId="0" applyNumberFormat="0" applyBorder="0" applyAlignment="0" applyProtection="0"/>
    <xf numFmtId="0" fontId="1" fillId="22" borderId="0" applyNumberFormat="0" applyBorder="0" applyAlignment="0" applyProtection="0"/>
    <xf numFmtId="0" fontId="23" fillId="39" borderId="0" applyNumberFormat="0" applyBorder="0" applyAlignment="0" applyProtection="0"/>
    <xf numFmtId="0" fontId="1" fillId="26" borderId="0" applyNumberFormat="0" applyBorder="0" applyAlignment="0" applyProtection="0"/>
    <xf numFmtId="0" fontId="23" fillId="40" borderId="0" applyNumberFormat="0" applyBorder="0" applyAlignment="0" applyProtection="0"/>
    <xf numFmtId="0" fontId="1" fillId="30" borderId="0" applyNumberFormat="0" applyBorder="0" applyAlignment="0" applyProtection="0"/>
    <xf numFmtId="0" fontId="23" fillId="41" borderId="0" applyNumberFormat="0" applyBorder="0" applyAlignment="0" applyProtection="0"/>
    <xf numFmtId="0" fontId="1" fillId="11" borderId="0" applyNumberFormat="0" applyBorder="0" applyAlignment="0" applyProtection="0"/>
    <xf numFmtId="0" fontId="23" fillId="42" borderId="0" applyNumberFormat="0" applyBorder="0" applyAlignment="0" applyProtection="0"/>
    <xf numFmtId="0" fontId="1" fillId="15" borderId="0" applyNumberFormat="0" applyBorder="0" applyAlignment="0" applyProtection="0"/>
    <xf numFmtId="0" fontId="23" fillId="43" borderId="0" applyNumberFormat="0" applyBorder="0" applyAlignment="0" applyProtection="0"/>
    <xf numFmtId="0" fontId="1" fillId="19" borderId="0" applyNumberFormat="0" applyBorder="0" applyAlignment="0" applyProtection="0"/>
    <xf numFmtId="0" fontId="23" fillId="44" borderId="0" applyNumberFormat="0" applyBorder="0" applyAlignment="0" applyProtection="0"/>
    <xf numFmtId="0" fontId="1" fillId="23" borderId="0" applyNumberFormat="0" applyBorder="0" applyAlignment="0" applyProtection="0"/>
    <xf numFmtId="0" fontId="23" fillId="39" borderId="0" applyNumberFormat="0" applyBorder="0" applyAlignment="0" applyProtection="0"/>
    <xf numFmtId="0" fontId="1" fillId="27" borderId="0" applyNumberFormat="0" applyBorder="0" applyAlignment="0" applyProtection="0"/>
    <xf numFmtId="0" fontId="23" fillId="42" borderId="0" applyNumberFormat="0" applyBorder="0" applyAlignment="0" applyProtection="0"/>
    <xf numFmtId="0" fontId="1" fillId="31" borderId="0" applyNumberFormat="0" applyBorder="0" applyAlignment="0" applyProtection="0"/>
    <xf numFmtId="0" fontId="23" fillId="45"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8" fillId="0" borderId="0"/>
    <xf numFmtId="0" fontId="1" fillId="0" borderId="0"/>
    <xf numFmtId="0" fontId="18" fillId="0" borderId="0"/>
    <xf numFmtId="0" fontId="18" fillId="0" borderId="0"/>
    <xf numFmtId="0" fontId="1" fillId="8" borderId="8" applyNumberFormat="0" applyFont="0" applyAlignment="0" applyProtection="0"/>
    <xf numFmtId="0" fontId="18" fillId="46" borderId="38" applyNumberFormat="0" applyFont="0" applyAlignment="0" applyProtection="0"/>
    <xf numFmtId="0" fontId="10" fillId="6" borderId="5" applyNumberFormat="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cellStyleXfs>
  <cellXfs count="115">
    <xf numFmtId="0" fontId="0" fillId="0" borderId="0" xfId="0"/>
    <xf numFmtId="0" fontId="19" fillId="0" borderId="0" xfId="0" applyFont="1" applyAlignment="1">
      <alignment horizontal="left"/>
    </xf>
    <xf numFmtId="0" fontId="20" fillId="0" borderId="0" xfId="0" applyFont="1" applyAlignment="1">
      <alignment horizontal="right" vertical="top"/>
    </xf>
    <xf numFmtId="0" fontId="20" fillId="33" borderId="10" xfId="0" applyFont="1" applyFill="1" applyBorder="1" applyAlignment="1">
      <alignment horizontal="right" vertical="top"/>
    </xf>
    <xf numFmtId="49" fontId="20" fillId="33" borderId="0" xfId="0" applyNumberFormat="1" applyFont="1" applyFill="1" applyAlignment="1">
      <alignment horizontal="right" vertical="top"/>
    </xf>
    <xf numFmtId="15" fontId="20" fillId="33" borderId="0" xfId="0" applyNumberFormat="1" applyFont="1" applyFill="1" applyAlignment="1">
      <alignment horizontal="right" vertical="top"/>
    </xf>
    <xf numFmtId="165" fontId="18" fillId="0" borderId="0" xfId="4" applyNumberFormat="1" applyFont="1" applyFill="1" applyAlignment="1">
      <alignment horizontal="right" vertical="top"/>
    </xf>
    <xf numFmtId="0" fontId="21" fillId="0" borderId="0" xfId="0" applyFont="1" applyAlignment="1">
      <alignment horizontal="center"/>
    </xf>
    <xf numFmtId="0" fontId="19" fillId="0" borderId="0" xfId="0" applyFont="1"/>
    <xf numFmtId="0" fontId="19" fillId="0" borderId="11" xfId="0" applyFont="1" applyFill="1" applyBorder="1" applyAlignment="1">
      <alignment vertical="center" wrapText="1"/>
    </xf>
    <xf numFmtId="0" fontId="19" fillId="0" borderId="12" xfId="0" applyFont="1" applyFill="1" applyBorder="1" applyAlignment="1">
      <alignment horizontal="center" vertical="center" wrapText="1"/>
    </xf>
    <xf numFmtId="0" fontId="0" fillId="0" borderId="13" xfId="0" applyFill="1" applyBorder="1" applyAlignment="1">
      <alignment horizontal="center" vertical="center" wrapText="1"/>
    </xf>
    <xf numFmtId="0" fontId="0" fillId="0" borderId="14" xfId="0" applyBorder="1" applyAlignment="1">
      <alignment horizontal="left" vertical="center" wrapText="1"/>
    </xf>
    <xf numFmtId="166" fontId="18" fillId="33" borderId="15" xfId="2" applyNumberFormat="1" applyFont="1" applyFill="1" applyBorder="1"/>
    <xf numFmtId="10" fontId="0" fillId="0" borderId="15" xfId="3" applyNumberFormat="1" applyFont="1" applyBorder="1"/>
    <xf numFmtId="10" fontId="0" fillId="0" borderId="16" xfId="3" applyNumberFormat="1" applyFont="1" applyBorder="1"/>
    <xf numFmtId="0" fontId="18" fillId="33" borderId="14" xfId="0" applyFont="1" applyFill="1" applyBorder="1" applyAlignment="1">
      <alignment horizontal="left" vertical="center" wrapText="1"/>
    </xf>
    <xf numFmtId="0" fontId="0" fillId="33" borderId="14" xfId="0" applyFill="1" applyBorder="1" applyAlignment="1">
      <alignment horizontal="left" vertical="center" wrapText="1"/>
    </xf>
    <xf numFmtId="0" fontId="19" fillId="0" borderId="17" xfId="0" applyFont="1" applyBorder="1" applyAlignment="1"/>
    <xf numFmtId="166" fontId="0" fillId="0" borderId="18" xfId="2" applyNumberFormat="1" applyFont="1" applyBorder="1"/>
    <xf numFmtId="10" fontId="0" fillId="0" borderId="18" xfId="0" applyNumberFormat="1" applyBorder="1"/>
    <xf numFmtId="10" fontId="0" fillId="0" borderId="19" xfId="0" applyNumberFormat="1" applyBorder="1"/>
    <xf numFmtId="0" fontId="19" fillId="0" borderId="0" xfId="0" applyFont="1" applyFill="1" applyAlignment="1">
      <alignment horizontal="left" vertical="center" wrapText="1"/>
    </xf>
    <xf numFmtId="0" fontId="18" fillId="0" borderId="0" xfId="0" applyFont="1" applyFill="1" applyAlignment="1">
      <alignment vertical="top" wrapText="1"/>
    </xf>
    <xf numFmtId="0" fontId="18" fillId="0" borderId="0" xfId="0" applyFont="1" applyFill="1" applyAlignment="1">
      <alignment horizontal="left" vertical="top" wrapText="1"/>
    </xf>
    <xf numFmtId="0" fontId="18" fillId="0" borderId="0" xfId="0" applyFont="1" applyFill="1" applyAlignment="1">
      <alignment horizontal="left" vertical="top" wrapText="1"/>
    </xf>
    <xf numFmtId="0" fontId="18" fillId="0" borderId="0" xfId="0" applyFont="1" applyFill="1" applyAlignment="1">
      <alignment horizontal="left" vertical="top"/>
    </xf>
    <xf numFmtId="0" fontId="0" fillId="0" borderId="0" xfId="0" applyFill="1" applyAlignment="1">
      <alignment horizontal="left" vertical="top" wrapText="1"/>
    </xf>
    <xf numFmtId="0" fontId="19" fillId="0" borderId="0" xfId="0" applyFont="1" applyAlignment="1">
      <alignment vertical="top"/>
    </xf>
    <xf numFmtId="0" fontId="19" fillId="0" borderId="0" xfId="0" applyFont="1" applyAlignment="1">
      <alignment horizontal="left" wrapText="1"/>
    </xf>
    <xf numFmtId="0" fontId="19" fillId="0" borderId="0" xfId="0" applyFont="1" applyAlignment="1">
      <alignment wrapText="1"/>
    </xf>
    <xf numFmtId="0" fontId="19" fillId="0" borderId="20" xfId="0" applyFont="1" applyFill="1" applyBorder="1" applyAlignment="1">
      <alignment horizontal="left"/>
    </xf>
    <xf numFmtId="0" fontId="19" fillId="0" borderId="21" xfId="0" applyFont="1" applyFill="1" applyBorder="1" applyAlignment="1">
      <alignment horizontal="left"/>
    </xf>
    <xf numFmtId="0" fontId="19" fillId="0" borderId="12" xfId="0" applyFont="1" applyFill="1" applyBorder="1" applyAlignment="1">
      <alignment horizontal="center"/>
    </xf>
    <xf numFmtId="0" fontId="19" fillId="0" borderId="13" xfId="0" applyFont="1" applyFill="1" applyBorder="1" applyAlignment="1">
      <alignment horizontal="center"/>
    </xf>
    <xf numFmtId="0" fontId="19" fillId="0" borderId="22" xfId="0" applyFont="1" applyFill="1" applyBorder="1" applyAlignment="1">
      <alignment vertical="top" wrapText="1"/>
    </xf>
    <xf numFmtId="0" fontId="19" fillId="0" borderId="23" xfId="0" applyFont="1" applyFill="1" applyBorder="1" applyAlignment="1">
      <alignment vertical="top" wrapText="1"/>
    </xf>
    <xf numFmtId="0" fontId="19" fillId="0" borderId="23"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25" xfId="0" applyFont="1" applyFill="1" applyBorder="1" applyAlignment="1">
      <alignment vertical="top" wrapText="1"/>
    </xf>
    <xf numFmtId="0" fontId="19" fillId="0" borderId="15" xfId="0" applyFont="1" applyFill="1" applyBorder="1" applyAlignment="1">
      <alignment vertical="top" wrapText="1"/>
    </xf>
    <xf numFmtId="0" fontId="19" fillId="0" borderId="15"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0" fillId="0" borderId="25" xfId="0" applyBorder="1" applyAlignment="1">
      <alignment horizontal="left" vertical="center" wrapText="1"/>
    </xf>
    <xf numFmtId="0" fontId="0" fillId="0" borderId="15" xfId="0" applyBorder="1" applyAlignment="1">
      <alignment horizontal="left" vertical="center" wrapText="1"/>
    </xf>
    <xf numFmtId="166" fontId="18" fillId="33" borderId="16" xfId="2" applyNumberFormat="1" applyFont="1" applyFill="1" applyBorder="1"/>
    <xf numFmtId="0" fontId="0" fillId="0" borderId="25" xfId="0" applyFill="1" applyBorder="1" applyAlignment="1">
      <alignment horizontal="left" vertical="center" wrapText="1"/>
    </xf>
    <xf numFmtId="0" fontId="0" fillId="0" borderId="15" xfId="0" applyFill="1" applyBorder="1" applyAlignment="1">
      <alignment horizontal="left" vertical="center" wrapText="1"/>
    </xf>
    <xf numFmtId="0" fontId="18" fillId="0" borderId="26" xfId="0" applyFont="1" applyBorder="1" applyAlignment="1">
      <alignment horizontal="left" vertical="center" wrapText="1"/>
    </xf>
    <xf numFmtId="0" fontId="18" fillId="0" borderId="27" xfId="0" applyFont="1" applyBorder="1" applyAlignment="1">
      <alignment horizontal="left" vertical="center" wrapText="1"/>
    </xf>
    <xf numFmtId="166" fontId="18" fillId="33" borderId="27" xfId="2" applyNumberFormat="1" applyFont="1" applyFill="1" applyBorder="1"/>
    <xf numFmtId="166" fontId="18" fillId="33" borderId="28" xfId="2" applyNumberFormat="1" applyFont="1" applyFill="1" applyBorder="1"/>
    <xf numFmtId="0" fontId="19" fillId="0" borderId="29" xfId="0" applyFont="1" applyBorder="1" applyAlignment="1">
      <alignment horizontal="left"/>
    </xf>
    <xf numFmtId="0" fontId="19" fillId="0" borderId="30" xfId="0" applyFont="1" applyBorder="1" applyAlignment="1">
      <alignment horizontal="left"/>
    </xf>
    <xf numFmtId="166" fontId="0" fillId="0" borderId="30" xfId="2" applyNumberFormat="1" applyFont="1" applyBorder="1"/>
    <xf numFmtId="166" fontId="0" fillId="0" borderId="31" xfId="2" applyNumberFormat="1" applyFont="1" applyBorder="1"/>
    <xf numFmtId="0" fontId="18" fillId="0" borderId="0" xfId="0" applyFont="1"/>
    <xf numFmtId="0" fontId="18" fillId="0" borderId="0" xfId="0" applyFont="1" applyAlignment="1">
      <alignment horizontal="left" vertical="center" wrapText="1"/>
    </xf>
    <xf numFmtId="0" fontId="0" fillId="0" borderId="0" xfId="0" applyFill="1"/>
    <xf numFmtId="0" fontId="18" fillId="0" borderId="0" xfId="0" applyFont="1" applyFill="1" applyAlignment="1">
      <alignment horizontal="left" vertical="top"/>
    </xf>
    <xf numFmtId="0" fontId="22" fillId="0" borderId="0" xfId="0" applyFont="1"/>
    <xf numFmtId="0" fontId="18" fillId="0" borderId="0" xfId="0" applyFont="1" applyAlignment="1">
      <alignment horizontal="left" vertical="top" wrapText="1"/>
    </xf>
    <xf numFmtId="0" fontId="22" fillId="0" borderId="0" xfId="0" applyFont="1" applyFill="1"/>
    <xf numFmtId="0" fontId="18" fillId="0" borderId="0" xfId="0" applyFont="1" applyAlignment="1"/>
    <xf numFmtId="0" fontId="19" fillId="0" borderId="32" xfId="0" applyFont="1" applyFill="1" applyBorder="1" applyAlignment="1">
      <alignment horizontal="left" vertical="center" wrapText="1"/>
    </xf>
    <xf numFmtId="0" fontId="19" fillId="0" borderId="12" xfId="0" applyFont="1" applyFill="1" applyBorder="1" applyAlignment="1">
      <alignment horizontal="left" vertical="center" wrapText="1"/>
    </xf>
    <xf numFmtId="0" fontId="19" fillId="0" borderId="12" xfId="0" applyFont="1" applyFill="1" applyBorder="1" applyAlignment="1">
      <alignment horizontal="center" wrapText="1"/>
    </xf>
    <xf numFmtId="0" fontId="19" fillId="0" borderId="33" xfId="0" applyFont="1" applyFill="1" applyBorder="1" applyAlignment="1">
      <alignment horizontal="center" vertical="center" wrapText="1"/>
    </xf>
    <xf numFmtId="0" fontId="19" fillId="0" borderId="25" xfId="0" applyFont="1" applyFill="1" applyBorder="1" applyAlignment="1">
      <alignment horizontal="left" vertical="center" wrapText="1"/>
    </xf>
    <xf numFmtId="0" fontId="19" fillId="0" borderId="15" xfId="0" applyFont="1" applyFill="1" applyBorder="1" applyAlignment="1">
      <alignment horizontal="left" vertical="center" wrapText="1"/>
    </xf>
    <xf numFmtId="0" fontId="19" fillId="0" borderId="27" xfId="0" applyFont="1" applyFill="1" applyBorder="1" applyAlignment="1">
      <alignment horizontal="center" vertical="center" wrapText="1"/>
    </xf>
    <xf numFmtId="0" fontId="0" fillId="0" borderId="34" xfId="0" applyFill="1" applyBorder="1" applyAlignment="1">
      <alignment vertical="center" wrapText="1"/>
    </xf>
    <xf numFmtId="0" fontId="19" fillId="33" borderId="23" xfId="0" applyFont="1" applyFill="1" applyBorder="1" applyAlignment="1">
      <alignment horizontal="center" vertical="center"/>
    </xf>
    <xf numFmtId="0" fontId="0" fillId="0" borderId="15" xfId="0" applyFill="1" applyBorder="1" applyAlignment="1">
      <alignment horizontal="center" vertical="center" wrapText="1"/>
    </xf>
    <xf numFmtId="0" fontId="0" fillId="0" borderId="24" xfId="0" applyFill="1" applyBorder="1" applyAlignment="1">
      <alignment vertical="center" wrapText="1"/>
    </xf>
    <xf numFmtId="0" fontId="19" fillId="0" borderId="14" xfId="0" applyFont="1" applyFill="1" applyBorder="1" applyAlignment="1">
      <alignment horizontal="left" vertical="center" wrapText="1"/>
    </xf>
    <xf numFmtId="0" fontId="19" fillId="0" borderId="35" xfId="0" applyFont="1" applyFill="1" applyBorder="1" applyAlignment="1">
      <alignment horizontal="left" vertical="center" wrapText="1"/>
    </xf>
    <xf numFmtId="0" fontId="19" fillId="0" borderId="23" xfId="0" applyFont="1" applyFill="1" applyBorder="1" applyAlignment="1">
      <alignment horizontal="center"/>
    </xf>
    <xf numFmtId="0" fontId="19" fillId="0" borderId="15" xfId="0" applyFont="1" applyFill="1" applyBorder="1" applyAlignment="1">
      <alignment horizontal="center" vertical="top" wrapText="1"/>
    </xf>
    <xf numFmtId="0" fontId="19" fillId="0" borderId="16" xfId="0" applyFont="1" applyFill="1" applyBorder="1" applyAlignment="1">
      <alignment horizontal="center" vertical="top" wrapText="1"/>
    </xf>
    <xf numFmtId="0" fontId="0" fillId="0" borderId="14" xfId="0" applyBorder="1" applyAlignment="1">
      <alignment horizontal="left"/>
    </xf>
    <xf numFmtId="0" fontId="0" fillId="0" borderId="35" xfId="0" applyBorder="1" applyAlignment="1">
      <alignment horizontal="left"/>
    </xf>
    <xf numFmtId="43" fontId="18" fillId="33" borderId="15" xfId="1" applyFont="1" applyFill="1" applyBorder="1"/>
    <xf numFmtId="43" fontId="0" fillId="0" borderId="15" xfId="1" applyFont="1" applyBorder="1"/>
    <xf numFmtId="0" fontId="0" fillId="0" borderId="16" xfId="0" applyBorder="1"/>
    <xf numFmtId="0" fontId="0" fillId="0" borderId="14" xfId="0" applyBorder="1" applyAlignment="1">
      <alignment horizontal="left" vertical="top" wrapText="1"/>
    </xf>
    <xf numFmtId="0" fontId="0" fillId="0" borderId="35" xfId="0" applyBorder="1" applyAlignment="1">
      <alignment horizontal="left" vertical="top" wrapText="1"/>
    </xf>
    <xf numFmtId="0" fontId="0" fillId="33" borderId="16" xfId="0" applyFill="1" applyBorder="1"/>
    <xf numFmtId="0" fontId="0" fillId="0" borderId="14" xfId="0" applyBorder="1" applyAlignment="1">
      <alignment vertical="top" wrapText="1"/>
    </xf>
    <xf numFmtId="0" fontId="0" fillId="0" borderId="35" xfId="0" applyBorder="1" applyAlignment="1">
      <alignment vertical="top" wrapText="1"/>
    </xf>
    <xf numFmtId="0" fontId="18" fillId="0" borderId="17" xfId="0" applyFont="1" applyFill="1" applyBorder="1" applyAlignment="1">
      <alignment horizontal="left" vertical="top" wrapText="1"/>
    </xf>
    <xf numFmtId="0" fontId="18" fillId="0" borderId="36" xfId="0" applyFont="1" applyFill="1" applyBorder="1" applyAlignment="1">
      <alignment horizontal="left" vertical="top" wrapText="1"/>
    </xf>
    <xf numFmtId="43" fontId="18" fillId="33" borderId="18" xfId="1" applyFont="1" applyFill="1" applyBorder="1"/>
    <xf numFmtId="43" fontId="0" fillId="0" borderId="18" xfId="1" applyFont="1" applyBorder="1"/>
    <xf numFmtId="0" fontId="0" fillId="34" borderId="19" xfId="0" applyFill="1" applyBorder="1"/>
    <xf numFmtId="0" fontId="18" fillId="0" borderId="0" xfId="0" applyFont="1" applyAlignment="1">
      <alignment vertical="top" wrapText="1"/>
    </xf>
    <xf numFmtId="0" fontId="19" fillId="0" borderId="0" xfId="0" applyFont="1" applyAlignment="1">
      <alignment horizontal="left" vertical="center"/>
    </xf>
    <xf numFmtId="0" fontId="19" fillId="0" borderId="0" xfId="0" applyFont="1" applyAlignment="1"/>
    <xf numFmtId="0" fontId="19" fillId="0" borderId="32" xfId="0" applyFont="1" applyFill="1" applyBorder="1" applyAlignment="1">
      <alignment vertical="top" wrapText="1"/>
    </xf>
    <xf numFmtId="0" fontId="19" fillId="0" borderId="12" xfId="0" applyFont="1" applyFill="1" applyBorder="1" applyAlignment="1">
      <alignment vertical="top" wrapText="1"/>
    </xf>
    <xf numFmtId="0" fontId="19" fillId="0" borderId="12" xfId="0" applyFont="1" applyFill="1" applyBorder="1" applyAlignment="1">
      <alignment horizontal="center"/>
    </xf>
    <xf numFmtId="0" fontId="19" fillId="0" borderId="15" xfId="0" applyFont="1" applyFill="1" applyBorder="1" applyAlignment="1">
      <alignment horizontal="center"/>
    </xf>
    <xf numFmtId="0" fontId="0" fillId="0" borderId="24" xfId="0" applyFill="1" applyBorder="1" applyAlignment="1">
      <alignment horizontal="center" vertical="center" wrapText="1"/>
    </xf>
    <xf numFmtId="0" fontId="19" fillId="0" borderId="16" xfId="0" applyFont="1" applyFill="1" applyBorder="1" applyAlignment="1">
      <alignment horizontal="center"/>
    </xf>
    <xf numFmtId="43" fontId="0" fillId="0" borderId="15" xfId="0" applyNumberFormat="1" applyBorder="1"/>
    <xf numFmtId="43" fontId="0" fillId="33" borderId="15" xfId="0" applyNumberFormat="1" applyFill="1" applyBorder="1"/>
    <xf numFmtId="0" fontId="0" fillId="0" borderId="16" xfId="0" applyBorder="1" applyAlignment="1">
      <alignment horizontal="center"/>
    </xf>
    <xf numFmtId="0" fontId="0" fillId="33" borderId="15" xfId="0" applyFill="1" applyBorder="1"/>
    <xf numFmtId="0" fontId="0" fillId="0" borderId="16" xfId="0" applyFill="1" applyBorder="1" applyAlignment="1">
      <alignment horizontal="center"/>
    </xf>
    <xf numFmtId="0" fontId="18" fillId="0" borderId="37" xfId="0" applyFont="1" applyFill="1" applyBorder="1" applyAlignment="1">
      <alignment vertical="center" wrapText="1"/>
    </xf>
    <xf numFmtId="0" fontId="18" fillId="0" borderId="18" xfId="0" applyFont="1" applyFill="1" applyBorder="1" applyAlignment="1">
      <alignment vertical="center" wrapText="1"/>
    </xf>
    <xf numFmtId="43" fontId="0" fillId="0" borderId="18" xfId="0" applyNumberFormat="1" applyBorder="1"/>
    <xf numFmtId="0" fontId="0" fillId="33" borderId="18" xfId="0" applyFill="1" applyBorder="1"/>
    <xf numFmtId="0" fontId="0" fillId="35" borderId="19" xfId="0" applyFill="1" applyBorder="1" applyAlignment="1">
      <alignment horizontal="center"/>
    </xf>
    <xf numFmtId="0" fontId="0" fillId="0" borderId="0" xfId="0" applyAlignment="1">
      <alignment horizontal="left" vertical="top" wrapText="1"/>
    </xf>
  </cellXfs>
  <cellStyles count="74">
    <cellStyle name="20% - Accent1 2" xfId="5"/>
    <cellStyle name="20% - Accent1 3" xfId="6"/>
    <cellStyle name="20% - Accent2 2" xfId="7"/>
    <cellStyle name="20% - Accent2 3" xfId="8"/>
    <cellStyle name="20% - Accent3 2" xfId="9"/>
    <cellStyle name="20% - Accent3 3" xfId="10"/>
    <cellStyle name="20% - Accent4 2" xfId="11"/>
    <cellStyle name="20% - Accent4 3" xfId="12"/>
    <cellStyle name="20% - Accent5 2" xfId="13"/>
    <cellStyle name="20% - Accent5 3" xfId="14"/>
    <cellStyle name="20% - Accent6 2" xfId="15"/>
    <cellStyle name="20% - Accent6 3" xfId="16"/>
    <cellStyle name="40% - Accent1 2" xfId="17"/>
    <cellStyle name="40% - Accent1 3" xfId="18"/>
    <cellStyle name="40% - Accent2 2" xfId="19"/>
    <cellStyle name="40% - Accent2 3" xfId="20"/>
    <cellStyle name="40% - Accent3 2" xfId="21"/>
    <cellStyle name="40% - Accent3 3" xfId="22"/>
    <cellStyle name="40% - Accent4 2" xfId="23"/>
    <cellStyle name="40% - Accent4 3" xfId="24"/>
    <cellStyle name="40% - Accent5 2" xfId="25"/>
    <cellStyle name="40% - Accent5 3" xfId="26"/>
    <cellStyle name="40% - Accent6 2" xfId="27"/>
    <cellStyle name="40% - Accent6 3" xfId="28"/>
    <cellStyle name="60% - Accent1 2" xfId="29"/>
    <cellStyle name="60% - Accent2 2" xfId="30"/>
    <cellStyle name="60% - Accent3 2" xfId="31"/>
    <cellStyle name="60% - Accent4 2" xfId="32"/>
    <cellStyle name="60% - Accent5 2" xfId="33"/>
    <cellStyle name="60% - Accent6 2" xfId="34"/>
    <cellStyle name="Accent1 2" xfId="35"/>
    <cellStyle name="Accent2 2" xfId="36"/>
    <cellStyle name="Accent3 2" xfId="37"/>
    <cellStyle name="Accent4 2" xfId="38"/>
    <cellStyle name="Accent5 2" xfId="39"/>
    <cellStyle name="Accent6 2" xfId="40"/>
    <cellStyle name="Bad 2" xfId="41"/>
    <cellStyle name="Calculation 2" xfId="42"/>
    <cellStyle name="Check Cell 2" xfId="43"/>
    <cellStyle name="Comma" xfId="1" builtinId="3"/>
    <cellStyle name="Comma 10" xfId="44"/>
    <cellStyle name="Comma 2" xfId="45"/>
    <cellStyle name="Comma 3" xfId="46"/>
    <cellStyle name="Comma 4" xfId="4"/>
    <cellStyle name="Currency" xfId="2" builtinId="4"/>
    <cellStyle name="Currency 10" xfId="47"/>
    <cellStyle name="Currency 16" xfId="48"/>
    <cellStyle name="Currency 2" xfId="49"/>
    <cellStyle name="Currency 3" xfId="50"/>
    <cellStyle name="Explanatory Text 2" xfId="51"/>
    <cellStyle name="Good 2" xfId="52"/>
    <cellStyle name="Heading 1 2" xfId="53"/>
    <cellStyle name="Heading 2 2" xfId="54"/>
    <cellStyle name="Heading 3 2" xfId="55"/>
    <cellStyle name="Heading 4 2" xfId="56"/>
    <cellStyle name="Input 2" xfId="57"/>
    <cellStyle name="Linked Cell 2" xfId="58"/>
    <cellStyle name="Neutral 2" xfId="59"/>
    <cellStyle name="Normal" xfId="0" builtinId="0"/>
    <cellStyle name="Normal 2" xfId="60"/>
    <cellStyle name="Normal 3" xfId="61"/>
    <cellStyle name="Normal 40" xfId="62"/>
    <cellStyle name="Normal 47" xfId="63"/>
    <cellStyle name="Note 2" xfId="64"/>
    <cellStyle name="Note 3" xfId="65"/>
    <cellStyle name="Output 2" xfId="66"/>
    <cellStyle name="Percent" xfId="3" builtinId="5"/>
    <cellStyle name="Percent 2" xfId="67"/>
    <cellStyle name="Percent 22" xfId="68"/>
    <cellStyle name="Percent 29" xfId="69"/>
    <cellStyle name="Percent 3" xfId="70"/>
    <cellStyle name="Title 2" xfId="71"/>
    <cellStyle name="Total 2" xfId="72"/>
    <cellStyle name="Warning Text 2" xfId="7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NAL%20CW%20Hydro%20Filing_Requirements_Chapter2_Appendices_V1.1_2013032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SERV-01\Data\Company%20Shared%20Folders\Cost%20Allocation\2007%20CA%20Model%20-%20March%209%202007\RUN%202,%20CA_Model_version_1_2_081206%20CW.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opy%20of%20CW%202013_Cost_Allocation_Model_V3_07052012-Aug%2024%202012.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W%20Hydro%20Rate%20Design%20Model-%20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Katie/2009-2013%20CAP%20JOB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3%20Electricity%20Rates/$Models/Final%202013%20IRM%20R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2-A Capital Projects"/>
      <sheetName val="App.2-B_Fixed Asset Cont 2009"/>
      <sheetName val="App.2-B_Fixed Asset Cont 2010"/>
      <sheetName val="App.2-B_Fixed Asset Cont 2011"/>
      <sheetName val="App.2-B_Fix AssCont 2012 CGAAP "/>
      <sheetName val="App.2-B_Fix Ass Cont 2012 CGAAP"/>
      <sheetName val="App.2-B_Fix Ass Cont 2013 CGAAP"/>
      <sheetName val="App.2-B_Fix Ass Cont 2013 GAAP"/>
      <sheetName val="App.2-CA_CGAAP_DepExp_2011"/>
      <sheetName val="App.2-CB_MIFRS_DepExp_2011"/>
      <sheetName val="App.2-CC_MIFRS_DepExp_2012"/>
      <sheetName val="App.2-CD_MIFRS_DepExp_2013"/>
      <sheetName val="App.2-CE_CGAAP_DepExp_2011"/>
      <sheetName val="App.2-CF_CGAAP_DepExp_2012"/>
      <sheetName val="App.2-CG_NewRates_DepExp_2012"/>
      <sheetName val="App.2-CH_CGAAP_DepExp_2013"/>
      <sheetName val="App.2-CI_AltAccStd_DepExp"/>
      <sheetName val="App.2-D_Overhead"/>
      <sheetName val="App.2-EA_PP&amp;E Deferral Account"/>
      <sheetName val="App.2-EB_PP&amp;E Deferral Account"/>
      <sheetName val="App.2-F_Other_Oper_Rev"/>
      <sheetName val="App.2-G_Detailed_OM&amp;A_Expenses"/>
      <sheetName val="App.2-H_OM&amp;A_Detailed_Analysis"/>
      <sheetName val="App.2-I_OM&amp;A_Summary_Analys"/>
      <sheetName val="App.2-J_OM&amp;A_Cost _Driv Summary"/>
      <sheetName val="App.2-K_Employee Costs"/>
      <sheetName val="App.2-L_OM&amp;A_per_Cust_FTEE"/>
      <sheetName val="App.2-M_Regulatory_Costs"/>
      <sheetName val="App.2-N_Corp_Cost_Allocation"/>
      <sheetName val="App.2-OA Capital Structure 2009"/>
      <sheetName val="App.2-OA Capital Structure 2010"/>
      <sheetName val="App.2-OA Capital Structure 2011"/>
      <sheetName val="App.2-OA Capital Structure 2012"/>
      <sheetName val="App.2-OA Capital Structure 2013"/>
      <sheetName val="App.2-OB_Debt Instruments 2009"/>
      <sheetName val="App.2-OB_Debt Instruments 2010"/>
      <sheetName val="App.2-OB_Debt Instruments 2011"/>
      <sheetName val="App.2-OB_Debt Instruments 2012"/>
      <sheetName val="App.2-OB_Debt Instruments 2013"/>
      <sheetName val="App.2-P_Cost_Allocation"/>
      <sheetName val="App.2-Q_Cost of Serv. Emb. Dx"/>
      <sheetName val="App.2-R_Loss Factors"/>
      <sheetName val="App.2-S_Stranded Meters"/>
      <sheetName val="App.2-U_IFRS Transition Costs"/>
      <sheetName val="App.2-T_1592_Tax_Variance"/>
      <sheetName val="App.2-V_Rev_Reconciliation"/>
      <sheetName val="Bill Impacts App 2-W Residentia"/>
      <sheetName val="Bill Impacts App 2-W GS 3000-49"/>
      <sheetName val="App.2-X_CoS_Flowchart"/>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E18" t="str">
            <v>EB-2012-0113</v>
          </cell>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AA24" t="str">
            <v>Fort Albany Power Corporation</v>
          </cell>
        </row>
        <row r="25">
          <cell r="AA25" t="str">
            <v>Fort Frances Power Corporation</v>
          </cell>
        </row>
        <row r="26">
          <cell r="AA26" t="str">
            <v>Greater Sudbury Hydro Inc.</v>
          </cell>
        </row>
        <row r="27">
          <cell r="AA27" t="str">
            <v>Grimsby Power Inc.</v>
          </cell>
        </row>
        <row r="28">
          <cell r="AA28" t="str">
            <v>Guelph Hydro Electric Systems Inc.</v>
          </cell>
        </row>
        <row r="29">
          <cell r="AA29" t="str">
            <v>Haldimand County Hydro Inc.</v>
          </cell>
        </row>
        <row r="30">
          <cell r="AA30" t="str">
            <v>Guelph Hydro Electric Systems Inc.</v>
          </cell>
        </row>
        <row r="31">
          <cell r="AA31" t="str">
            <v>Halton Hills Hydro Inc.</v>
          </cell>
        </row>
        <row r="32">
          <cell r="AA32" t="str">
            <v>Hearst Power Distribution Co. Ltd.</v>
          </cell>
        </row>
        <row r="33">
          <cell r="AA33" t="str">
            <v>Horizon Utilities Corporation</v>
          </cell>
        </row>
        <row r="34">
          <cell r="AA34" t="str">
            <v>Hydro 2000 Inc.</v>
          </cell>
        </row>
        <row r="35">
          <cell r="AA35" t="str">
            <v>Hydro Hawkesbury Inc.</v>
          </cell>
        </row>
        <row r="36">
          <cell r="AA36" t="str">
            <v>Hydro One Brampton Networks Inc.</v>
          </cell>
        </row>
        <row r="37">
          <cell r="AA37" t="str">
            <v>Hydro One Networks Inc.</v>
          </cell>
        </row>
        <row r="38">
          <cell r="AA38" t="str">
            <v>Hydro One Remote Communities Inc.</v>
          </cell>
        </row>
        <row r="39">
          <cell r="AA39" t="str">
            <v>Hydro Ottawa Limited</v>
          </cell>
        </row>
        <row r="40">
          <cell r="AA40" t="str">
            <v>Innisfil Hydro Dist. Systems Limited</v>
          </cell>
        </row>
        <row r="41">
          <cell r="AA41" t="str">
            <v>Kashechewan Power Corporation</v>
          </cell>
        </row>
        <row r="42">
          <cell r="AA42" t="str">
            <v>Kenora Hydro Electric Corporation Ltd.</v>
          </cell>
        </row>
        <row r="43">
          <cell r="AA43" t="str">
            <v>Kingston Hydro Corporation</v>
          </cell>
        </row>
        <row r="44">
          <cell r="AA44" t="str">
            <v>Kitchener-Wilmot Hydro Inc.</v>
          </cell>
        </row>
        <row r="45">
          <cell r="AA45" t="str">
            <v>Lakefront Utilities Inc.</v>
          </cell>
        </row>
        <row r="46">
          <cell r="AA46" t="str">
            <v>Lakeland Power Distribution Ltd.</v>
          </cell>
        </row>
        <row r="47">
          <cell r="AA47" t="str">
            <v>London Hydro Inc.</v>
          </cell>
        </row>
        <row r="48">
          <cell r="AA48" t="str">
            <v>Midland Power Utility Corporation</v>
          </cell>
        </row>
        <row r="49">
          <cell r="AA49" t="str">
            <v>Milton Hydro Distribution Inc.</v>
          </cell>
        </row>
        <row r="50">
          <cell r="AA50" t="str">
            <v>Newmarket – Tay Power Distribution Ltd.</v>
          </cell>
        </row>
        <row r="51">
          <cell r="AA51" t="str">
            <v>Niagara Peninsula Energy Inc.</v>
          </cell>
        </row>
        <row r="52">
          <cell r="AA52" t="str">
            <v>Niagara-on-the-Lake Hydro Inc.</v>
          </cell>
        </row>
        <row r="53">
          <cell r="AA53" t="str">
            <v>Norfolk Power Distribution Ltd.</v>
          </cell>
        </row>
        <row r="54">
          <cell r="AA54" t="str">
            <v>North Bay Hydro Distribution Limited</v>
          </cell>
        </row>
        <row r="55">
          <cell r="AA55" t="str">
            <v>Northern Ontario Wires Inc.</v>
          </cell>
        </row>
        <row r="56">
          <cell r="AA56" t="str">
            <v>Oakville Hydro Distribution Inc.</v>
          </cell>
        </row>
        <row r="57">
          <cell r="AA57" t="str">
            <v>Orangeville Hydro Limited</v>
          </cell>
        </row>
        <row r="58">
          <cell r="AA58" t="str">
            <v>Orillia Power Distribution Corp.</v>
          </cell>
        </row>
        <row r="59">
          <cell r="AA59" t="str">
            <v>Oshawa PUC Networks Inc.</v>
          </cell>
        </row>
        <row r="60">
          <cell r="AA60" t="str">
            <v>Ottawa River Power Corporation</v>
          </cell>
        </row>
        <row r="61">
          <cell r="AA61" t="str">
            <v>Parry Sound Power Corporation</v>
          </cell>
        </row>
        <row r="62">
          <cell r="AA62" t="str">
            <v>Peterborough Distribution Inc.</v>
          </cell>
        </row>
        <row r="63">
          <cell r="AA63" t="str">
            <v>PowerStream Inc.</v>
          </cell>
        </row>
        <row r="64">
          <cell r="AA64" t="str">
            <v>PUC Distribution Inc.</v>
          </cell>
        </row>
        <row r="65">
          <cell r="AA65" t="str">
            <v>Renfrew Hydro Inc.</v>
          </cell>
        </row>
        <row r="66">
          <cell r="AA66" t="str">
            <v>Rideau St. Lawrence Distribution Inc.</v>
          </cell>
        </row>
        <row r="67">
          <cell r="AA67" t="str">
            <v>St. Thomas Energy Inc.</v>
          </cell>
        </row>
        <row r="68">
          <cell r="AA68" t="str">
            <v>Sioux Lookout Hydro Inc.</v>
          </cell>
        </row>
        <row r="69">
          <cell r="AA69" t="str">
            <v>Thunder Bay Hydro Electricity Distribution</v>
          </cell>
        </row>
        <row r="70">
          <cell r="AA70" t="str">
            <v>Tillsonburg Hydro Inc.</v>
          </cell>
        </row>
        <row r="71">
          <cell r="AA71" t="str">
            <v>Toronto Hydro-Electric System Limited</v>
          </cell>
        </row>
        <row r="72">
          <cell r="AA72" t="str">
            <v>Veridian Connections Inc.</v>
          </cell>
        </row>
        <row r="73">
          <cell r="AA73" t="str">
            <v>Wasaga Distribution Inc.</v>
          </cell>
        </row>
        <row r="74">
          <cell r="AA74" t="str">
            <v>Waterloo North Hydro Inc.</v>
          </cell>
        </row>
        <row r="75">
          <cell r="AA75" t="str">
            <v>Welland Hydro Electric System Corp.</v>
          </cell>
        </row>
        <row r="76">
          <cell r="AA76" t="str">
            <v>Wellington North Power Inc.</v>
          </cell>
        </row>
        <row r="77">
          <cell r="AA77" t="str">
            <v>West Coast Huron Energy Inc.</v>
          </cell>
        </row>
        <row r="78">
          <cell r="AA78" t="str">
            <v>Westario Power Inc.</v>
          </cell>
        </row>
        <row r="79">
          <cell r="AA79" t="str">
            <v>Whitby Hydro Electric Corporation</v>
          </cell>
        </row>
        <row r="80">
          <cell r="AA80" t="str">
            <v>Woodstock Hydro Services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ow r="120">
          <cell r="E120">
            <v>0.97653015300521939</v>
          </cell>
        </row>
      </sheetData>
      <sheetData sheetId="45" refreshError="1"/>
      <sheetData sheetId="46" refreshError="1"/>
      <sheetData sheetId="47"/>
      <sheetData sheetId="48">
        <row r="16">
          <cell r="F16">
            <v>800</v>
          </cell>
        </row>
      </sheetData>
      <sheetData sheetId="49">
        <row r="13">
          <cell r="F13">
            <v>1600000</v>
          </cell>
        </row>
      </sheetData>
      <sheetData sheetId="5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1 Intro"/>
      <sheetName val="I2 LDC class"/>
      <sheetName val="I3 TB Data"/>
      <sheetName val="I4 BO ASSETS"/>
      <sheetName val="I5 Misc Data"/>
      <sheetName val="I6 Customer Data"/>
      <sheetName val="I7.1 Meter Capital"/>
      <sheetName val="I7.2 Meter Reading"/>
      <sheetName val="I8 Demand Data"/>
      <sheetName val="I9 Direct Allocation"/>
      <sheetName val="O1 Revenue to cost|RR"/>
      <sheetName val="O2 Fixed Charge|Floor|Ceiling"/>
      <sheetName val="O2.1 Line Tran PLCC Adj"/>
      <sheetName val="O2.2 Primary Cost PLCC Adj"/>
      <sheetName val="O2.3 Secondary Cost PLCC Adj"/>
      <sheetName val="O3.1 Line Tran Unit Cost"/>
      <sheetName val="O3.2 Substat Tran Unit Cost "/>
      <sheetName val="O3.3 Primary Cost Pool"/>
      <sheetName val="O3.4 Secondary Cost Pool"/>
      <sheetName val="O3.5 USL Metering Credit"/>
      <sheetName val="O4 Summary by Class &amp; Accounts"/>
      <sheetName val="O5 Details by Class &amp; Accounts"/>
      <sheetName val="O6 Source Data for E2"/>
      <sheetName val="O7 Amortization"/>
      <sheetName val="E1 Categorization"/>
      <sheetName val="E2 Allocators"/>
      <sheetName val="E3 PLCC"/>
      <sheetName val="E4 TB Allocation Details"/>
      <sheetName val="E5 Reconciliation"/>
      <sheetName val="Click here if completed"/>
    </sheetNames>
    <sheetDataSet>
      <sheetData sheetId="0"/>
      <sheetData sheetId="1"/>
      <sheetData sheetId="2"/>
      <sheetData sheetId="3"/>
      <sheetData sheetId="4"/>
      <sheetData sheetId="5"/>
      <sheetData sheetId="6"/>
      <sheetData sheetId="7"/>
      <sheetData sheetId="8"/>
      <sheetData sheetId="9"/>
      <sheetData sheetId="10">
        <row r="35">
          <cell r="D35">
            <v>1525322.8148278098</v>
          </cell>
          <cell r="E35">
            <v>449100.13441637362</v>
          </cell>
          <cell r="F35">
            <v>454097.93068556895</v>
          </cell>
          <cell r="H35">
            <v>97657.946844447681</v>
          </cell>
          <cell r="J35">
            <v>193803.23720681717</v>
          </cell>
          <cell r="K35">
            <v>4296.0152406853349</v>
          </cell>
          <cell r="L35">
            <v>10303.033415023221</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1 Intro"/>
      <sheetName val="I2 LDC class"/>
      <sheetName val="I3 TB Data"/>
      <sheetName val="I4 BO ASSETS"/>
      <sheetName val="I5.1 Misc Data"/>
      <sheetName val="I5.2 Weighting Factors"/>
      <sheetName val="I6.1 Revenue"/>
      <sheetName val="I6.2 Customer Data"/>
      <sheetName val="I7.1 Meter Capital"/>
      <sheetName val="I7.2 Meter Reading"/>
      <sheetName val="I8 Demand Data"/>
      <sheetName val="I9 Direct Allocation"/>
      <sheetName val="O1 Revenue to cost|RR"/>
      <sheetName val="O2 Fixed Charge|Floor|Ceiling"/>
      <sheetName val="O2.1 Line Tran PLCC Adj"/>
      <sheetName val="O2.2 Primary Cost PLCC Adj"/>
      <sheetName val="O2.3 Secondary Cost PLCC Adj"/>
      <sheetName val="O3.1 Line Tran Unit Cost"/>
      <sheetName val="O3.2 Substat Tran Unit Cost "/>
      <sheetName val="O3.3 Primary Cost Pool"/>
      <sheetName val="O3.4 Secondary Cost Pool"/>
      <sheetName val="O3.5 USL Metering Credit"/>
      <sheetName val="O3.6 MicroFIT Charge"/>
      <sheetName val="O4 Summary by Class &amp; Accounts"/>
      <sheetName val="O5 Details by Class &amp; Accounts"/>
      <sheetName val="O6 Source Data for E2"/>
      <sheetName val="O7 Amortization"/>
      <sheetName val="E1 Categorization"/>
      <sheetName val="E2 Allocators"/>
      <sheetName val="E3 PLCC"/>
      <sheetName val="E4 TB Allocation Details"/>
      <sheetName val="E5 Reconciliation"/>
      <sheetName val="Click here if complet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9">
          <cell r="D19">
            <v>154203.42749673669</v>
          </cell>
          <cell r="E19">
            <v>39032.332217465082</v>
          </cell>
          <cell r="F19">
            <v>44551.062987357131</v>
          </cell>
          <cell r="H19">
            <v>5145.7634679363473</v>
          </cell>
          <cell r="J19">
            <v>8071.74245010291</v>
          </cell>
          <cell r="K19">
            <v>236.42933957857775</v>
          </cell>
          <cell r="L19">
            <v>458.81204082324899</v>
          </cell>
        </row>
        <row r="23">
          <cell r="D23">
            <v>1692609.0881251255</v>
          </cell>
          <cell r="E23">
            <v>500829.44048481318</v>
          </cell>
          <cell r="F23">
            <v>551945.38914180372</v>
          </cell>
          <cell r="H23">
            <v>83338.598260087281</v>
          </cell>
          <cell r="J23">
            <v>173411.90976976682</v>
          </cell>
          <cell r="K23">
            <v>3125.6784573724212</v>
          </cell>
          <cell r="L23">
            <v>17839.533818235603</v>
          </cell>
        </row>
        <row r="40">
          <cell r="D40">
            <v>1873813.7613044009</v>
          </cell>
          <cell r="E40">
            <v>568493.89326784643</v>
          </cell>
          <cell r="F40">
            <v>668443.63788112765</v>
          </cell>
          <cell r="H40">
            <v>93844.40765799566</v>
          </cell>
          <cell r="J40">
            <v>61384.389152970311</v>
          </cell>
          <cell r="K40">
            <v>2602.6208990160394</v>
          </cell>
          <cell r="L40">
            <v>6216.4978938472523</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nue Input"/>
      <sheetName val="Transformer Allowance"/>
      <sheetName val="Forecast Data For2013"/>
      <sheetName val="2012 Existing Rates"/>
      <sheetName val="2013 Test Yr On Existing Rates"/>
      <sheetName val="Cost Allocation Study"/>
      <sheetName val="Table 7.1.3"/>
      <sheetName val="Rates By Rate Class"/>
      <sheetName val="Table 7.1.5 &amp; 8.2"/>
      <sheetName val="Table 8.3 - 8.8"/>
      <sheetName val="Allocation Low Voltage Costs"/>
      <sheetName val="Low Voltage Rates"/>
      <sheetName val="LRAM and SSM Rate Rider"/>
      <sheetName val="2013 Rate Rider"/>
      <sheetName val="Distribution Rate Schedule"/>
      <sheetName val="BILL IMPACTS"/>
      <sheetName val="Rate Schedule (Part 1)"/>
      <sheetName val="Rate Schedule (Part 2)"/>
      <sheetName val="Dist. Rev. Reconciliation"/>
      <sheetName val="Revenue Deficiency Analysis"/>
      <sheetName val="Appendix 2-O Table a"/>
      <sheetName val="Appendix 2-O Table b"/>
      <sheetName val="Appendix 2-O Table c"/>
      <sheetName val="Appendix 2-O Table d"/>
      <sheetName val="Other Electriciy Rates"/>
      <sheetName val="Appendix 2-V Resid"/>
      <sheetName val="Appendix 2-V GS&lt;50"/>
      <sheetName val="Appendix 2-V GS 50-2999"/>
      <sheetName val="Appendix 2-Q GS 3000-4999 "/>
      <sheetName val="Appendix 2-V Large User"/>
      <sheetName val="Appendix 2-V Streetlighting"/>
      <sheetName val="Appendix 2-V Sentinel"/>
      <sheetName val="Appendix 2-V USL"/>
    </sheetNames>
    <sheetDataSet>
      <sheetData sheetId="0"/>
      <sheetData sheetId="1"/>
      <sheetData sheetId="2"/>
      <sheetData sheetId="3"/>
      <sheetData sheetId="4">
        <row r="7">
          <cell r="J7">
            <v>1562018.1257562558</v>
          </cell>
        </row>
        <row r="8">
          <cell r="J8">
            <v>462188.62313695112</v>
          </cell>
        </row>
        <row r="9">
          <cell r="J9">
            <v>509360.78998729418</v>
          </cell>
        </row>
        <row r="10">
          <cell r="J10">
            <v>76908.721553403273</v>
          </cell>
        </row>
        <row r="12">
          <cell r="J12">
            <v>2884.5209682229042</v>
          </cell>
        </row>
        <row r="13">
          <cell r="J13">
            <v>160032.54867455843</v>
          </cell>
        </row>
        <row r="14">
          <cell r="J14">
            <v>16463.148741563273</v>
          </cell>
        </row>
      </sheetData>
      <sheetData sheetId="5"/>
      <sheetData sheetId="6"/>
      <sheetData sheetId="7">
        <row r="6">
          <cell r="B6">
            <v>1712962.0425825561</v>
          </cell>
        </row>
        <row r="7">
          <cell r="B7">
            <v>524063.14303990995</v>
          </cell>
        </row>
        <row r="8">
          <cell r="B8">
            <v>622192.05427900096</v>
          </cell>
        </row>
        <row r="9">
          <cell r="B9">
            <v>88404.9111940898</v>
          </cell>
        </row>
        <row r="11">
          <cell r="B11">
            <v>2886.7157392406698</v>
          </cell>
        </row>
        <row r="12">
          <cell r="B12">
            <v>65589.524533461459</v>
          </cell>
        </row>
        <row r="13">
          <cell r="B13">
            <v>7000.9854317934532</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A Cap Proj Totals Only&gt;50 -A"/>
      <sheetName val="2-A Cap Proj Totals Only&gt;50k-B "/>
      <sheetName val="2-A Cap Proj Totals Only"/>
      <sheetName val=".2-A Capital Projects Summary"/>
      <sheetName val="App.2-A_Capital Projects"/>
      <sheetName val="2007"/>
      <sheetName val="2008"/>
      <sheetName val="2009"/>
      <sheetName val="2010"/>
      <sheetName val="2011"/>
      <sheetName val="2012"/>
      <sheetName val="2013"/>
    </sheetNames>
    <sheetDataSet>
      <sheetData sheetId="0">
        <row r="7">
          <cell r="G7" t="str">
            <v>Date:</v>
          </cell>
        </row>
      </sheetData>
      <sheetData sheetId="1">
        <row r="7">
          <cell r="G7" t="str">
            <v>Date:</v>
          </cell>
        </row>
      </sheetData>
      <sheetData sheetId="2">
        <row r="7">
          <cell r="G7" t="str">
            <v>Date:</v>
          </cell>
        </row>
      </sheetData>
      <sheetData sheetId="3">
        <row r="13">
          <cell r="C13">
            <v>2007</v>
          </cell>
        </row>
      </sheetData>
      <sheetData sheetId="4">
        <row r="7">
          <cell r="G7" t="str">
            <v>Date:</v>
          </cell>
        </row>
      </sheetData>
      <sheetData sheetId="5">
        <row r="11">
          <cell r="F11" t="str">
            <v>Yes</v>
          </cell>
        </row>
      </sheetData>
      <sheetData sheetId="6">
        <row r="10">
          <cell r="C10" t="str">
            <v>County Rd 7 - Installed new Service at bridge</v>
          </cell>
        </row>
      </sheetData>
      <sheetData sheetId="7">
        <row r="8">
          <cell r="C8" t="str">
            <v>The house located at 286 Stornoway Dr Fergus exploded due to a natural gas leak beneath the structure. The building was demolished and services needed to be disconnected at site.</v>
          </cell>
        </row>
      </sheetData>
      <sheetData sheetId="8">
        <row r="7">
          <cell r="R7" t="str">
            <v>Hardware</v>
          </cell>
        </row>
      </sheetData>
      <sheetData sheetId="9">
        <row r="9">
          <cell r="C9" t="str">
            <v>New services/ customers 2011</v>
          </cell>
        </row>
      </sheetData>
      <sheetData sheetId="10">
        <row r="7">
          <cell r="R7" t="str">
            <v>Single phase  length</v>
          </cell>
        </row>
      </sheetData>
      <sheetData sheetId="11">
        <row r="9">
          <cell r="C9" t="str">
            <v>New services/ customers</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L124"/>
  <sheetViews>
    <sheetView showGridLines="0" tabSelected="1" zoomScaleNormal="100" zoomScaleSheetLayoutView="80" workbookViewId="0">
      <selection activeCell="E20" sqref="E20"/>
    </sheetView>
  </sheetViews>
  <sheetFormatPr defaultRowHeight="13.2" x14ac:dyDescent="0.25"/>
  <cols>
    <col min="1" max="1" width="29" customWidth="1"/>
    <col min="2" max="2" width="15" customWidth="1"/>
    <col min="3" max="3" width="15.5546875" customWidth="1"/>
    <col min="4" max="4" width="16" customWidth="1"/>
    <col min="5" max="5" width="17.5546875" customWidth="1"/>
    <col min="6" max="6" width="16.33203125" customWidth="1"/>
  </cols>
  <sheetData>
    <row r="1" spans="1:10" x14ac:dyDescent="0.25">
      <c r="E1" s="1" t="s">
        <v>0</v>
      </c>
      <c r="F1" s="2" t="str">
        <f>'[1]LDC Info'!$E$18</f>
        <v>EB-2012-0113</v>
      </c>
    </row>
    <row r="2" spans="1:10" x14ac:dyDescent="0.25">
      <c r="E2" s="1" t="s">
        <v>1</v>
      </c>
      <c r="F2" s="3">
        <v>7</v>
      </c>
    </row>
    <row r="3" spans="1:10" x14ac:dyDescent="0.25">
      <c r="E3" s="1" t="s">
        <v>2</v>
      </c>
      <c r="F3" s="3">
        <v>1</v>
      </c>
    </row>
    <row r="4" spans="1:10" x14ac:dyDescent="0.25">
      <c r="E4" s="1" t="s">
        <v>3</v>
      </c>
      <c r="F4" s="3">
        <v>2</v>
      </c>
    </row>
    <row r="5" spans="1:10" x14ac:dyDescent="0.25">
      <c r="E5" s="1" t="s">
        <v>4</v>
      </c>
      <c r="F5" s="4" t="s">
        <v>5</v>
      </c>
    </row>
    <row r="6" spans="1:10" x14ac:dyDescent="0.25">
      <c r="E6" s="1"/>
      <c r="F6" s="2"/>
    </row>
    <row r="7" spans="1:10" x14ac:dyDescent="0.25">
      <c r="E7" s="1" t="s">
        <v>6</v>
      </c>
      <c r="F7" s="5">
        <v>41199</v>
      </c>
      <c r="J7" s="6"/>
    </row>
    <row r="8" spans="1:10" ht="17.399999999999999" x14ac:dyDescent="0.3">
      <c r="A8" s="7"/>
      <c r="B8" s="7"/>
      <c r="C8" s="7"/>
      <c r="D8" s="7"/>
      <c r="E8" s="7"/>
      <c r="F8" s="7"/>
    </row>
    <row r="9" spans="1:10" ht="17.399999999999999" x14ac:dyDescent="0.3">
      <c r="A9" s="7" t="s">
        <v>7</v>
      </c>
      <c r="B9" s="7"/>
      <c r="C9" s="7"/>
      <c r="D9" s="7"/>
      <c r="E9" s="7"/>
      <c r="F9" s="7"/>
    </row>
    <row r="10" spans="1:10" ht="17.399999999999999" x14ac:dyDescent="0.3">
      <c r="A10" s="7" t="s">
        <v>8</v>
      </c>
      <c r="B10" s="7"/>
      <c r="C10" s="7"/>
      <c r="D10" s="7"/>
      <c r="E10" s="7"/>
      <c r="F10" s="7"/>
    </row>
    <row r="12" spans="1:10" x14ac:dyDescent="0.25">
      <c r="A12" t="s">
        <v>9</v>
      </c>
    </row>
    <row r="14" spans="1:10" x14ac:dyDescent="0.25">
      <c r="A14" s="8" t="s">
        <v>10</v>
      </c>
      <c r="B14" s="8"/>
    </row>
    <row r="15" spans="1:10" ht="13.8" thickBot="1" x14ac:dyDescent="0.3"/>
    <row r="16" spans="1:10" ht="52.8" x14ac:dyDescent="0.25">
      <c r="A16" s="9" t="s">
        <v>11</v>
      </c>
      <c r="B16" s="10" t="s">
        <v>12</v>
      </c>
      <c r="C16" s="10" t="s">
        <v>13</v>
      </c>
      <c r="D16" s="10" t="s">
        <v>14</v>
      </c>
      <c r="E16" s="11" t="s">
        <v>13</v>
      </c>
    </row>
    <row r="17" spans="1:5" x14ac:dyDescent="0.25">
      <c r="A17" s="12" t="s">
        <v>15</v>
      </c>
      <c r="B17" s="13">
        <f>'[2]O1 Revenue to cost|RR'!$D$35</f>
        <v>1525322.8148278098</v>
      </c>
      <c r="C17" s="14">
        <f>IF(B$28=0,"",B17/B$28)</f>
        <v>0.55779029840408334</v>
      </c>
      <c r="D17" s="13">
        <f>'[3]O1 Revenue to cost|RR'!$D$40</f>
        <v>1873813.7613044009</v>
      </c>
      <c r="E17" s="15">
        <f>IF(D$28=0,"",D17/D$28)</f>
        <v>0.57219195506525511</v>
      </c>
    </row>
    <row r="18" spans="1:5" x14ac:dyDescent="0.25">
      <c r="A18" s="12" t="s">
        <v>16</v>
      </c>
      <c r="B18" s="13">
        <f>'[2]O1 Revenue to cost|RR'!$E$35</f>
        <v>449100.13441637362</v>
      </c>
      <c r="C18" s="14">
        <f t="shared" ref="C18:E27" si="0">IF(B$28=0,"",B18/B$28)</f>
        <v>0.16422995549155395</v>
      </c>
      <c r="D18" s="13">
        <f>'[3]O1 Revenue to cost|RR'!$E$40</f>
        <v>568493.89326784643</v>
      </c>
      <c r="E18" s="15">
        <f t="shared" si="0"/>
        <v>0.17359656490362629</v>
      </c>
    </row>
    <row r="19" spans="1:5" x14ac:dyDescent="0.25">
      <c r="A19" s="16" t="s">
        <v>17</v>
      </c>
      <c r="B19" s="13">
        <f>'[2]O1 Revenue to cost|RR'!$F$35</f>
        <v>454097.93068556895</v>
      </c>
      <c r="C19" s="14">
        <f t="shared" si="0"/>
        <v>0.1660575832207517</v>
      </c>
      <c r="D19" s="13">
        <f>'[3]O1 Revenue to cost|RR'!$F$40</f>
        <v>668443.63788112765</v>
      </c>
      <c r="E19" s="15">
        <f t="shared" si="0"/>
        <v>0.20411744214317376</v>
      </c>
    </row>
    <row r="20" spans="1:5" x14ac:dyDescent="0.25">
      <c r="A20" s="16" t="s">
        <v>18</v>
      </c>
      <c r="B20" s="13">
        <f>'[2]O1 Revenue to cost|RR'!$H$35</f>
        <v>97657.946844447681</v>
      </c>
      <c r="C20" s="14">
        <f t="shared" si="0"/>
        <v>3.5712214347258596E-2</v>
      </c>
      <c r="D20" s="13">
        <f>'[3]O1 Revenue to cost|RR'!$H$40</f>
        <v>93844.40765799566</v>
      </c>
      <c r="E20" s="15">
        <f t="shared" si="0"/>
        <v>2.8656537911424945E-2</v>
      </c>
    </row>
    <row r="21" spans="1:5" x14ac:dyDescent="0.25">
      <c r="A21" s="12" t="s">
        <v>19</v>
      </c>
      <c r="B21" s="13"/>
      <c r="C21" s="14">
        <f t="shared" si="0"/>
        <v>0</v>
      </c>
      <c r="D21" s="13"/>
      <c r="E21" s="15">
        <f t="shared" si="0"/>
        <v>0</v>
      </c>
    </row>
    <row r="22" spans="1:5" x14ac:dyDescent="0.25">
      <c r="A22" s="12" t="s">
        <v>20</v>
      </c>
      <c r="B22" s="13">
        <f>'[2]O1 Revenue to cost|RR'!$J$35</f>
        <v>193803.23720681717</v>
      </c>
      <c r="C22" s="14">
        <f t="shared" si="0"/>
        <v>7.087127030580162E-2</v>
      </c>
      <c r="D22" s="13">
        <f>'[3]O1 Revenue to cost|RR'!$J$40</f>
        <v>61384.389152970311</v>
      </c>
      <c r="E22" s="15">
        <f t="shared" si="0"/>
        <v>1.8744474165604489E-2</v>
      </c>
    </row>
    <row r="23" spans="1:5" x14ac:dyDescent="0.25">
      <c r="A23" s="12" t="s">
        <v>21</v>
      </c>
      <c r="B23" s="13">
        <f>'[2]O1 Revenue to cost|RR'!$K$35</f>
        <v>4296.0152406853349</v>
      </c>
      <c r="C23" s="14">
        <f t="shared" si="0"/>
        <v>1.5709957261216688E-3</v>
      </c>
      <c r="D23" s="13">
        <f>'[3]O1 Revenue to cost|RR'!$K$40</f>
        <v>2602.6208990160394</v>
      </c>
      <c r="E23" s="15">
        <f t="shared" si="0"/>
        <v>7.9474213033050689E-4</v>
      </c>
    </row>
    <row r="24" spans="1:5" x14ac:dyDescent="0.25">
      <c r="A24" s="12" t="s">
        <v>22</v>
      </c>
      <c r="B24" s="13">
        <f>'[2]O1 Revenue to cost|RR'!$L$35</f>
        <v>10303.033415023221</v>
      </c>
      <c r="C24" s="14">
        <f t="shared" si="0"/>
        <v>3.767682504428941E-3</v>
      </c>
      <c r="D24" s="13">
        <f>'[3]O1 Revenue to cost|RR'!$L$40</f>
        <v>6216.4978938472523</v>
      </c>
      <c r="E24" s="15">
        <f t="shared" si="0"/>
        <v>1.8982836805848716E-3</v>
      </c>
    </row>
    <row r="25" spans="1:5" x14ac:dyDescent="0.25">
      <c r="A25" s="17" t="s">
        <v>23</v>
      </c>
      <c r="B25" s="13"/>
      <c r="C25" s="14">
        <f t="shared" si="0"/>
        <v>0</v>
      </c>
      <c r="D25" s="13"/>
      <c r="E25" s="15">
        <f t="shared" si="0"/>
        <v>0</v>
      </c>
    </row>
    <row r="26" spans="1:5" x14ac:dyDescent="0.25">
      <c r="A26" s="17"/>
      <c r="B26" s="13"/>
      <c r="C26" s="14">
        <f t="shared" si="0"/>
        <v>0</v>
      </c>
      <c r="D26" s="13"/>
      <c r="E26" s="15">
        <f t="shared" si="0"/>
        <v>0</v>
      </c>
    </row>
    <row r="27" spans="1:5" x14ac:dyDescent="0.25">
      <c r="A27" s="16" t="s">
        <v>24</v>
      </c>
      <c r="B27" s="13"/>
      <c r="C27" s="14">
        <f t="shared" si="0"/>
        <v>0</v>
      </c>
      <c r="D27" s="13"/>
      <c r="E27" s="15">
        <f t="shared" si="0"/>
        <v>0</v>
      </c>
    </row>
    <row r="28" spans="1:5" ht="13.8" thickBot="1" x14ac:dyDescent="0.3">
      <c r="A28" s="18" t="s">
        <v>25</v>
      </c>
      <c r="B28" s="19">
        <f>SUM(B17:B27)</f>
        <v>2734581.1126367263</v>
      </c>
      <c r="C28" s="20">
        <f>SUM(C17:C27)</f>
        <v>0.99999999999999978</v>
      </c>
      <c r="D28" s="19">
        <f>SUM(D17:D27)</f>
        <v>3274799.2080572043</v>
      </c>
      <c r="E28" s="21">
        <f>SUM(E17:E27)</f>
        <v>1</v>
      </c>
    </row>
    <row r="30" spans="1:5" x14ac:dyDescent="0.25">
      <c r="A30" s="8" t="s">
        <v>26</v>
      </c>
    </row>
    <row r="32" spans="1:5" ht="12.75" customHeight="1" x14ac:dyDescent="0.25">
      <c r="A32" s="22" t="s">
        <v>27</v>
      </c>
      <c r="B32" s="22"/>
      <c r="C32" s="22"/>
      <c r="D32" s="22"/>
      <c r="E32" s="22"/>
    </row>
    <row r="33" spans="1:6" x14ac:dyDescent="0.25">
      <c r="A33" s="22"/>
      <c r="B33" s="22"/>
      <c r="C33" s="22"/>
      <c r="D33" s="22"/>
      <c r="E33" s="22"/>
    </row>
    <row r="34" spans="1:6" ht="12.75" customHeight="1" x14ac:dyDescent="0.25">
      <c r="B34" s="23"/>
      <c r="C34" s="23"/>
      <c r="D34" s="23"/>
      <c r="E34" s="23"/>
      <c r="F34" s="23"/>
    </row>
    <row r="35" spans="1:6" ht="12.75" customHeight="1" x14ac:dyDescent="0.25">
      <c r="A35" s="24" t="s">
        <v>28</v>
      </c>
      <c r="B35" s="24"/>
      <c r="C35" s="24"/>
      <c r="D35" s="24"/>
      <c r="E35" s="24"/>
      <c r="F35" s="23"/>
    </row>
    <row r="36" spans="1:6" ht="12.75" customHeight="1" x14ac:dyDescent="0.25">
      <c r="A36" s="24"/>
      <c r="B36" s="24"/>
      <c r="C36" s="24"/>
      <c r="D36" s="24"/>
      <c r="E36" s="24"/>
      <c r="F36" s="25"/>
    </row>
    <row r="37" spans="1:6" x14ac:dyDescent="0.25">
      <c r="A37" s="24"/>
      <c r="B37" s="24"/>
      <c r="C37" s="24"/>
      <c r="D37" s="24"/>
      <c r="E37" s="24"/>
      <c r="F37" s="25"/>
    </row>
    <row r="38" spans="1:6" x14ac:dyDescent="0.25">
      <c r="A38" s="26" t="s">
        <v>29</v>
      </c>
      <c r="B38" s="26"/>
      <c r="C38" s="26"/>
      <c r="D38" s="26"/>
      <c r="E38" s="26"/>
      <c r="F38" s="26"/>
    </row>
    <row r="39" spans="1:6" ht="20.25" customHeight="1" x14ac:dyDescent="0.25">
      <c r="A39" s="24" t="s">
        <v>30</v>
      </c>
      <c r="B39" s="24"/>
      <c r="C39" s="24"/>
      <c r="D39" s="24"/>
      <c r="E39" s="24"/>
      <c r="F39" s="27"/>
    </row>
    <row r="40" spans="1:6" ht="20.25" customHeight="1" x14ac:dyDescent="0.25">
      <c r="A40" s="24"/>
      <c r="B40" s="24"/>
      <c r="C40" s="24"/>
      <c r="D40" s="24"/>
      <c r="E40" s="24"/>
    </row>
    <row r="41" spans="1:6" ht="12.75" customHeight="1" x14ac:dyDescent="0.25"/>
    <row r="43" spans="1:6" ht="12.75" customHeight="1" x14ac:dyDescent="0.25">
      <c r="A43" s="28" t="s">
        <v>31</v>
      </c>
      <c r="B43" s="29"/>
      <c r="C43" s="29"/>
      <c r="D43" s="29"/>
      <c r="E43" s="29"/>
      <c r="F43" s="29"/>
    </row>
    <row r="44" spans="1:6" ht="13.8" thickBot="1" x14ac:dyDescent="0.3">
      <c r="A44" s="28"/>
      <c r="B44" s="30"/>
    </row>
    <row r="45" spans="1:6" x14ac:dyDescent="0.25">
      <c r="A45" s="31"/>
      <c r="B45" s="32"/>
      <c r="C45" s="33" t="s">
        <v>32</v>
      </c>
      <c r="D45" s="33" t="s">
        <v>33</v>
      </c>
      <c r="E45" s="33" t="s">
        <v>34</v>
      </c>
      <c r="F45" s="34" t="s">
        <v>35</v>
      </c>
    </row>
    <row r="46" spans="1:6" ht="12.75" customHeight="1" x14ac:dyDescent="0.25">
      <c r="A46" s="35" t="s">
        <v>36</v>
      </c>
      <c r="B46" s="36"/>
      <c r="C46" s="37" t="s">
        <v>37</v>
      </c>
      <c r="D46" s="37" t="s">
        <v>38</v>
      </c>
      <c r="E46" s="37" t="s">
        <v>39</v>
      </c>
      <c r="F46" s="38" t="s">
        <v>40</v>
      </c>
    </row>
    <row r="47" spans="1:6" x14ac:dyDescent="0.25">
      <c r="A47" s="39"/>
      <c r="B47" s="40"/>
      <c r="C47" s="41"/>
      <c r="D47" s="41"/>
      <c r="E47" s="41"/>
      <c r="F47" s="42"/>
    </row>
    <row r="48" spans="1:6" x14ac:dyDescent="0.25">
      <c r="A48" s="43" t="str">
        <f t="shared" ref="A48:A56" si="1">A17</f>
        <v>Residential</v>
      </c>
      <c r="B48" s="44"/>
      <c r="C48" s="13">
        <f>'[4]2013 Test Yr On Existing Rates'!$J$7</f>
        <v>1562018.1257562558</v>
      </c>
      <c r="D48" s="13">
        <f>'[3]O1 Revenue to cost|RR'!$D$23</f>
        <v>1692609.0881251255</v>
      </c>
      <c r="E48" s="13">
        <f>'[4]Rates By Rate Class'!$B$6</f>
        <v>1712962.0425825561</v>
      </c>
      <c r="F48" s="45">
        <f>'[3]O1 Revenue to cost|RR'!$D$19</f>
        <v>154203.42749673669</v>
      </c>
    </row>
    <row r="49" spans="1:6" x14ac:dyDescent="0.25">
      <c r="A49" s="43" t="str">
        <f t="shared" si="1"/>
        <v>GS &lt; 50 kW</v>
      </c>
      <c r="B49" s="44"/>
      <c r="C49" s="13">
        <f>'[4]2013 Test Yr On Existing Rates'!$J$8</f>
        <v>462188.62313695112</v>
      </c>
      <c r="D49" s="13">
        <f>'[3]O1 Revenue to cost|RR'!$E$23</f>
        <v>500829.44048481318</v>
      </c>
      <c r="E49" s="13">
        <f>'[4]Rates By Rate Class'!$B$7</f>
        <v>524063.14303990995</v>
      </c>
      <c r="F49" s="45">
        <f>'[3]O1 Revenue to cost|RR'!$E$19</f>
        <v>39032.332217465082</v>
      </c>
    </row>
    <row r="50" spans="1:6" ht="25.5" customHeight="1" x14ac:dyDescent="0.25">
      <c r="A50" s="43" t="str">
        <f t="shared" si="1"/>
        <v>GS  50 - 2,999 kW</v>
      </c>
      <c r="B50" s="44"/>
      <c r="C50" s="13">
        <f>'[4]2013 Test Yr On Existing Rates'!$J$9</f>
        <v>509360.78998729418</v>
      </c>
      <c r="D50" s="13">
        <f>'[3]O1 Revenue to cost|RR'!$F$23</f>
        <v>551945.38914180372</v>
      </c>
      <c r="E50" s="13">
        <f>'[4]Rates By Rate Class'!$B$8</f>
        <v>622192.05427900096</v>
      </c>
      <c r="F50" s="45">
        <f>'[3]O1 Revenue to cost|RR'!$F$19</f>
        <v>44551.062987357131</v>
      </c>
    </row>
    <row r="51" spans="1:6" x14ac:dyDescent="0.25">
      <c r="A51" s="43" t="str">
        <f t="shared" si="1"/>
        <v>GS 3,000 - 4,999 kW</v>
      </c>
      <c r="B51" s="44"/>
      <c r="C51" s="13">
        <f>'[4]2013 Test Yr On Existing Rates'!$J$10</f>
        <v>76908.721553403273</v>
      </c>
      <c r="D51" s="13">
        <f>'[3]O1 Revenue to cost|RR'!$H$23</f>
        <v>83338.598260087281</v>
      </c>
      <c r="E51" s="13">
        <f>'[4]Rates By Rate Class'!$B$9</f>
        <v>88404.9111940898</v>
      </c>
      <c r="F51" s="45">
        <f>'[3]O1 Revenue to cost|RR'!$H$19</f>
        <v>5145.7634679363473</v>
      </c>
    </row>
    <row r="52" spans="1:6" x14ac:dyDescent="0.25">
      <c r="A52" s="43" t="str">
        <f t="shared" si="1"/>
        <v>Large User, if applicable</v>
      </c>
      <c r="B52" s="44"/>
      <c r="C52" s="13"/>
      <c r="D52" s="13"/>
      <c r="E52" s="13"/>
      <c r="F52" s="45"/>
    </row>
    <row r="53" spans="1:6" x14ac:dyDescent="0.25">
      <c r="A53" s="43" t="str">
        <f t="shared" si="1"/>
        <v>Street Lighting</v>
      </c>
      <c r="B53" s="44"/>
      <c r="C53" s="13">
        <f>'[4]2013 Test Yr On Existing Rates'!$J$13</f>
        <v>160032.54867455843</v>
      </c>
      <c r="D53" s="13">
        <f>'[3]O1 Revenue to cost|RR'!$J$23</f>
        <v>173411.90976976682</v>
      </c>
      <c r="E53" s="13">
        <f>'[4]Rates By Rate Class'!$B$12</f>
        <v>65589.524533461459</v>
      </c>
      <c r="F53" s="45">
        <f>'[3]O1 Revenue to cost|RR'!$J$19</f>
        <v>8071.74245010291</v>
      </c>
    </row>
    <row r="54" spans="1:6" x14ac:dyDescent="0.25">
      <c r="A54" s="43" t="str">
        <f t="shared" si="1"/>
        <v>Sentinel Lighting</v>
      </c>
      <c r="B54" s="44"/>
      <c r="C54" s="13">
        <f>'[4]2013 Test Yr On Existing Rates'!$J$12</f>
        <v>2884.5209682229042</v>
      </c>
      <c r="D54" s="13">
        <f>'[3]O1 Revenue to cost|RR'!$K$23</f>
        <v>3125.6784573724212</v>
      </c>
      <c r="E54" s="13">
        <f>'[4]Rates By Rate Class'!$B$11</f>
        <v>2886.7157392406698</v>
      </c>
      <c r="F54" s="45">
        <f>'[3]O1 Revenue to cost|RR'!$K$19</f>
        <v>236.42933957857775</v>
      </c>
    </row>
    <row r="55" spans="1:6" x14ac:dyDescent="0.25">
      <c r="A55" s="43" t="str">
        <f t="shared" si="1"/>
        <v>Unmetered Scattered Load (USL)</v>
      </c>
      <c r="B55" s="44"/>
      <c r="C55" s="13">
        <f>'[4]2013 Test Yr On Existing Rates'!$J$14</f>
        <v>16463.148741563273</v>
      </c>
      <c r="D55" s="13">
        <f>'[3]O1 Revenue to cost|RR'!$L$23</f>
        <v>17839.533818235603</v>
      </c>
      <c r="E55" s="13">
        <f>'[4]Rates By Rate Class'!$B$13</f>
        <v>7000.9854317934532</v>
      </c>
      <c r="F55" s="45">
        <f>'[3]O1 Revenue to cost|RR'!$L$19</f>
        <v>458.81204082324899</v>
      </c>
    </row>
    <row r="56" spans="1:6" x14ac:dyDescent="0.25">
      <c r="A56" s="43" t="str">
        <f t="shared" si="1"/>
        <v>Other class, if applicable</v>
      </c>
      <c r="B56" s="44"/>
      <c r="C56" s="13"/>
      <c r="D56" s="13"/>
      <c r="E56" s="13"/>
      <c r="F56" s="45"/>
    </row>
    <row r="57" spans="1:6" x14ac:dyDescent="0.25">
      <c r="A57" s="46"/>
      <c r="B57" s="47"/>
      <c r="C57" s="13"/>
      <c r="D57" s="13"/>
      <c r="E57" s="13"/>
      <c r="F57" s="45"/>
    </row>
    <row r="58" spans="1:6" ht="13.8" thickBot="1" x14ac:dyDescent="0.3">
      <c r="A58" s="48" t="str">
        <f>A27</f>
        <v>Embedded distributor class</v>
      </c>
      <c r="B58" s="49"/>
      <c r="C58" s="50"/>
      <c r="D58" s="50"/>
      <c r="E58" s="50"/>
      <c r="F58" s="51"/>
    </row>
    <row r="59" spans="1:6" ht="13.8" thickTop="1" x14ac:dyDescent="0.25">
      <c r="A59" s="52" t="str">
        <f>A28</f>
        <v>Total</v>
      </c>
      <c r="B59" s="53"/>
      <c r="C59" s="54">
        <f>SUM(C48:C58)</f>
        <v>2789856.478818249</v>
      </c>
      <c r="D59" s="54">
        <f>SUM(D48:D58)</f>
        <v>3023099.6380572049</v>
      </c>
      <c r="E59" s="54">
        <f>SUM(E48:E58)</f>
        <v>3023099.3768000528</v>
      </c>
      <c r="F59" s="55">
        <f>SUM(F48:F58)</f>
        <v>251699.57</v>
      </c>
    </row>
    <row r="61" spans="1:6" x14ac:dyDescent="0.25">
      <c r="A61" s="8" t="s">
        <v>41</v>
      </c>
      <c r="B61" s="56"/>
      <c r="C61" s="56"/>
      <c r="D61" s="56"/>
      <c r="E61" s="56"/>
      <c r="F61" s="56"/>
    </row>
    <row r="62" spans="1:6" x14ac:dyDescent="0.25">
      <c r="A62" s="56"/>
      <c r="B62" s="56"/>
      <c r="C62" s="56"/>
      <c r="D62" s="56"/>
      <c r="E62" s="56"/>
      <c r="F62" s="56"/>
    </row>
    <row r="63" spans="1:6" ht="12.75" customHeight="1" x14ac:dyDescent="0.25">
      <c r="A63" s="57" t="s">
        <v>42</v>
      </c>
      <c r="B63" s="57"/>
      <c r="C63" s="57"/>
      <c r="D63" s="57"/>
      <c r="E63" s="57"/>
      <c r="F63" s="57"/>
    </row>
    <row r="64" spans="1:6" x14ac:dyDescent="0.25">
      <c r="A64" s="57"/>
      <c r="B64" s="57"/>
      <c r="C64" s="57"/>
      <c r="D64" s="57"/>
      <c r="E64" s="57"/>
      <c r="F64" s="57"/>
    </row>
    <row r="65" spans="1:12" ht="12.75" customHeight="1" x14ac:dyDescent="0.25">
      <c r="A65" s="23"/>
      <c r="B65" s="23"/>
      <c r="C65" s="23"/>
      <c r="D65" s="23"/>
      <c r="E65" s="23"/>
      <c r="F65" s="23"/>
      <c r="H65" s="58"/>
      <c r="I65" s="58"/>
      <c r="J65" s="58"/>
      <c r="K65" s="58"/>
      <c r="L65" s="58"/>
    </row>
    <row r="66" spans="1:12" x14ac:dyDescent="0.25">
      <c r="A66" s="59" t="s">
        <v>43</v>
      </c>
      <c r="B66" s="59"/>
      <c r="C66" s="59"/>
      <c r="D66" s="59"/>
      <c r="E66" s="59"/>
      <c r="F66" s="59"/>
      <c r="H66" s="58"/>
      <c r="I66" s="58"/>
      <c r="J66" s="58"/>
      <c r="K66" s="58"/>
      <c r="L66" s="58"/>
    </row>
    <row r="67" spans="1:12" x14ac:dyDescent="0.25">
      <c r="A67" s="60"/>
      <c r="B67" s="56"/>
      <c r="C67" s="56"/>
      <c r="D67" s="56"/>
      <c r="E67" s="56"/>
      <c r="F67" s="56"/>
      <c r="H67" s="58"/>
      <c r="I67" s="58"/>
      <c r="J67" s="58"/>
      <c r="K67" s="58"/>
      <c r="L67" s="58"/>
    </row>
    <row r="68" spans="1:12" ht="12.75" customHeight="1" x14ac:dyDescent="0.25">
      <c r="A68" s="61" t="s">
        <v>44</v>
      </c>
      <c r="B68" s="61"/>
      <c r="C68" s="61"/>
      <c r="D68" s="61"/>
      <c r="E68" s="61"/>
      <c r="F68" s="61"/>
      <c r="H68" s="62"/>
      <c r="I68" s="58"/>
      <c r="J68" s="58"/>
      <c r="K68" s="58"/>
      <c r="L68" s="58"/>
    </row>
    <row r="69" spans="1:12" x14ac:dyDescent="0.25">
      <c r="A69" s="61"/>
      <c r="B69" s="61"/>
      <c r="C69" s="61"/>
      <c r="D69" s="61"/>
      <c r="E69" s="61"/>
      <c r="F69" s="61"/>
    </row>
    <row r="70" spans="1:12" x14ac:dyDescent="0.25">
      <c r="A70" s="56"/>
      <c r="B70" s="56"/>
      <c r="C70" s="56"/>
      <c r="D70" s="56"/>
      <c r="E70" s="56"/>
      <c r="F70" s="56"/>
    </row>
    <row r="71" spans="1:12" ht="12.75" customHeight="1" x14ac:dyDescent="0.25">
      <c r="A71" s="61" t="s">
        <v>45</v>
      </c>
      <c r="B71" s="61"/>
      <c r="C71" s="61"/>
      <c r="D71" s="61"/>
      <c r="E71" s="61"/>
      <c r="F71" s="61"/>
    </row>
    <row r="72" spans="1:12" x14ac:dyDescent="0.25">
      <c r="A72" s="61"/>
      <c r="B72" s="61"/>
      <c r="C72" s="61"/>
      <c r="D72" s="61"/>
      <c r="E72" s="61"/>
      <c r="F72" s="61"/>
    </row>
    <row r="73" spans="1:12" x14ac:dyDescent="0.25">
      <c r="A73" s="63"/>
      <c r="B73" s="63"/>
      <c r="C73" s="63"/>
      <c r="D73" s="63"/>
      <c r="E73" s="63"/>
      <c r="F73" s="63"/>
    </row>
    <row r="74" spans="1:12" x14ac:dyDescent="0.25">
      <c r="A74" s="8" t="s">
        <v>46</v>
      </c>
      <c r="B74" s="56"/>
      <c r="C74" s="56"/>
      <c r="D74" s="56"/>
      <c r="E74" s="56"/>
      <c r="F74" s="56"/>
    </row>
    <row r="75" spans="1:12" ht="13.8" thickBot="1" x14ac:dyDescent="0.3">
      <c r="A75" s="56"/>
      <c r="B75" s="56"/>
      <c r="C75" s="56"/>
      <c r="D75" s="56"/>
      <c r="E75" s="56"/>
      <c r="F75" s="56"/>
    </row>
    <row r="76" spans="1:12" ht="39.6" x14ac:dyDescent="0.25">
      <c r="A76" s="64" t="s">
        <v>47</v>
      </c>
      <c r="B76" s="65"/>
      <c r="C76" s="66" t="s">
        <v>48</v>
      </c>
      <c r="D76" s="66" t="s">
        <v>49</v>
      </c>
      <c r="E76" s="66" t="s">
        <v>50</v>
      </c>
      <c r="F76" s="67" t="s">
        <v>51</v>
      </c>
    </row>
    <row r="77" spans="1:12" ht="26.4" x14ac:dyDescent="0.25">
      <c r="A77" s="68"/>
      <c r="B77" s="69"/>
      <c r="C77" s="70" t="s">
        <v>52</v>
      </c>
      <c r="D77" s="41" t="s">
        <v>53</v>
      </c>
      <c r="E77" s="41" t="s">
        <v>54</v>
      </c>
      <c r="F77" s="71"/>
    </row>
    <row r="78" spans="1:12" x14ac:dyDescent="0.25">
      <c r="A78" s="68"/>
      <c r="B78" s="69"/>
      <c r="C78" s="72">
        <v>2011</v>
      </c>
      <c r="D78" s="73"/>
      <c r="E78" s="73"/>
      <c r="F78" s="74"/>
    </row>
    <row r="79" spans="1:12" x14ac:dyDescent="0.25">
      <c r="A79" s="75"/>
      <c r="B79" s="76"/>
      <c r="C79" s="77" t="s">
        <v>13</v>
      </c>
      <c r="D79" s="78" t="s">
        <v>13</v>
      </c>
      <c r="E79" s="78" t="s">
        <v>13</v>
      </c>
      <c r="F79" s="79" t="s">
        <v>13</v>
      </c>
    </row>
    <row r="80" spans="1:12" x14ac:dyDescent="0.25">
      <c r="A80" s="80" t="str">
        <f t="shared" ref="A80:A88" si="2">A48</f>
        <v>Residential</v>
      </c>
      <c r="B80" s="81"/>
      <c r="C80" s="82">
        <v>101.7</v>
      </c>
      <c r="D80" s="83">
        <f>IF(D17=0,"",(D48+F48)/D17*100)</f>
        <v>98.55902191348288</v>
      </c>
      <c r="E80" s="83">
        <f t="shared" ref="E80:E90" si="3">IF(D17=0,"",(E48+F48)/D17*100)</f>
        <v>99.645200000000003</v>
      </c>
      <c r="F80" s="84" t="s">
        <v>55</v>
      </c>
    </row>
    <row r="81" spans="1:6" x14ac:dyDescent="0.25">
      <c r="A81" s="80" t="str">
        <f t="shared" si="2"/>
        <v>GS &lt; 50 kW</v>
      </c>
      <c r="B81" s="81"/>
      <c r="C81" s="82">
        <v>105.3</v>
      </c>
      <c r="D81" s="83">
        <f t="shared" ref="D81:D90" si="4">IF(D18=0,"",(D49+F49)/D18*100)</f>
        <v>94.9635130817354</v>
      </c>
      <c r="E81" s="83">
        <f t="shared" si="3"/>
        <v>99.05040000000001</v>
      </c>
      <c r="F81" s="84" t="s">
        <v>56</v>
      </c>
    </row>
    <row r="82" spans="1:6" ht="26.25" customHeight="1" x14ac:dyDescent="0.25">
      <c r="A82" s="85" t="str">
        <f t="shared" si="2"/>
        <v>GS  50 - 2,999 kW</v>
      </c>
      <c r="B82" s="86"/>
      <c r="C82" s="82">
        <v>104.7</v>
      </c>
      <c r="D82" s="83">
        <f t="shared" si="4"/>
        <v>89.236611484548007</v>
      </c>
      <c r="E82" s="83">
        <f t="shared" si="3"/>
        <v>99.74560000000001</v>
      </c>
      <c r="F82" s="84" t="s">
        <v>56</v>
      </c>
    </row>
    <row r="83" spans="1:6" x14ac:dyDescent="0.25">
      <c r="A83" s="80" t="str">
        <f t="shared" si="2"/>
        <v>GS 3,000 - 4,999 kW</v>
      </c>
      <c r="B83" s="81"/>
      <c r="C83" s="82">
        <v>87</v>
      </c>
      <c r="D83" s="83">
        <f t="shared" si="4"/>
        <v>94.28836937251917</v>
      </c>
      <c r="E83" s="83">
        <f t="shared" si="3"/>
        <v>99.686999999999998</v>
      </c>
      <c r="F83" s="84" t="s">
        <v>56</v>
      </c>
    </row>
    <row r="84" spans="1:6" x14ac:dyDescent="0.25">
      <c r="A84" s="80" t="str">
        <f t="shared" si="2"/>
        <v>Large User, if applicable</v>
      </c>
      <c r="B84" s="81"/>
      <c r="C84" s="82"/>
      <c r="D84" s="83" t="str">
        <f t="shared" si="4"/>
        <v/>
      </c>
      <c r="E84" s="83" t="str">
        <f t="shared" si="3"/>
        <v/>
      </c>
      <c r="F84" s="84" t="s">
        <v>55</v>
      </c>
    </row>
    <row r="85" spans="1:6" x14ac:dyDescent="0.25">
      <c r="A85" s="80" t="str">
        <f t="shared" si="2"/>
        <v>Street Lighting</v>
      </c>
      <c r="B85" s="81"/>
      <c r="C85" s="82">
        <v>70</v>
      </c>
      <c r="D85" s="83">
        <f t="shared" si="4"/>
        <v>295.65114962309269</v>
      </c>
      <c r="E85" s="83">
        <f t="shared" si="3"/>
        <v>120</v>
      </c>
      <c r="F85" s="84" t="s">
        <v>57</v>
      </c>
    </row>
    <row r="86" spans="1:6" x14ac:dyDescent="0.25">
      <c r="A86" s="80" t="str">
        <f t="shared" si="2"/>
        <v>Sentinel Lighting</v>
      </c>
      <c r="B86" s="81"/>
      <c r="C86" s="82">
        <v>70</v>
      </c>
      <c r="D86" s="83">
        <f t="shared" si="4"/>
        <v>129.18161835333356</v>
      </c>
      <c r="E86" s="83">
        <f t="shared" si="3"/>
        <v>120</v>
      </c>
      <c r="F86" s="84" t="s">
        <v>56</v>
      </c>
    </row>
    <row r="87" spans="1:6" x14ac:dyDescent="0.25">
      <c r="A87" s="85" t="str">
        <f t="shared" si="2"/>
        <v>Unmetered Scattered Load (USL)</v>
      </c>
      <c r="B87" s="86"/>
      <c r="C87" s="82">
        <v>103.7</v>
      </c>
      <c r="D87" s="83">
        <f t="shared" si="4"/>
        <v>294.35135620603279</v>
      </c>
      <c r="E87" s="83">
        <f t="shared" si="3"/>
        <v>120</v>
      </c>
      <c r="F87" s="84" t="s">
        <v>56</v>
      </c>
    </row>
    <row r="88" spans="1:6" x14ac:dyDescent="0.25">
      <c r="A88" s="80" t="str">
        <f t="shared" si="2"/>
        <v>Other class, if applicable</v>
      </c>
      <c r="B88" s="81"/>
      <c r="C88" s="82"/>
      <c r="D88" s="83" t="str">
        <f t="shared" si="4"/>
        <v/>
      </c>
      <c r="E88" s="83" t="str">
        <f t="shared" si="3"/>
        <v/>
      </c>
      <c r="F88" s="87"/>
    </row>
    <row r="89" spans="1:6" x14ac:dyDescent="0.25">
      <c r="A89" s="88"/>
      <c r="B89" s="89"/>
      <c r="C89" s="82"/>
      <c r="D89" s="83" t="str">
        <f t="shared" si="4"/>
        <v/>
      </c>
      <c r="E89" s="83" t="str">
        <f t="shared" si="3"/>
        <v/>
      </c>
      <c r="F89" s="87"/>
    </row>
    <row r="90" spans="1:6" ht="13.8" thickBot="1" x14ac:dyDescent="0.3">
      <c r="A90" s="90" t="str">
        <f>A58</f>
        <v>Embedded distributor class</v>
      </c>
      <c r="B90" s="91"/>
      <c r="C90" s="92"/>
      <c r="D90" s="93" t="str">
        <f t="shared" si="4"/>
        <v/>
      </c>
      <c r="E90" s="93" t="str">
        <f t="shared" si="3"/>
        <v/>
      </c>
      <c r="F90" s="94"/>
    </row>
    <row r="92" spans="1:6" x14ac:dyDescent="0.25">
      <c r="A92" s="8" t="s">
        <v>26</v>
      </c>
      <c r="B92" s="56"/>
      <c r="C92" s="56"/>
      <c r="D92" s="56"/>
      <c r="E92" s="56"/>
      <c r="F92" s="56"/>
    </row>
    <row r="93" spans="1:6" x14ac:dyDescent="0.25">
      <c r="A93" s="56"/>
      <c r="B93" s="56"/>
      <c r="C93" s="56"/>
      <c r="D93" s="56"/>
      <c r="E93" s="56"/>
      <c r="F93" s="56"/>
    </row>
    <row r="94" spans="1:6" ht="30.75" customHeight="1" x14ac:dyDescent="0.25">
      <c r="A94" s="57" t="s">
        <v>58</v>
      </c>
      <c r="B94" s="57"/>
      <c r="C94" s="57"/>
      <c r="D94" s="57"/>
      <c r="E94" s="57"/>
      <c r="F94" s="57"/>
    </row>
    <row r="95" spans="1:6" ht="20.25" customHeight="1" x14ac:dyDescent="0.25">
      <c r="A95" s="57"/>
      <c r="B95" s="57"/>
      <c r="C95" s="57"/>
      <c r="D95" s="57"/>
      <c r="E95" s="57"/>
      <c r="F95" s="57"/>
    </row>
    <row r="96" spans="1:6" ht="12.75" customHeight="1" x14ac:dyDescent="0.25">
      <c r="A96" s="95"/>
      <c r="B96" s="95"/>
      <c r="C96" s="95"/>
      <c r="D96" s="95"/>
      <c r="E96" s="95"/>
      <c r="F96" s="95"/>
    </row>
    <row r="97" spans="1:6" ht="25.5" customHeight="1" x14ac:dyDescent="0.25">
      <c r="A97" s="61" t="s">
        <v>59</v>
      </c>
      <c r="B97" s="61"/>
      <c r="C97" s="61"/>
      <c r="D97" s="61"/>
      <c r="E97" s="61"/>
      <c r="F97" s="61"/>
    </row>
    <row r="98" spans="1:6" x14ac:dyDescent="0.25">
      <c r="A98" s="56"/>
      <c r="B98" s="56"/>
      <c r="C98" s="56"/>
      <c r="D98" s="56"/>
      <c r="E98" s="56"/>
      <c r="F98" s="56"/>
    </row>
    <row r="99" spans="1:6" x14ac:dyDescent="0.25">
      <c r="A99" s="96" t="s">
        <v>60</v>
      </c>
      <c r="B99" s="97"/>
      <c r="C99" s="97"/>
      <c r="D99" s="97"/>
      <c r="E99" s="97"/>
      <c r="F99" s="97"/>
    </row>
    <row r="100" spans="1:6" ht="13.8" thickBot="1" x14ac:dyDescent="0.3"/>
    <row r="101" spans="1:6" x14ac:dyDescent="0.25">
      <c r="A101" s="98" t="s">
        <v>47</v>
      </c>
      <c r="B101" s="99"/>
      <c r="C101" s="100" t="s">
        <v>61</v>
      </c>
      <c r="D101" s="100"/>
      <c r="E101" s="100"/>
      <c r="F101" s="67" t="s">
        <v>51</v>
      </c>
    </row>
    <row r="102" spans="1:6" x14ac:dyDescent="0.25">
      <c r="A102" s="39"/>
      <c r="B102" s="40"/>
      <c r="C102" s="101">
        <v>2013</v>
      </c>
      <c r="D102" s="101">
        <v>2014</v>
      </c>
      <c r="E102" s="101">
        <v>2015</v>
      </c>
      <c r="F102" s="102"/>
    </row>
    <row r="103" spans="1:6" x14ac:dyDescent="0.25">
      <c r="A103" s="39"/>
      <c r="B103" s="40"/>
      <c r="C103" s="101" t="s">
        <v>13</v>
      </c>
      <c r="D103" s="101" t="s">
        <v>13</v>
      </c>
      <c r="E103" s="101" t="s">
        <v>13</v>
      </c>
      <c r="F103" s="103" t="s">
        <v>13</v>
      </c>
    </row>
    <row r="104" spans="1:6" x14ac:dyDescent="0.25">
      <c r="A104" s="43" t="str">
        <f>A80</f>
        <v>Residential</v>
      </c>
      <c r="B104" s="44"/>
      <c r="C104" s="104">
        <f>E80</f>
        <v>99.645200000000003</v>
      </c>
      <c r="D104" s="105">
        <f>C104</f>
        <v>99.645200000000003</v>
      </c>
      <c r="E104" s="105">
        <f>D104</f>
        <v>99.645200000000003</v>
      </c>
      <c r="F104" s="106" t="str">
        <f>F80</f>
        <v>85 - 115</v>
      </c>
    </row>
    <row r="105" spans="1:6" x14ac:dyDescent="0.25">
      <c r="A105" s="43" t="str">
        <f t="shared" ref="A105:A114" si="5">A81</f>
        <v>GS &lt; 50 kW</v>
      </c>
      <c r="B105" s="44"/>
      <c r="C105" s="104">
        <f t="shared" ref="C105:C114" si="6">E81</f>
        <v>99.05040000000001</v>
      </c>
      <c r="D105" s="105">
        <f t="shared" ref="D105:E111" si="7">C105</f>
        <v>99.05040000000001</v>
      </c>
      <c r="E105" s="105">
        <f t="shared" si="7"/>
        <v>99.05040000000001</v>
      </c>
      <c r="F105" s="106" t="str">
        <f t="shared" ref="F105:F111" si="8">F81</f>
        <v>80 - 120</v>
      </c>
    </row>
    <row r="106" spans="1:6" ht="24" customHeight="1" x14ac:dyDescent="0.25">
      <c r="A106" s="43" t="str">
        <f t="shared" si="5"/>
        <v>GS  50 - 2,999 kW</v>
      </c>
      <c r="B106" s="44"/>
      <c r="C106" s="104">
        <f t="shared" si="6"/>
        <v>99.74560000000001</v>
      </c>
      <c r="D106" s="105">
        <f t="shared" si="7"/>
        <v>99.74560000000001</v>
      </c>
      <c r="E106" s="105">
        <f t="shared" si="7"/>
        <v>99.74560000000001</v>
      </c>
      <c r="F106" s="106" t="str">
        <f t="shared" si="8"/>
        <v>80 - 120</v>
      </c>
    </row>
    <row r="107" spans="1:6" x14ac:dyDescent="0.25">
      <c r="A107" s="43" t="str">
        <f t="shared" si="5"/>
        <v>GS 3,000 - 4,999 kW</v>
      </c>
      <c r="B107" s="44"/>
      <c r="C107" s="104">
        <f t="shared" si="6"/>
        <v>99.686999999999998</v>
      </c>
      <c r="D107" s="105">
        <f t="shared" si="7"/>
        <v>99.686999999999998</v>
      </c>
      <c r="E107" s="105">
        <f t="shared" si="7"/>
        <v>99.686999999999998</v>
      </c>
      <c r="F107" s="106" t="str">
        <f t="shared" si="8"/>
        <v>80 - 120</v>
      </c>
    </row>
    <row r="108" spans="1:6" x14ac:dyDescent="0.25">
      <c r="A108" s="43" t="str">
        <f t="shared" si="5"/>
        <v>Large User, if applicable</v>
      </c>
      <c r="B108" s="44"/>
      <c r="C108" s="104" t="str">
        <f t="shared" si="6"/>
        <v/>
      </c>
      <c r="D108" s="105" t="str">
        <f t="shared" si="7"/>
        <v/>
      </c>
      <c r="E108" s="105" t="str">
        <f t="shared" si="7"/>
        <v/>
      </c>
      <c r="F108" s="106" t="str">
        <f t="shared" si="8"/>
        <v>85 - 115</v>
      </c>
    </row>
    <row r="109" spans="1:6" x14ac:dyDescent="0.25">
      <c r="A109" s="43" t="str">
        <f t="shared" si="5"/>
        <v>Street Lighting</v>
      </c>
      <c r="B109" s="44"/>
      <c r="C109" s="104">
        <f t="shared" si="6"/>
        <v>120</v>
      </c>
      <c r="D109" s="105">
        <f t="shared" si="7"/>
        <v>120</v>
      </c>
      <c r="E109" s="105">
        <f t="shared" si="7"/>
        <v>120</v>
      </c>
      <c r="F109" s="106" t="str">
        <f t="shared" si="8"/>
        <v>70 - 120</v>
      </c>
    </row>
    <row r="110" spans="1:6" x14ac:dyDescent="0.25">
      <c r="A110" s="43" t="str">
        <f t="shared" si="5"/>
        <v>Sentinel Lighting</v>
      </c>
      <c r="B110" s="44"/>
      <c r="C110" s="104">
        <f t="shared" si="6"/>
        <v>120</v>
      </c>
      <c r="D110" s="105">
        <f t="shared" si="7"/>
        <v>120</v>
      </c>
      <c r="E110" s="105">
        <f t="shared" si="7"/>
        <v>120</v>
      </c>
      <c r="F110" s="106" t="str">
        <f t="shared" si="8"/>
        <v>80 - 120</v>
      </c>
    </row>
    <row r="111" spans="1:6" ht="12.75" customHeight="1" x14ac:dyDescent="0.25">
      <c r="A111" s="43" t="str">
        <f t="shared" si="5"/>
        <v>Unmetered Scattered Load (USL)</v>
      </c>
      <c r="B111" s="44"/>
      <c r="C111" s="104">
        <f t="shared" si="6"/>
        <v>120</v>
      </c>
      <c r="D111" s="105">
        <f t="shared" si="7"/>
        <v>120</v>
      </c>
      <c r="E111" s="105">
        <f t="shared" si="7"/>
        <v>120</v>
      </c>
      <c r="F111" s="106" t="str">
        <f t="shared" si="8"/>
        <v>80 - 120</v>
      </c>
    </row>
    <row r="112" spans="1:6" x14ac:dyDescent="0.25">
      <c r="A112" s="43" t="str">
        <f t="shared" si="5"/>
        <v>Other class, if applicable</v>
      </c>
      <c r="B112" s="44"/>
      <c r="C112" s="104" t="str">
        <f t="shared" si="6"/>
        <v/>
      </c>
      <c r="D112" s="107"/>
      <c r="E112" s="107"/>
      <c r="F112" s="108">
        <f>F88</f>
        <v>0</v>
      </c>
    </row>
    <row r="113" spans="1:6" x14ac:dyDescent="0.25">
      <c r="A113" s="43"/>
      <c r="B113" s="44"/>
      <c r="C113" s="104" t="str">
        <f t="shared" si="6"/>
        <v/>
      </c>
      <c r="D113" s="107"/>
      <c r="E113" s="107"/>
      <c r="F113" s="108">
        <f>F89</f>
        <v>0</v>
      </c>
    </row>
    <row r="114" spans="1:6" ht="13.5" customHeight="1" thickBot="1" x14ac:dyDescent="0.3">
      <c r="A114" s="109" t="str">
        <f t="shared" si="5"/>
        <v>Embedded distributor class</v>
      </c>
      <c r="B114" s="110"/>
      <c r="C114" s="111" t="str">
        <f t="shared" si="6"/>
        <v/>
      </c>
      <c r="D114" s="112"/>
      <c r="E114" s="112"/>
      <c r="F114" s="113"/>
    </row>
    <row r="116" spans="1:6" ht="12.75" customHeight="1" x14ac:dyDescent="0.25">
      <c r="A116" s="8" t="s">
        <v>62</v>
      </c>
    </row>
    <row r="117" spans="1:6" ht="12.75" customHeight="1" x14ac:dyDescent="0.25">
      <c r="A117" s="57" t="s">
        <v>63</v>
      </c>
      <c r="B117" s="57"/>
      <c r="C117" s="57"/>
      <c r="D117" s="57"/>
      <c r="E117" s="57"/>
      <c r="F117" s="57"/>
    </row>
    <row r="118" spans="1:6" x14ac:dyDescent="0.25">
      <c r="A118" s="57"/>
      <c r="B118" s="57"/>
      <c r="C118" s="57"/>
      <c r="D118" s="57"/>
      <c r="E118" s="57"/>
      <c r="F118" s="57"/>
    </row>
    <row r="119" spans="1:6" ht="20.25" customHeight="1" x14ac:dyDescent="0.25">
      <c r="A119" s="57"/>
      <c r="B119" s="57"/>
      <c r="C119" s="57"/>
      <c r="D119" s="57"/>
      <c r="E119" s="57"/>
      <c r="F119" s="57"/>
    </row>
    <row r="120" spans="1:6" ht="16.5" customHeight="1" x14ac:dyDescent="0.25">
      <c r="A120" s="57"/>
      <c r="B120" s="57"/>
      <c r="C120" s="57"/>
      <c r="D120" s="57"/>
      <c r="E120" s="57"/>
      <c r="F120" s="57"/>
    </row>
    <row r="122" spans="1:6" x14ac:dyDescent="0.25">
      <c r="A122" s="114"/>
      <c r="B122" s="114"/>
      <c r="C122" s="114"/>
      <c r="D122" s="114"/>
      <c r="E122" s="114"/>
      <c r="F122" s="114"/>
    </row>
    <row r="123" spans="1:6" x14ac:dyDescent="0.25">
      <c r="A123" s="114"/>
      <c r="B123" s="114"/>
      <c r="C123" s="114"/>
      <c r="D123" s="114"/>
      <c r="E123" s="114"/>
      <c r="F123" s="114"/>
    </row>
    <row r="124" spans="1:6" x14ac:dyDescent="0.25">
      <c r="A124" s="114"/>
      <c r="B124" s="114"/>
      <c r="C124" s="114"/>
      <c r="D124" s="114"/>
      <c r="E124" s="114"/>
      <c r="F124" s="114"/>
    </row>
  </sheetData>
  <mergeCells count="63">
    <mergeCell ref="A111:B111"/>
    <mergeCell ref="A112:B112"/>
    <mergeCell ref="A113:B113"/>
    <mergeCell ref="A114:B114"/>
    <mergeCell ref="A117:F120"/>
    <mergeCell ref="A122:F124"/>
    <mergeCell ref="A105:B105"/>
    <mergeCell ref="A106:B106"/>
    <mergeCell ref="A107:B107"/>
    <mergeCell ref="A108:B108"/>
    <mergeCell ref="A109:B109"/>
    <mergeCell ref="A110:B110"/>
    <mergeCell ref="A94:F95"/>
    <mergeCell ref="A97:F97"/>
    <mergeCell ref="A101:B103"/>
    <mergeCell ref="C101:E101"/>
    <mergeCell ref="F101:F102"/>
    <mergeCell ref="A104:B104"/>
    <mergeCell ref="A85:B85"/>
    <mergeCell ref="A86:B86"/>
    <mergeCell ref="A87:B87"/>
    <mergeCell ref="A88:B88"/>
    <mergeCell ref="A89:B89"/>
    <mergeCell ref="A90:B90"/>
    <mergeCell ref="A79:B79"/>
    <mergeCell ref="A80:B80"/>
    <mergeCell ref="A81:B81"/>
    <mergeCell ref="A82:B82"/>
    <mergeCell ref="A83:B83"/>
    <mergeCell ref="A84:B84"/>
    <mergeCell ref="A63:F64"/>
    <mergeCell ref="A66:F66"/>
    <mergeCell ref="A68:F69"/>
    <mergeCell ref="A71:F72"/>
    <mergeCell ref="A76:B78"/>
    <mergeCell ref="F76:F78"/>
    <mergeCell ref="D77:D78"/>
    <mergeCell ref="E77:E78"/>
    <mergeCell ref="A54:B54"/>
    <mergeCell ref="A55:B55"/>
    <mergeCell ref="A56:B56"/>
    <mergeCell ref="A57:B57"/>
    <mergeCell ref="A58:B58"/>
    <mergeCell ref="A59:B59"/>
    <mergeCell ref="A48:B48"/>
    <mergeCell ref="A49:B49"/>
    <mergeCell ref="A50:B50"/>
    <mergeCell ref="A51:B51"/>
    <mergeCell ref="A52:B52"/>
    <mergeCell ref="A53:B53"/>
    <mergeCell ref="B43:F43"/>
    <mergeCell ref="A45:B45"/>
    <mergeCell ref="A46:B47"/>
    <mergeCell ref="C46:C47"/>
    <mergeCell ref="D46:D47"/>
    <mergeCell ref="E46:E47"/>
    <mergeCell ref="F46:F47"/>
    <mergeCell ref="A8:F8"/>
    <mergeCell ref="A9:F9"/>
    <mergeCell ref="A10:F10"/>
    <mergeCell ref="A32:E33"/>
    <mergeCell ref="A35:E37"/>
    <mergeCell ref="A39:E40"/>
  </mergeCells>
  <dataValidations count="1">
    <dataValidation allowBlank="1" showInputMessage="1" showErrorMessage="1" promptTitle="Date Format" prompt="E.g:  &quot;August 1, 2011&quot;" sqref="F7"/>
  </dataValidations>
  <pageMargins left="0.74803149606299213" right="0.74803149606299213" top="0.98425196850393704" bottom="0.98425196850393704" header="0.51181102362204722" footer="0.51181102362204722"/>
  <pageSetup scale="66" fitToHeight="2" orientation="portrait" r:id="rId1"/>
  <headerFooter alignWithMargins="0">
    <oddHeader>&amp;A</oddHeader>
    <oddFooter>&amp;Z&amp;F&amp;RPage &amp;P</oddFooter>
  </headerFooter>
  <rowBreaks count="1" manualBreakCount="1">
    <brk id="72"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App.2-P_Cost_Allocation</vt:lpstr>
      <vt:lpstr>'App.2-P_Cost_Allocation'!Print_Area</vt:lpstr>
      <vt:lpstr>'App.2-P_Cost_Allocation'!Print_Titles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Florence Thiessen</dc:creator>
  <cp:lastModifiedBy>Florence Thiessen</cp:lastModifiedBy>
  <dcterms:created xsi:type="dcterms:W3CDTF">2013-06-14T16:06:34Z</dcterms:created>
  <dcterms:modified xsi:type="dcterms:W3CDTF">2013-06-14T16:20:40Z</dcterms:modified>
</cp:coreProperties>
</file>