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660" windowWidth="9720" windowHeight="5025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<sst xmlns="http://schemas.openxmlformats.org/spreadsheetml/2006/main" count="274" uniqueCount="195">
  <si>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</si>
  <si>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</si>
  <si>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</si>
  <si>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</si>
  <si>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</si>
  <si>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</si>
  <si>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</si>
  <si>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</si>
  <si>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</si>
  <si>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</si>
  <si>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</si>
  <si>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</si>
  <si>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</si>
  <si>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</si>
  <si>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</si>
  <si>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</si>
  <si>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</si>
  <si>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</si>
  <si>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</si>
  <si>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</si>
  <si>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</si>
  <si>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</si>
  <si>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</si>
  <si>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</si>
  <si>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</si>
  <si>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</si>
  <si>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</si>
  <si>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</si>
  <si>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</si>
  <si>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</si>
  <si>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</si>
  <si>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</si>
  <si>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</si>
  <si>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</si>
  <si>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</si>
  <si>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</si>
  <si>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</si>
  <si>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</si>
  <si>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</si>
  <si>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</si>
  <si>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</si>
  <si>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</si>
  <si>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</si>
  <si>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</si>
  <si>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</si>
  <si>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</si>
  <si>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</si>
  <si>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</si>
  <si>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</si>
  <si>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</si>
  <si>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</si>
  <si>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</si>
  <si>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</si>
  <si>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</si>
  <si>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</si>
  <si>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</si>
  <si>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</si>
  <si>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</si>
  <si>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</si>
  <si>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</si>
  <si>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</si>
  <si>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</si>
  <si>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</si>
  <si>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</si>
  <si>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</si>
  <si>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</si>
  <si>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</si>
  <si>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</si>
  <si>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</si>
  <si>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</si>
  <si>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</si>
  <si>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</si>
  <si>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</si>
  <si>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</si>
  <si>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</si>
  <si>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</si>
  <si>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</si>
  <si>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</si>
  <si>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</si>
  <si>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</si>
  <si>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</si>
  <si>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</si>
  <si>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</si>
  <si>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</si>
  <si>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</si>
  <si>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</si>
  <si>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</si>
  <si>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</si>
  <si>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</si>
  <si>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</si>
  <si>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</si>
  <si>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</si>
  <si>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</si>
  <si>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</si>
  <si>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</si>
  <si>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</si>
  <si>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</si>
  <si>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</si>
  <si>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</si>
  <si>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</si>
  <si>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</si>
  <si>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</si>
  <si>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</si>
  <si>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</si>
  <si>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</si>
  <si>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</si>
  <si>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</si>
  <si>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</si>
  <si>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</si>
  <si>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</si>
  <si>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</si>
  <si>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</si>
  <si>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</si>
  <si>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</si>
  <si>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</si>
  <si>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</si>
  <si>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</si>
  <si>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</si>
  <si>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</si>
  <si>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</si>
  <si>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</si>
  <si>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</si>
  <si>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</si>
  <si>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</si>
  <si>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</si>
  <si>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</si>
  <si>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</si>
  <si>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</si>
  <si>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</si>
  <si>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</si>
  <si>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</si>
  <si>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</si>
  <si>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</si>
  <si>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</si>
  <si>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</si>
  <si>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</si>
  <si>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</si>
  <si>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</si>
  <si>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</si>
  <si>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</si>
  <si>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</si>
  <si>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</si>
  <si>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</si>
  <si>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</si>
  <si>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</si>
  <si>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</si>
  <si>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</si>
  <si>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</si>
  <si>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</si>
  <si>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</si>
  <si>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</si>
  <si>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</si>
  <si>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</si>
  <si>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</si>
  <si>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</si>
  <si>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</si>
  <si>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</si>
  <si>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</si>
  <si>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</si>
  <si>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</si>
  <si>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</si>
  <si>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</si>
  <si>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</si>
  <si>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</si>
  <si>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</si>
  <si>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</si>
  <si>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</si>
  <si>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</si>
  <si>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</si>
  <si>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</si>
  <si>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</si>
  <si>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</si>
  <si>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</si>
  <si>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</si>
  <si>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</si>
  <si>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</si>
  <si>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</si>
  <si>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</si>
  <si>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</si>
  <si>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</si>
  <si>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</si>
  <si>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</si>
  <si>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</si>
  <si>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</si>
  <si>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</si>
  <si>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</si>
  <si>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</si>
  <si>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</si>
  <si>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</si>
  <si>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Clinton Power Corporation</t>
  </si>
  <si>
    <t>RP-2005-0013</t>
  </si>
  <si>
    <t>EB-2005-0018</t>
  </si>
  <si>
    <t>January 1, 2005 - December 31, 2005</t>
  </si>
  <si>
    <t>No</t>
  </si>
  <si>
    <t>Rate order faxed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</si>
</sst>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0.0%"/>
    <numFmt numFmtId="181" formatCode="&quot;$&quot;#,##0.000"/>
    <numFmt numFmtId="182" formatCode="&quot;$&quot;#,##0.00000"/>
    <numFmt numFmtId="183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8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6" fontId="3" fillId="41" borderId="10" xfId="0" applyNumberFormat="1" applyFont="1" applyFill="1" applyBorder="1" applyAlignment="1" applyProtection="1">
      <alignment horizontal="center" vertical="top"/>
      <protection locked="0"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20">
      <selection activeCell="C48" sqref="C48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/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8">
        <v>38717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1400263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119932.52595000001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47999</v>
      </c>
      <c r="D38" s="332"/>
      <c r="E38" s="169"/>
      <c r="F38" s="169"/>
      <c r="G38" s="343">
        <f>C38</f>
        <v>47999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71933.52595000001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23977.841983333336</v>
      </c>
      <c r="D43" s="171"/>
      <c r="E43" s="387">
        <v>23978</v>
      </c>
      <c r="F43" s="169"/>
      <c r="G43" s="345">
        <f>IF(ISBLANK($E$43),$C$43,$E$43)</f>
        <v>23978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23977.841983333336</v>
      </c>
      <c r="D44" s="171"/>
      <c r="E44" s="387">
        <v>23978</v>
      </c>
      <c r="F44" s="169"/>
      <c r="G44" s="345">
        <f>IF(ISBLANK($E$44),$C$44,$E$44)</f>
        <v>23978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23977.841983333336</v>
      </c>
      <c r="D45" s="325"/>
      <c r="E45" s="387">
        <v>23978</v>
      </c>
      <c r="F45" s="169"/>
      <c r="G45" s="345">
        <f>IF(ISBLANK($E$45),$C$45,$E$45)</f>
        <v>23978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854</v>
      </c>
      <c r="D47" s="334"/>
      <c r="E47" s="169" t="s">
        <v>194</v>
      </c>
      <c r="F47" s="169"/>
      <c r="G47" s="345">
        <f>$C$47</f>
        <v>854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0.7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120787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700131.5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69172.9922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700131.5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50759.533749999995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75" activePane="bottomLeft" state="frozen"/>
      <selection pane="topLeft" activeCell="E64" sqref="E64"/>
      <selection pane="bottomLeft" activeCell="C213" sqref="C213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5" t="s">
        <v>79</v>
      </c>
      <c r="C1" s="443" t="s">
        <v>178</v>
      </c>
      <c r="D1" s="448" t="s">
        <v>158</v>
      </c>
      <c r="E1" s="449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0" t="s">
        <v>35</v>
      </c>
      <c r="B2" s="446"/>
      <c r="C2" s="444"/>
      <c r="D2" s="450"/>
      <c r="E2" s="451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1"/>
      <c r="B3" s="446"/>
      <c r="C3" s="444"/>
      <c r="D3" s="450"/>
      <c r="E3" s="451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Clinton Power Corporation</v>
      </c>
      <c r="B4" s="446"/>
      <c r="C4" s="444"/>
      <c r="D4" s="450"/>
      <c r="E4" s="451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2005 - December 31, 2005</v>
      </c>
      <c r="B5" s="446"/>
      <c r="C5" s="444"/>
      <c r="D5" s="450"/>
      <c r="E5" s="451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6"/>
      <c r="C6" s="444"/>
      <c r="D6" s="450"/>
      <c r="E6" s="451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7"/>
      <c r="C7" s="222" t="s">
        <v>11</v>
      </c>
      <c r="D7" s="452"/>
      <c r="E7" s="453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120787</v>
      </c>
      <c r="D15" s="454"/>
      <c r="E15" s="45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4"/>
      <c r="E16" s="45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4"/>
      <c r="E17" s="45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4"/>
      <c r="E18" s="455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4"/>
      <c r="E19" s="45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73439</v>
      </c>
      <c r="D20" s="454"/>
      <c r="E20" s="45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4"/>
      <c r="E21" s="45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4"/>
      <c r="E22" s="45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4"/>
      <c r="E23" s="45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4"/>
      <c r="E24" s="45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4"/>
      <c r="E25" s="455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4"/>
      <c r="E26" s="45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4"/>
      <c r="E27" s="45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4"/>
      <c r="E28" s="45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4"/>
      <c r="E29" s="45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4"/>
      <c r="E30" s="455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4"/>
      <c r="E31" s="45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62383</v>
      </c>
      <c r="D32" s="454"/>
      <c r="E32" s="45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4"/>
      <c r="E33" s="45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4"/>
      <c r="E34" s="45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4"/>
      <c r="E35" s="45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50759.533749999995</v>
      </c>
      <c r="D36" s="454"/>
      <c r="E36" s="45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4"/>
      <c r="E37" s="45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4"/>
      <c r="E38" s="45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4"/>
      <c r="E39" s="45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4"/>
      <c r="E40" s="45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4"/>
      <c r="E41" s="45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4"/>
      <c r="E42" s="455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4"/>
      <c r="E43" s="45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7193.4</v>
      </c>
      <c r="D44" s="454"/>
      <c r="E44" s="45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4"/>
      <c r="E45" s="45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4"/>
      <c r="E46" s="45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4"/>
      <c r="E47" s="45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73890.06625</v>
      </c>
      <c r="D48" s="454"/>
      <c r="E48" s="45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4"/>
      <c r="E49" s="45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4"/>
      <c r="E50" s="45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0.1862</v>
      </c>
      <c r="D51" s="454"/>
      <c r="E51" s="45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0.1862</v>
      </c>
    </row>
    <row r="52" spans="1:11" ht="12.75">
      <c r="A52" s="64"/>
      <c r="B52" s="63"/>
      <c r="C52" s="196"/>
      <c r="D52" s="454"/>
      <c r="E52" s="45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13758.33033575</v>
      </c>
      <c r="D53" s="454"/>
      <c r="E53" s="45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4"/>
      <c r="E54" s="45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4"/>
      <c r="E55" s="45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4"/>
      <c r="E56" s="45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4"/>
      <c r="E57" s="45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13758.33033575</v>
      </c>
      <c r="D58" s="456"/>
      <c r="E58" s="457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4"/>
      <c r="E59" s="45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4"/>
      <c r="E60" s="455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58"/>
      <c r="E61" s="459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4"/>
      <c r="E62" s="45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4"/>
      <c r="E63" s="45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4"/>
      <c r="E64" s="45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4"/>
      <c r="E65" s="455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1400263</v>
      </c>
      <c r="D66" s="454"/>
      <c r="E66" s="45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4"/>
      <c r="E67" s="45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0</v>
      </c>
      <c r="D68" s="454"/>
      <c r="E68" s="45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4"/>
      <c r="E69" s="45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4"/>
      <c r="E70" s="45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4"/>
      <c r="E71" s="45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0</v>
      </c>
      <c r="D72" s="456"/>
      <c r="E72" s="457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4"/>
      <c r="E73" s="45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4"/>
      <c r="E74" s="45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1400263</v>
      </c>
      <c r="D75" s="454"/>
      <c r="E75" s="45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4"/>
      <c r="E76" s="45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4"/>
      <c r="E77" s="45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4"/>
      <c r="E78" s="45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4"/>
      <c r="E79" s="45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4"/>
      <c r="E80" s="45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4"/>
      <c r="E81" s="45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4"/>
      <c r="E82" s="45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4"/>
      <c r="E83" s="45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6"/>
      <c r="E84" s="457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4"/>
      <c r="E85" s="45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4"/>
      <c r="E86" s="45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4"/>
      <c r="E87" s="455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0.1862</v>
      </c>
      <c r="D88" s="454"/>
      <c r="E88" s="45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4"/>
      <c r="E89" s="455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16906.27959664537</v>
      </c>
      <c r="D90" s="454"/>
      <c r="E90" s="45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4"/>
      <c r="E91" s="45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0</v>
      </c>
      <c r="D92" s="454"/>
      <c r="E92" s="45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4"/>
      <c r="E93" s="45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4"/>
      <c r="E94" s="455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16906.27959664537</v>
      </c>
      <c r="D95" s="456"/>
      <c r="E95" s="457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73890.06625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13758.33033575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1400263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-6099737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0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0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1400263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-48599737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50759.533749999995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50759.533749999995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50759.533749999995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A2:A3"/>
    <mergeCell ref="D92:E92"/>
    <mergeCell ref="D93:E93"/>
    <mergeCell ref="D94:E94"/>
    <mergeCell ref="D84:E84"/>
    <mergeCell ref="D72:E72"/>
    <mergeCell ref="D73:E73"/>
    <mergeCell ref="D74:E74"/>
    <mergeCell ref="D75:E75"/>
    <mergeCell ref="D82:E82"/>
    <mergeCell ref="D83:E83"/>
    <mergeCell ref="D76:E76"/>
    <mergeCell ref="D77:E77"/>
    <mergeCell ref="D78:E78"/>
    <mergeCell ref="D79:E79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C1:C6"/>
    <mergeCell ref="B1:B7"/>
    <mergeCell ref="D1:E7"/>
    <mergeCell ref="D15:E15"/>
    <mergeCell ref="D16:E16"/>
    <mergeCell ref="D17:E17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8" t="s">
        <v>172</v>
      </c>
      <c r="B1" s="468"/>
      <c r="C1" s="468"/>
      <c r="D1" s="468"/>
      <c r="E1" s="468"/>
      <c r="F1" s="468"/>
      <c r="G1" s="468"/>
      <c r="H1" s="468"/>
      <c r="I1" s="468"/>
    </row>
    <row r="2" spans="1:9" ht="12.75">
      <c r="A2" s="468"/>
      <c r="B2" s="468"/>
      <c r="C2" s="468"/>
      <c r="D2" s="468"/>
      <c r="E2" s="468"/>
      <c r="F2" s="468"/>
      <c r="G2" s="468"/>
      <c r="H2" s="468"/>
      <c r="I2" s="468"/>
    </row>
    <row r="3" spans="1:9" ht="12.75">
      <c r="A3" s="468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468"/>
      <c r="B5" s="468"/>
      <c r="C5" s="468"/>
      <c r="D5" s="468"/>
      <c r="E5" s="468"/>
      <c r="F5" s="468"/>
      <c r="G5" s="468"/>
      <c r="H5" s="468"/>
      <c r="I5" s="468"/>
    </row>
    <row r="6" spans="1:5" ht="12.75">
      <c r="A6" s="404" t="str">
        <f>"Utility Name:     "&amp;REGINFO!C3</f>
        <v>Utility Name:     Clinton Power Corporation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EB-2005-0018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69" t="s">
        <v>168</v>
      </c>
      <c r="C12" s="470"/>
      <c r="D12" s="469" t="s">
        <v>168</v>
      </c>
      <c r="E12" s="470"/>
      <c r="F12" s="469" t="s">
        <v>169</v>
      </c>
      <c r="G12" s="470"/>
      <c r="H12" s="473" t="s">
        <v>69</v>
      </c>
      <c r="I12" s="474"/>
    </row>
    <row r="13" spans="2:9" ht="13.5" thickBot="1">
      <c r="B13" s="477">
        <v>2005</v>
      </c>
      <c r="C13" s="478"/>
      <c r="D13" s="477">
        <v>2006</v>
      </c>
      <c r="E13" s="478"/>
      <c r="F13" s="477">
        <v>2007</v>
      </c>
      <c r="G13" s="479"/>
      <c r="H13" s="475"/>
      <c r="I13" s="476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16784.6</v>
      </c>
      <c r="C16" s="360">
        <f>IF(ISERROR(B16/B20),"",B16/B20)</f>
        <v>0.7</v>
      </c>
      <c r="D16" s="371"/>
      <c r="E16" s="360">
        <f>IF(ISERROR(D16/D20),"",D16/D20)</f>
      </c>
      <c r="F16" s="371"/>
      <c r="G16" s="360">
        <f>IF(ISERROR(F16/F20),"",F16/F20)</f>
      </c>
      <c r="H16" s="373"/>
      <c r="I16" s="360">
        <f>IF(ISERROR(H16/H20),"",H16/H20)</f>
        <v>0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7193.4</v>
      </c>
      <c r="C18" s="360">
        <f>IF(ISERROR(B18/B20),"",B18/B20)</f>
        <v>0.3</v>
      </c>
      <c r="D18" s="372"/>
      <c r="E18" s="360">
        <f>IF(ISERROR(D18/D20),"",D18/D20)</f>
      </c>
      <c r="F18" s="372"/>
      <c r="G18" s="360">
        <f>IF(ISERROR(F18/F20),"",F18/F20)</f>
      </c>
      <c r="H18" s="374"/>
      <c r="I18" s="360">
        <f>IF(ISERROR(H18/H20),"",H18/H20)</f>
        <v>0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23978</v>
      </c>
      <c r="C20" s="364">
        <f t="shared" si="0"/>
        <v>1</v>
      </c>
      <c r="D20" s="363">
        <f t="shared" si="0"/>
        <v>0</v>
      </c>
      <c r="E20" s="364">
        <f t="shared" si="0"/>
        <v>0</v>
      </c>
      <c r="F20" s="363">
        <f t="shared" si="0"/>
        <v>0</v>
      </c>
      <c r="G20" s="364">
        <f t="shared" si="0"/>
        <v>0</v>
      </c>
      <c r="H20" s="365">
        <f>SUM(F20,D20,B20)</f>
        <v>23978</v>
      </c>
      <c r="I20" s="364">
        <f>SUM(I16:I18)</f>
        <v>0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1" t="s">
        <v>181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30" spans="1:10" ht="29.25" customHeight="1">
      <c r="A30" s="472" t="s">
        <v>186</v>
      </c>
      <c r="B30" s="472"/>
      <c r="C30" s="472"/>
      <c r="D30" s="472"/>
      <c r="E30" s="472"/>
      <c r="F30" s="472"/>
      <c r="G30" s="472"/>
      <c r="H30" s="472"/>
      <c r="I30" s="472"/>
      <c r="J30" s="472"/>
    </row>
    <row r="32" spans="1:9" ht="12.75">
      <c r="A32" s="472" t="s">
        <v>184</v>
      </c>
      <c r="B32" s="472"/>
      <c r="C32" s="472"/>
      <c r="D32" s="472"/>
      <c r="E32" s="472"/>
      <c r="F32" s="472"/>
      <c r="G32" s="472"/>
      <c r="H32" s="472"/>
      <c r="I32" s="472"/>
    </row>
    <row r="33" spans="1:9" ht="12.75">
      <c r="A33" s="472"/>
      <c r="B33" s="472"/>
      <c r="C33" s="472"/>
      <c r="D33" s="472"/>
      <c r="E33" s="472"/>
      <c r="F33" s="472"/>
      <c r="G33" s="472"/>
      <c r="H33" s="472"/>
      <c r="I33" s="472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Duncan Skinner</cp:lastModifiedBy>
  <cp:lastPrinted>2004-12-24T16:41:03Z</cp:lastPrinted>
  <dcterms:created xsi:type="dcterms:W3CDTF">2001-11-07T16:15:53Z</dcterms:created>
  <dcterms:modified xsi:type="dcterms:W3CDTF">2012-10-11T19:04:25Z</dcterms:modified>
  <cp:category/>
  <cp:version/>
  <cp:contentType/>
  <cp:contentStatus/>
</cp:coreProperties>
</file>