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00" windowHeight="6555"/>
  </bookViews>
  <sheets>
    <sheet name="CPC-Dec" sheetId="3" r:id="rId1"/>
  </sheets>
  <definedNames>
    <definedName name="BSdec">'CPC-Dec'!$A$1:$E$63</definedName>
    <definedName name="cashflowDec">'CPC-Dec'!$A$114:$E$160</definedName>
    <definedName name="ClientTable">#REF!</definedName>
    <definedName name="INCdec">'CPC-Dec'!$A$71:$E$112</definedName>
    <definedName name="retail">#REF!</definedName>
    <definedName name="Retsupp">#REF!</definedName>
    <definedName name="supp">'CPC-Dec'!#REF!</definedName>
    <definedName name="unbilled">#REF!</definedName>
    <definedName name="_WP1">#REF!</definedName>
    <definedName name="_WP2">#REF!</definedName>
    <definedName name="_WP3">#REF!</definedName>
  </definedNames>
  <calcPr calcId="125725"/>
</workbook>
</file>

<file path=xl/calcChain.xml><?xml version="1.0" encoding="utf-8"?>
<calcChain xmlns="http://schemas.openxmlformats.org/spreadsheetml/2006/main">
  <c r="E84" i="3"/>
  <c r="D81"/>
  <c r="D84" s="1"/>
  <c r="D103" s="1"/>
  <c r="E95"/>
  <c r="D97"/>
  <c r="D23"/>
  <c r="D15"/>
  <c r="E15"/>
  <c r="E23"/>
  <c r="E25" s="1"/>
  <c r="D132" s="1"/>
  <c r="E43"/>
  <c r="E40"/>
  <c r="D40"/>
  <c r="D43"/>
  <c r="D133"/>
  <c r="D25"/>
  <c r="E13"/>
  <c r="A117"/>
  <c r="A74"/>
  <c r="D28"/>
  <c r="E100"/>
  <c r="E103"/>
  <c r="E106"/>
  <c r="D100"/>
  <c r="D136"/>
  <c r="D142"/>
  <c r="D144" s="1"/>
  <c r="D13"/>
  <c r="D124"/>
  <c r="D128"/>
  <c r="D129"/>
  <c r="D130"/>
  <c r="D131"/>
  <c r="E50"/>
  <c r="D134"/>
  <c r="D135"/>
  <c r="D150"/>
  <c r="E123"/>
  <c r="E126" s="1"/>
  <c r="E138" s="1"/>
  <c r="E153" s="1"/>
  <c r="E158" s="1"/>
  <c r="D155" s="1"/>
  <c r="E124"/>
  <c r="E144"/>
  <c r="E150"/>
  <c r="D119"/>
  <c r="E109"/>
  <c r="E57" s="1"/>
  <c r="E59" s="1"/>
  <c r="D76"/>
  <c r="D19"/>
  <c r="D33" s="1"/>
  <c r="D31"/>
  <c r="D47"/>
  <c r="D53"/>
  <c r="E19"/>
  <c r="E33" s="1"/>
  <c r="E31"/>
  <c r="E47"/>
  <c r="E53"/>
  <c r="E61" s="1"/>
  <c r="A72"/>
  <c r="E76"/>
  <c r="A115"/>
  <c r="A119"/>
  <c r="E119"/>
  <c r="D61" l="1"/>
  <c r="D106"/>
  <c r="D109" s="1"/>
  <c r="D57" s="1"/>
  <c r="D59" s="1"/>
  <c r="D123"/>
  <c r="D126" s="1"/>
  <c r="D138" s="1"/>
  <c r="D153" s="1"/>
  <c r="D158" s="1"/>
  <c r="D107"/>
</calcChain>
</file>

<file path=xl/sharedStrings.xml><?xml version="1.0" encoding="utf-8"?>
<sst xmlns="http://schemas.openxmlformats.org/spreadsheetml/2006/main" count="165" uniqueCount="88">
  <si>
    <t>BALANCE SHEET</t>
  </si>
  <si>
    <t>ASSETS</t>
  </si>
  <si>
    <t>Current assets</t>
  </si>
  <si>
    <t>_________</t>
  </si>
  <si>
    <t xml:space="preserve"> </t>
  </si>
  <si>
    <t>Current liabilities</t>
  </si>
  <si>
    <t>Other liabilities</t>
  </si>
  <si>
    <t>Expenditure</t>
  </si>
  <si>
    <t>Operating activities</t>
  </si>
  <si>
    <t xml:space="preserve">   Add: Amortization of capital assets</t>
  </si>
  <si>
    <t xml:space="preserve">   Cash provided by (used for) changes in working capital</t>
  </si>
  <si>
    <t xml:space="preserve">      Accounts receivable</t>
  </si>
  <si>
    <t xml:space="preserve">      Unbilled revenue</t>
  </si>
  <si>
    <t xml:space="preserve">      Inventories</t>
  </si>
  <si>
    <t xml:space="preserve">      Prepaid expenses</t>
  </si>
  <si>
    <t xml:space="preserve">      Accounts payable</t>
  </si>
  <si>
    <t>Investment activities</t>
  </si>
  <si>
    <t xml:space="preserve">   Additions to capital assets</t>
  </si>
  <si>
    <t xml:space="preserve">   Cash used for investments</t>
  </si>
  <si>
    <t>Increase (decrease) in cash</t>
  </si>
  <si>
    <t>STATEMENT OF CASH FLOW</t>
  </si>
  <si>
    <t>CLINTON POWER CORPORATION</t>
  </si>
  <si>
    <t>Shareholder's equity</t>
  </si>
  <si>
    <t>Retained earnings beginning of year</t>
  </si>
  <si>
    <t>Retained earnings end of year</t>
  </si>
  <si>
    <t>Financing activities</t>
  </si>
  <si>
    <t xml:space="preserve">      Due to Clinton Hydro Electric Retail Affiliate Inc.</t>
  </si>
  <si>
    <t xml:space="preserve">   Working capital provided by (used for) operations</t>
  </si>
  <si>
    <t xml:space="preserve">                                                                                                 </t>
  </si>
  <si>
    <t xml:space="preserve">   Cash provided by (used for) operations</t>
  </si>
  <si>
    <t xml:space="preserve">2002  </t>
  </si>
  <si>
    <t>As at December 31</t>
  </si>
  <si>
    <t>For the year ended December 31</t>
  </si>
  <si>
    <t>Net income (loss) before payment</t>
  </si>
  <si>
    <t xml:space="preserve">     in lieu of income taxes</t>
  </si>
  <si>
    <t xml:space="preserve">      Consumer deposits</t>
  </si>
  <si>
    <t>Provision for payment in lieu of income taxes</t>
  </si>
  <si>
    <t>Cash and cash equivalents beginning of year</t>
  </si>
  <si>
    <t>Cash and cash equivalents end of year</t>
  </si>
  <si>
    <t>LIABILITIES AND SHAREHOLDER'S EQUITY</t>
  </si>
  <si>
    <t>Net earnings for year</t>
  </si>
  <si>
    <t xml:space="preserve">   Net earnings for year</t>
  </si>
  <si>
    <t>STATEMENT OF OPERATIONS AND RETAINED EARNINGS</t>
  </si>
  <si>
    <t xml:space="preserve">2003  </t>
  </si>
  <si>
    <t xml:space="preserve">   Contributed capital</t>
  </si>
  <si>
    <t xml:space="preserve">      Payments in lieu variance</t>
  </si>
  <si>
    <t>Distribution revenue</t>
  </si>
  <si>
    <t>Other revenue</t>
  </si>
  <si>
    <t xml:space="preserve">      Regulatory amounts recoverable</t>
  </si>
  <si>
    <t xml:space="preserve">   Cash provided by financing</t>
  </si>
  <si>
    <t xml:space="preserve">  Other rentals, materials and charges</t>
  </si>
  <si>
    <t xml:space="preserve">  Interest and late payment charges</t>
  </si>
  <si>
    <t xml:space="preserve">  Distribution system</t>
  </si>
  <si>
    <t xml:space="preserve">  Billing and collecting</t>
  </si>
  <si>
    <t xml:space="preserve">  Administration</t>
  </si>
  <si>
    <t xml:space="preserve">  Building operation</t>
  </si>
  <si>
    <t xml:space="preserve">  Amortization of capital assets</t>
  </si>
  <si>
    <t xml:space="preserve">  Interest on long-term debt</t>
  </si>
  <si>
    <t xml:space="preserve">  Cash</t>
  </si>
  <si>
    <t xml:space="preserve">  Accounts receivable</t>
  </si>
  <si>
    <t xml:space="preserve">  Inventories</t>
  </si>
  <si>
    <t xml:space="preserve">  Prepaid expenses</t>
  </si>
  <si>
    <t xml:space="preserve">  Deferred transition costs</t>
  </si>
  <si>
    <t xml:space="preserve">  Retail service and settlement variances</t>
  </si>
  <si>
    <t xml:space="preserve">  Trucks and equipment</t>
  </si>
  <si>
    <t xml:space="preserve">  Due to Municipality of Central Huron</t>
  </si>
  <si>
    <t xml:space="preserve">  Due to Clinton Hydro Electric Retail Affiliate Inc.</t>
  </si>
  <si>
    <t xml:space="preserve">  Deferred payment in lieu variance</t>
  </si>
  <si>
    <t xml:space="preserve">  Consumers deposits</t>
  </si>
  <si>
    <t xml:space="preserve">  Common shares</t>
  </si>
  <si>
    <t xml:space="preserve">  Retained earnings</t>
  </si>
  <si>
    <t xml:space="preserve">  Unbilled distribution revenue</t>
  </si>
  <si>
    <t>Regulatory amounts recoverable</t>
  </si>
  <si>
    <t>Capital assets</t>
  </si>
  <si>
    <t xml:space="preserve">  Note payable - Municipality of Central Huron</t>
  </si>
  <si>
    <t>see accompanying notes to financial statements</t>
  </si>
  <si>
    <t xml:space="preserve">  Accounts payable and accrued liabilities</t>
  </si>
  <si>
    <t xml:space="preserve">    Other</t>
  </si>
  <si>
    <t xml:space="preserve">    Water and sewer rate billings</t>
  </si>
  <si>
    <t xml:space="preserve">    Due to Independent Electricity Market Operator</t>
  </si>
  <si>
    <t>On behalf of the Board:</t>
  </si>
  <si>
    <t>director</t>
  </si>
  <si>
    <t>(note 2)</t>
  </si>
  <si>
    <t>(note 3)</t>
  </si>
  <si>
    <t>(note 4)</t>
  </si>
  <si>
    <t>____________________</t>
  </si>
  <si>
    <t xml:space="preserve">     ____________________</t>
  </si>
  <si>
    <t xml:space="preserve">     director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</si>
</sst>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\ #,##0_);\(&quot;$&quot;\ #,##0\)"/>
  </numFmts>
  <fonts count="1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Symbol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8"/>
      <name val="Arial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2">
    <xf numFmtId="37" fontId="0" fillId="0" borderId="0"/>
    <xf numFmtId="44" fontId="1" fillId="0" borderId="0" applyFont="0" applyFill="0" applyBorder="0" applyAlignment="0" applyProtection="0"/>
  </cellStyleXfs>
  <cellXfs count="30">
    <xf numFmtId="37" fontId="0" fillId="0" borderId="0" xfId="0"/>
    <xf numFmtId="41" fontId="2" fillId="0" borderId="0" xfId="0" applyNumberFormat="1" applyFont="1" applyProtection="1"/>
    <xf numFmtId="41" fontId="0" fillId="0" borderId="0" xfId="0" applyNumberFormat="1"/>
    <xf numFmtId="41" fontId="3" fillId="0" borderId="0" xfId="0" applyNumberFormat="1" applyFont="1" applyProtection="1"/>
    <xf numFmtId="41" fontId="4" fillId="0" borderId="0" xfId="0" applyNumberFormat="1" applyFont="1" applyProtection="1"/>
    <xf numFmtId="41" fontId="5" fillId="2" borderId="1" xfId="0" applyNumberFormat="1" applyFont="1" applyFill="1" applyBorder="1" applyProtection="1"/>
    <xf numFmtId="41" fontId="6" fillId="0" borderId="0" xfId="0" applyNumberFormat="1" applyFont="1" applyProtection="1"/>
    <xf numFmtId="41" fontId="0" fillId="0" borderId="0" xfId="0" applyNumberFormat="1" applyProtection="1"/>
    <xf numFmtId="41" fontId="6" fillId="0" borderId="0" xfId="0" applyNumberFormat="1" applyFont="1" applyAlignment="1" applyProtection="1">
      <alignment horizontal="right"/>
    </xf>
    <xf numFmtId="41" fontId="7" fillId="2" borderId="1" xfId="0" applyNumberFormat="1" applyFont="1" applyFill="1" applyBorder="1" applyProtection="1"/>
    <xf numFmtId="41" fontId="8" fillId="2" borderId="1" xfId="0" applyNumberFormat="1" applyFont="1" applyFill="1" applyBorder="1" applyProtection="1"/>
    <xf numFmtId="41" fontId="6" fillId="0" borderId="0" xfId="0" quotePrefix="1" applyNumberFormat="1" applyFont="1" applyAlignment="1" applyProtection="1">
      <alignment horizontal="right"/>
    </xf>
    <xf numFmtId="41" fontId="2" fillId="0" borderId="0" xfId="0" applyNumberFormat="1" applyFont="1" applyAlignment="1" applyProtection="1">
      <alignment horizontal="right"/>
    </xf>
    <xf numFmtId="41" fontId="2" fillId="0" borderId="0" xfId="0" applyNumberFormat="1" applyFont="1"/>
    <xf numFmtId="164" fontId="6" fillId="0" borderId="0" xfId="0" applyNumberFormat="1" applyFont="1" applyProtection="1"/>
    <xf numFmtId="164" fontId="2" fillId="0" borderId="0" xfId="0" applyNumberFormat="1" applyFont="1" applyProtection="1"/>
    <xf numFmtId="41" fontId="6" fillId="0" borderId="0" xfId="0" applyNumberFormat="1" applyFont="1"/>
    <xf numFmtId="44" fontId="6" fillId="0" borderId="0" xfId="1" applyFont="1" applyAlignment="1" applyProtection="1">
      <alignment horizontal="right"/>
    </xf>
    <xf numFmtId="41" fontId="6" fillId="0" borderId="0" xfId="1" applyNumberFormat="1" applyFont="1" applyProtection="1"/>
    <xf numFmtId="164" fontId="6" fillId="0" borderId="0" xfId="1" applyNumberFormat="1" applyFont="1" applyProtection="1"/>
    <xf numFmtId="41" fontId="9" fillId="0" borderId="0" xfId="0" applyNumberFormat="1" applyFont="1" applyProtection="1"/>
    <xf numFmtId="41" fontId="2" fillId="0" borderId="0" xfId="1" applyNumberFormat="1" applyFont="1" applyProtection="1"/>
    <xf numFmtId="44" fontId="2" fillId="0" borderId="0" xfId="1" applyFont="1" applyAlignment="1" applyProtection="1">
      <alignment horizontal="right"/>
    </xf>
    <xf numFmtId="164" fontId="2" fillId="0" borderId="0" xfId="1" applyNumberFormat="1" applyFont="1" applyProtection="1"/>
    <xf numFmtId="41" fontId="11" fillId="0" borderId="0" xfId="0" applyNumberFormat="1" applyFont="1" applyAlignment="1">
      <alignment horizontal="right"/>
    </xf>
    <xf numFmtId="41" fontId="2" fillId="0" borderId="0" xfId="0" applyNumberFormat="1" applyFont="1" applyAlignment="1" applyProtection="1">
      <alignment horizontal="center"/>
    </xf>
    <xf numFmtId="41" fontId="2" fillId="0" borderId="0" xfId="0" applyNumberFormat="1" applyFont="1" applyAlignment="1" applyProtection="1">
      <alignment horizontal="left"/>
    </xf>
    <xf numFmtId="41" fontId="0" fillId="3" borderId="0" xfId="0" applyNumberFormat="1" applyFill="1" applyProtection="1"/>
    <xf numFmtId="41" fontId="6" fillId="3" borderId="0" xfId="0" applyNumberFormat="1" applyFont="1" applyFill="1" applyProtection="1"/>
    <xf numFmtId="41" fontId="2" fillId="3" borderId="0" xfId="0" applyNumberFormat="1" applyFont="1" applyFill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0"/>
  <sheetViews>
    <sheetView tabSelected="1" zoomScale="87" workbookViewId="0"/>
  </sheetViews>
  <sheetFormatPr defaultColWidth="9.7109375" defaultRowHeight="12.75"/>
  <cols>
    <col min="1" max="1" width="38.7109375" style="2" customWidth="1"/>
    <col min="2" max="2" width="5.7109375" style="2" customWidth="1"/>
    <col min="3" max="3" width="3.7109375" style="2" customWidth="1"/>
    <col min="4" max="4" width="12.7109375" style="2" customWidth="1"/>
    <col min="5" max="5" width="17.7109375" style="2" customWidth="1"/>
    <col min="6" max="16384" width="9.7109375" style="2"/>
  </cols>
  <sheetData>
    <row r="1" spans="1:5">
      <c r="A1" s="3"/>
    </row>
    <row r="2" spans="1:5">
      <c r="A2" s="3"/>
    </row>
    <row r="3" spans="1:5" ht="20.100000000000001" customHeight="1">
      <c r="A3" s="4" t="s">
        <v>21</v>
      </c>
      <c r="E3" s="24"/>
    </row>
    <row r="4" spans="1:5" ht="18" customHeight="1">
      <c r="A4" s="4" t="s">
        <v>0</v>
      </c>
    </row>
    <row r="5" spans="1:5" ht="13.9" customHeight="1">
      <c r="A5" s="1" t="s">
        <v>75</v>
      </c>
    </row>
    <row r="6" spans="1:5" ht="3.95" customHeight="1" thickBot="1">
      <c r="A6" s="5"/>
      <c r="B6" s="5"/>
      <c r="C6" s="5"/>
      <c r="D6" s="5"/>
      <c r="E6" s="5"/>
    </row>
    <row r="7" spans="1:5" ht="17.100000000000001" customHeight="1">
      <c r="A7" s="6" t="s">
        <v>31</v>
      </c>
      <c r="B7" s="1"/>
      <c r="C7" s="1"/>
      <c r="D7" s="11" t="s">
        <v>43</v>
      </c>
      <c r="E7" s="11" t="s">
        <v>30</v>
      </c>
    </row>
    <row r="8" spans="1:5" ht="3.95" customHeight="1" thickBot="1">
      <c r="A8" s="9"/>
      <c r="B8" s="5"/>
      <c r="C8" s="5"/>
      <c r="D8" s="5"/>
      <c r="E8" s="5"/>
    </row>
    <row r="9" spans="1:5" ht="12" customHeight="1">
      <c r="A9" s="6"/>
      <c r="B9" s="7"/>
      <c r="C9" s="7"/>
      <c r="D9" s="7"/>
      <c r="E9" s="7"/>
    </row>
    <row r="10" spans="1:5" ht="15.95" customHeight="1">
      <c r="A10" s="6" t="s">
        <v>1</v>
      </c>
      <c r="E10" s="13"/>
    </row>
    <row r="11" spans="1:5" ht="15.95" customHeight="1">
      <c r="A11" s="6" t="s">
        <v>2</v>
      </c>
      <c r="B11" s="7"/>
      <c r="C11" s="7"/>
      <c r="D11" s="7"/>
      <c r="E11" s="1"/>
    </row>
    <row r="12" spans="1:5" ht="12" customHeight="1">
      <c r="A12" s="7" t="s">
        <v>58</v>
      </c>
      <c r="B12" s="7"/>
      <c r="C12" s="7"/>
      <c r="D12" s="6">
        <v>391682</v>
      </c>
      <c r="E12" s="1">
        <v>56470</v>
      </c>
    </row>
    <row r="13" spans="1:5" ht="12" customHeight="1">
      <c r="A13" s="7" t="s">
        <v>59</v>
      </c>
      <c r="B13" s="7"/>
      <c r="C13" s="7"/>
      <c r="D13" s="6">
        <f>154447</f>
        <v>154447</v>
      </c>
      <c r="E13" s="1">
        <f>237485-11525</f>
        <v>225960</v>
      </c>
    </row>
    <row r="14" spans="1:5" ht="12" customHeight="1">
      <c r="A14" s="7"/>
      <c r="B14" s="7"/>
      <c r="C14" s="7"/>
      <c r="D14" s="6"/>
      <c r="E14" s="1"/>
    </row>
    <row r="15" spans="1:5" ht="12" customHeight="1">
      <c r="A15" s="7" t="s">
        <v>71</v>
      </c>
      <c r="B15" s="7"/>
      <c r="C15" s="7"/>
      <c r="D15" s="6">
        <f>361400</f>
        <v>361400</v>
      </c>
      <c r="E15" s="1">
        <f>391700</f>
        <v>391700</v>
      </c>
    </row>
    <row r="16" spans="1:5" ht="12" customHeight="1">
      <c r="A16" s="7" t="s">
        <v>60</v>
      </c>
      <c r="B16" s="7"/>
      <c r="C16" s="7"/>
      <c r="D16" s="6">
        <v>33310</v>
      </c>
      <c r="E16" s="1">
        <v>32415</v>
      </c>
    </row>
    <row r="17" spans="1:5" ht="12" customHeight="1">
      <c r="A17" s="7" t="s">
        <v>61</v>
      </c>
      <c r="B17" s="7"/>
      <c r="C17" s="7"/>
      <c r="D17" s="6">
        <v>0</v>
      </c>
      <c r="E17" s="1">
        <v>3245</v>
      </c>
    </row>
    <row r="18" spans="1:5" ht="2.1" customHeight="1">
      <c r="A18" s="7"/>
      <c r="B18" s="7"/>
      <c r="C18" s="7"/>
      <c r="D18" s="8" t="s">
        <v>3</v>
      </c>
      <c r="E18" s="12" t="s">
        <v>3</v>
      </c>
    </row>
    <row r="19" spans="1:5" ht="12" customHeight="1">
      <c r="A19" s="7"/>
      <c r="B19" s="7"/>
      <c r="C19" s="7"/>
      <c r="D19" s="6">
        <f>SUM(D11:D18)</f>
        <v>940839</v>
      </c>
      <c r="E19" s="1">
        <f>SUM(E11:E18)</f>
        <v>709790</v>
      </c>
    </row>
    <row r="20" spans="1:5" ht="2.1" customHeight="1">
      <c r="A20" s="7"/>
      <c r="B20" s="7"/>
      <c r="C20" s="7"/>
      <c r="D20" s="8" t="s">
        <v>3</v>
      </c>
      <c r="E20" s="12" t="s">
        <v>3</v>
      </c>
    </row>
    <row r="21" spans="1:5" ht="12" customHeight="1">
      <c r="A21" s="6" t="s">
        <v>72</v>
      </c>
      <c r="B21" s="7" t="s">
        <v>82</v>
      </c>
      <c r="C21" s="7"/>
      <c r="D21" s="8"/>
      <c r="E21" s="12"/>
    </row>
    <row r="22" spans="1:5" ht="12" customHeight="1">
      <c r="A22" s="7" t="s">
        <v>62</v>
      </c>
      <c r="B22" s="7"/>
      <c r="C22" s="7"/>
      <c r="D22" s="6">
        <v>108362</v>
      </c>
      <c r="E22" s="1">
        <v>108362</v>
      </c>
    </row>
    <row r="23" spans="1:5" ht="12" customHeight="1">
      <c r="A23" s="7" t="s">
        <v>63</v>
      </c>
      <c r="B23" s="7"/>
      <c r="C23" s="7"/>
      <c r="D23" s="8">
        <f>15928</f>
        <v>15928</v>
      </c>
      <c r="E23" s="12">
        <f>45346</f>
        <v>45346</v>
      </c>
    </row>
    <row r="24" spans="1:5" ht="2.1" customHeight="1">
      <c r="A24" s="1"/>
      <c r="B24" s="7"/>
      <c r="C24" s="7"/>
      <c r="D24" s="8" t="s">
        <v>3</v>
      </c>
      <c r="E24" s="12" t="s">
        <v>3</v>
      </c>
    </row>
    <row r="25" spans="1:5" ht="12" customHeight="1">
      <c r="A25" s="7"/>
      <c r="B25" s="7"/>
      <c r="C25" s="7"/>
      <c r="D25" s="18">
        <f>SUM(D21:D24)</f>
        <v>124290</v>
      </c>
      <c r="E25" s="21">
        <f>SUM(E21:E24)</f>
        <v>153708</v>
      </c>
    </row>
    <row r="26" spans="1:5" ht="2.1" customHeight="1">
      <c r="A26" s="7"/>
      <c r="B26" s="7"/>
      <c r="C26" s="7"/>
      <c r="D26" s="8" t="s">
        <v>3</v>
      </c>
      <c r="E26" s="12" t="s">
        <v>3</v>
      </c>
    </row>
    <row r="27" spans="1:5" ht="15.95" customHeight="1">
      <c r="A27" s="6" t="s">
        <v>73</v>
      </c>
      <c r="B27" s="7" t="s">
        <v>83</v>
      </c>
      <c r="C27" s="7"/>
      <c r="D27" s="6"/>
      <c r="E27" s="1"/>
    </row>
    <row r="28" spans="1:5" ht="12" customHeight="1">
      <c r="A28" s="7" t="s">
        <v>52</v>
      </c>
      <c r="B28" s="7"/>
      <c r="C28" s="7"/>
      <c r="D28" s="6">
        <f>932594</f>
        <v>932594</v>
      </c>
      <c r="E28" s="1">
        <v>977491</v>
      </c>
    </row>
    <row r="29" spans="1:5" ht="12" customHeight="1">
      <c r="A29" s="7" t="s">
        <v>64</v>
      </c>
      <c r="B29" s="7"/>
      <c r="C29" s="7"/>
      <c r="D29" s="6">
        <v>19114</v>
      </c>
      <c r="E29" s="1">
        <v>24336</v>
      </c>
    </row>
    <row r="30" spans="1:5" ht="2.1" customHeight="1">
      <c r="A30" s="7"/>
      <c r="B30" s="7"/>
      <c r="C30" s="7"/>
      <c r="D30" s="8" t="s">
        <v>3</v>
      </c>
      <c r="E30" s="12" t="s">
        <v>3</v>
      </c>
    </row>
    <row r="31" spans="1:5" ht="12" customHeight="1">
      <c r="A31" s="7"/>
      <c r="B31" s="7"/>
      <c r="C31" s="7"/>
      <c r="D31" s="18">
        <f>SUM(D27:D30)</f>
        <v>951708</v>
      </c>
      <c r="E31" s="21">
        <f>SUM(E27:E30)</f>
        <v>1001827</v>
      </c>
    </row>
    <row r="32" spans="1:5" ht="2.1" customHeight="1">
      <c r="A32" s="7"/>
      <c r="B32" s="7"/>
      <c r="C32" s="7"/>
      <c r="D32" s="17" t="s">
        <v>3</v>
      </c>
      <c r="E32" s="22" t="s">
        <v>3</v>
      </c>
    </row>
    <row r="33" spans="1:5" ht="18" customHeight="1">
      <c r="A33" s="7"/>
      <c r="B33" s="7"/>
      <c r="C33" s="7"/>
      <c r="D33" s="19">
        <f>D19+D25+D31</f>
        <v>2016837</v>
      </c>
      <c r="E33" s="23">
        <f>E19+E25+E31</f>
        <v>1865325</v>
      </c>
    </row>
    <row r="34" spans="1:5" ht="2.1" customHeight="1">
      <c r="A34" s="7"/>
      <c r="B34" s="7"/>
      <c r="C34" s="7"/>
      <c r="D34" s="8" t="s">
        <v>3</v>
      </c>
      <c r="E34" s="12" t="s">
        <v>3</v>
      </c>
    </row>
    <row r="35" spans="1:5" ht="2.1" customHeight="1">
      <c r="A35" s="7" t="s">
        <v>4</v>
      </c>
      <c r="B35" s="7"/>
      <c r="C35" s="7"/>
      <c r="D35" s="8" t="s">
        <v>3</v>
      </c>
      <c r="E35" s="12" t="s">
        <v>3</v>
      </c>
    </row>
    <row r="36" spans="1:5" ht="15.95" customHeight="1">
      <c r="A36" s="6" t="s">
        <v>39</v>
      </c>
      <c r="B36" s="7"/>
      <c r="C36" s="7"/>
      <c r="D36" s="6"/>
      <c r="E36" s="1"/>
    </row>
    <row r="37" spans="1:5" ht="15.95" customHeight="1">
      <c r="A37" s="6" t="s">
        <v>5</v>
      </c>
      <c r="B37" s="7"/>
      <c r="C37" s="7"/>
      <c r="D37" s="6"/>
      <c r="E37" s="1"/>
    </row>
    <row r="38" spans="1:5" ht="12" customHeight="1">
      <c r="A38" s="7" t="s">
        <v>76</v>
      </c>
      <c r="B38" s="7"/>
      <c r="C38" s="7"/>
      <c r="D38" s="16"/>
      <c r="E38" s="13"/>
    </row>
    <row r="39" spans="1:5" ht="12" customHeight="1">
      <c r="A39" s="7" t="s">
        <v>79</v>
      </c>
      <c r="B39" s="7"/>
      <c r="C39" s="7"/>
      <c r="D39" s="16">
        <v>190143</v>
      </c>
      <c r="E39" s="13">
        <v>220476</v>
      </c>
    </row>
    <row r="40" spans="1:5" ht="12" customHeight="1">
      <c r="A40" s="7" t="s">
        <v>77</v>
      </c>
      <c r="B40" s="7"/>
      <c r="C40" s="7"/>
      <c r="D40" s="16">
        <f>226948+6810-D39</f>
        <v>43615</v>
      </c>
      <c r="E40" s="13">
        <f>268160-E39</f>
        <v>47684</v>
      </c>
    </row>
    <row r="41" spans="1:5" ht="12" customHeight="1">
      <c r="A41" s="7" t="s">
        <v>65</v>
      </c>
      <c r="B41" s="7"/>
      <c r="C41" s="7"/>
      <c r="D41" s="6"/>
      <c r="E41" s="1"/>
    </row>
    <row r="42" spans="1:5" ht="12" customHeight="1">
      <c r="A42" s="7" t="s">
        <v>78</v>
      </c>
      <c r="B42" s="7"/>
      <c r="C42" s="7"/>
      <c r="D42" s="6">
        <v>207828</v>
      </c>
      <c r="E42" s="1">
        <v>82361</v>
      </c>
    </row>
    <row r="43" spans="1:5" ht="12" customHeight="1">
      <c r="A43" s="7" t="s">
        <v>77</v>
      </c>
      <c r="B43" s="7"/>
      <c r="C43" s="7"/>
      <c r="D43" s="6">
        <f>207828+32756-9036-D42</f>
        <v>23720</v>
      </c>
      <c r="E43" s="1">
        <f>98410-E42</f>
        <v>16049</v>
      </c>
    </row>
    <row r="44" spans="1:5" ht="12" customHeight="1">
      <c r="A44" s="7" t="s">
        <v>66</v>
      </c>
      <c r="B44" s="7"/>
      <c r="C44" s="7"/>
      <c r="D44" s="6">
        <v>25642</v>
      </c>
      <c r="E44" s="1">
        <v>23550</v>
      </c>
    </row>
    <row r="45" spans="1:5" ht="12" customHeight="1">
      <c r="A45" s="7" t="s">
        <v>67</v>
      </c>
      <c r="B45" s="7"/>
      <c r="C45" s="7"/>
      <c r="D45" s="6">
        <v>26239</v>
      </c>
      <c r="E45" s="1">
        <v>0</v>
      </c>
    </row>
    <row r="46" spans="1:5" ht="2.1" customHeight="1">
      <c r="A46" s="7"/>
      <c r="B46" s="7"/>
      <c r="C46" s="7"/>
      <c r="D46" s="8" t="s">
        <v>3</v>
      </c>
      <c r="E46" s="12" t="s">
        <v>3</v>
      </c>
    </row>
    <row r="47" spans="1:5" ht="12" customHeight="1">
      <c r="A47" s="7" t="s">
        <v>4</v>
      </c>
      <c r="B47" s="7"/>
      <c r="C47" s="7"/>
      <c r="D47" s="6">
        <f>SUM(D37:D46)</f>
        <v>517187</v>
      </c>
      <c r="E47" s="1">
        <f>SUM(E37:E46)</f>
        <v>390120</v>
      </c>
    </row>
    <row r="48" spans="1:5" ht="2.1" customHeight="1">
      <c r="A48" s="7"/>
      <c r="B48" s="7"/>
      <c r="C48" s="7"/>
      <c r="D48" s="8" t="s">
        <v>3</v>
      </c>
      <c r="E48" s="12" t="s">
        <v>3</v>
      </c>
    </row>
    <row r="49" spans="1:5" ht="12" customHeight="1">
      <c r="A49" s="6" t="s">
        <v>6</v>
      </c>
      <c r="B49" s="7"/>
      <c r="C49" s="7"/>
      <c r="D49" s="6"/>
      <c r="E49" s="1"/>
    </row>
    <row r="50" spans="1:5" ht="12" customHeight="1">
      <c r="A50" s="7" t="s">
        <v>68</v>
      </c>
      <c r="B50" s="7"/>
      <c r="C50" s="7"/>
      <c r="D50" s="6">
        <v>43523</v>
      </c>
      <c r="E50" s="1">
        <f>45200</f>
        <v>45200</v>
      </c>
    </row>
    <row r="51" spans="1:5" ht="12" customHeight="1">
      <c r="A51" s="7" t="s">
        <v>74</v>
      </c>
      <c r="B51" s="7" t="s">
        <v>84</v>
      </c>
      <c r="C51" s="7"/>
      <c r="D51" s="6">
        <v>698786</v>
      </c>
      <c r="E51" s="1">
        <v>698786</v>
      </c>
    </row>
    <row r="52" spans="1:5" ht="2.1" customHeight="1">
      <c r="A52" s="7"/>
      <c r="B52" s="7"/>
      <c r="C52" s="7"/>
      <c r="D52" s="8" t="s">
        <v>3</v>
      </c>
      <c r="E52" s="12" t="s">
        <v>3</v>
      </c>
    </row>
    <row r="53" spans="1:5" ht="12" customHeight="1">
      <c r="A53" s="7"/>
      <c r="B53" s="7"/>
      <c r="C53" s="7"/>
      <c r="D53" s="6">
        <f>SUM(D50:D52)</f>
        <v>742309</v>
      </c>
      <c r="E53" s="1">
        <f>SUM(E50:E52)</f>
        <v>743986</v>
      </c>
    </row>
    <row r="54" spans="1:5" ht="2.1" customHeight="1">
      <c r="A54" s="7"/>
      <c r="B54" s="7"/>
      <c r="C54" s="7"/>
      <c r="D54" s="8" t="s">
        <v>3</v>
      </c>
      <c r="E54" s="12" t="s">
        <v>3</v>
      </c>
    </row>
    <row r="55" spans="1:5" ht="18" customHeight="1">
      <c r="A55" s="6" t="s">
        <v>22</v>
      </c>
      <c r="B55" s="7"/>
      <c r="C55" s="7"/>
      <c r="D55" s="6"/>
      <c r="E55" s="1"/>
    </row>
    <row r="56" spans="1:5" ht="12" customHeight="1">
      <c r="A56" s="1" t="s">
        <v>69</v>
      </c>
      <c r="B56" s="7"/>
      <c r="C56" s="7"/>
      <c r="D56" s="6">
        <v>698786</v>
      </c>
      <c r="E56" s="1">
        <v>698786</v>
      </c>
    </row>
    <row r="57" spans="1:5" ht="12" customHeight="1">
      <c r="A57" s="1" t="s">
        <v>70</v>
      </c>
      <c r="B57" s="7"/>
      <c r="C57" s="7"/>
      <c r="D57" s="6">
        <f>D109</f>
        <v>58555</v>
      </c>
      <c r="E57" s="1">
        <f>E109</f>
        <v>32433</v>
      </c>
    </row>
    <row r="58" spans="1:5" ht="2.1" customHeight="1">
      <c r="A58" s="1"/>
      <c r="B58" s="7"/>
      <c r="C58" s="7"/>
      <c r="D58" s="8" t="s">
        <v>3</v>
      </c>
      <c r="E58" s="12" t="s">
        <v>3</v>
      </c>
    </row>
    <row r="59" spans="1:5" ht="12" customHeight="1">
      <c r="A59" s="6"/>
      <c r="B59" s="7"/>
      <c r="C59" s="7"/>
      <c r="D59" s="6">
        <f>SUM(D56:D58)</f>
        <v>757341</v>
      </c>
      <c r="E59" s="1">
        <f>SUM(E56:E58)</f>
        <v>731219</v>
      </c>
    </row>
    <row r="60" spans="1:5" ht="2.1" customHeight="1">
      <c r="A60" s="7"/>
      <c r="B60" s="7"/>
      <c r="C60" s="7"/>
      <c r="D60" s="8" t="s">
        <v>3</v>
      </c>
      <c r="E60" s="12" t="s">
        <v>3</v>
      </c>
    </row>
    <row r="61" spans="1:5" ht="18" customHeight="1">
      <c r="A61" s="7"/>
      <c r="B61" s="7"/>
      <c r="C61" s="7"/>
      <c r="D61" s="14">
        <f>D47+D53+D59</f>
        <v>2016837</v>
      </c>
      <c r="E61" s="15">
        <f>E47+E53+E59</f>
        <v>1865325</v>
      </c>
    </row>
    <row r="62" spans="1:5" ht="2.1" customHeight="1">
      <c r="A62" s="7"/>
      <c r="B62" s="7"/>
      <c r="C62" s="7"/>
      <c r="D62" s="8" t="s">
        <v>3</v>
      </c>
      <c r="E62" s="12" t="s">
        <v>3</v>
      </c>
    </row>
    <row r="63" spans="1:5" ht="2.1" customHeight="1">
      <c r="A63" s="7"/>
      <c r="B63" s="7"/>
      <c r="C63" s="7"/>
      <c r="D63" s="8" t="s">
        <v>3</v>
      </c>
      <c r="E63" s="12" t="s">
        <v>3</v>
      </c>
    </row>
    <row r="64" spans="1:5" ht="12.75" customHeight="1">
      <c r="A64" s="7"/>
      <c r="B64" s="7"/>
      <c r="C64" s="7"/>
      <c r="D64" s="8"/>
      <c r="E64" s="12"/>
    </row>
    <row r="65" spans="1:5" ht="12.75" customHeight="1">
      <c r="A65" s="7" t="s">
        <v>80</v>
      </c>
      <c r="B65" s="7"/>
      <c r="C65" s="7"/>
      <c r="D65" s="8"/>
      <c r="E65" s="12"/>
    </row>
    <row r="66" spans="1:5" ht="12.75" customHeight="1">
      <c r="A66" s="7"/>
      <c r="B66" s="7"/>
      <c r="C66" s="7"/>
      <c r="D66" s="8"/>
      <c r="E66" s="12"/>
    </row>
    <row r="67" spans="1:5" ht="12.75" customHeight="1">
      <c r="A67" s="7"/>
      <c r="B67" s="7"/>
      <c r="C67" s="7"/>
      <c r="D67" s="8"/>
      <c r="E67" s="12"/>
    </row>
    <row r="68" spans="1:5" ht="12.75" customHeight="1">
      <c r="A68" s="26" t="s">
        <v>86</v>
      </c>
      <c r="B68" s="26" t="s">
        <v>85</v>
      </c>
      <c r="C68" s="25"/>
      <c r="D68" s="12"/>
      <c r="E68" s="25"/>
    </row>
    <row r="69" spans="1:5" ht="12.75" customHeight="1">
      <c r="A69" s="26" t="s">
        <v>87</v>
      </c>
      <c r="B69" s="26" t="s">
        <v>81</v>
      </c>
      <c r="C69" s="25"/>
      <c r="D69" s="12"/>
      <c r="E69" s="25"/>
    </row>
    <row r="70" spans="1:5">
      <c r="D70" s="16"/>
      <c r="E70" s="13"/>
    </row>
    <row r="71" spans="1:5">
      <c r="E71" s="13"/>
    </row>
    <row r="72" spans="1:5" ht="20.100000000000001" customHeight="1">
      <c r="A72" s="4" t="str">
        <f>A3</f>
        <v>CLINTON POWER CORPORATION</v>
      </c>
      <c r="E72" s="24"/>
    </row>
    <row r="73" spans="1:5" ht="18" customHeight="1">
      <c r="A73" s="20" t="s">
        <v>42</v>
      </c>
      <c r="E73" s="13"/>
    </row>
    <row r="74" spans="1:5" ht="13.9" customHeight="1">
      <c r="A74" s="1" t="str">
        <f>A5</f>
        <v>see accompanying notes to financial statements</v>
      </c>
    </row>
    <row r="75" spans="1:5" ht="3.95" customHeight="1" thickBot="1">
      <c r="A75" s="10"/>
      <c r="B75" s="5"/>
      <c r="C75" s="5"/>
      <c r="D75" s="5"/>
      <c r="E75" s="5"/>
    </row>
    <row r="76" spans="1:5" ht="17.100000000000001" customHeight="1">
      <c r="A76" s="6" t="s">
        <v>32</v>
      </c>
      <c r="B76" s="7"/>
      <c r="C76" s="7"/>
      <c r="D76" s="11" t="str">
        <f>D7</f>
        <v xml:space="preserve">2003  </v>
      </c>
      <c r="E76" s="11" t="str">
        <f>E7</f>
        <v xml:space="preserve">2002  </v>
      </c>
    </row>
    <row r="77" spans="1:5" ht="3.95" customHeight="1" thickBot="1">
      <c r="A77" s="5"/>
      <c r="B77" s="5"/>
      <c r="C77" s="5"/>
      <c r="D77" s="5"/>
      <c r="E77" s="5"/>
    </row>
    <row r="78" spans="1:5" ht="12" customHeight="1"/>
    <row r="79" spans="1:5" ht="12.75" customHeight="1">
      <c r="A79" s="16" t="s">
        <v>46</v>
      </c>
      <c r="B79" s="7"/>
      <c r="C79" s="7"/>
      <c r="D79" s="6">
        <v>446947</v>
      </c>
      <c r="E79" s="1">
        <v>357309</v>
      </c>
    </row>
    <row r="80" spans="1:5" ht="12.75" customHeight="1">
      <c r="A80" s="16" t="s">
        <v>47</v>
      </c>
      <c r="B80" s="7"/>
      <c r="C80" s="7"/>
      <c r="D80" s="6"/>
      <c r="E80" s="1"/>
    </row>
    <row r="81" spans="1:5" ht="12" customHeight="1">
      <c r="A81" s="7" t="s">
        <v>51</v>
      </c>
      <c r="B81" s="7"/>
      <c r="C81" s="7"/>
      <c r="D81" s="6">
        <f>26131+12</f>
        <v>26143</v>
      </c>
      <c r="E81" s="1">
        <v>42695</v>
      </c>
    </row>
    <row r="82" spans="1:5" ht="12" customHeight="1">
      <c r="A82" s="7" t="s">
        <v>50</v>
      </c>
      <c r="B82" s="7"/>
      <c r="C82" s="7"/>
      <c r="D82" s="6">
        <v>11020</v>
      </c>
      <c r="E82" s="1">
        <v>10145</v>
      </c>
    </row>
    <row r="83" spans="1:5" ht="2.1" customHeight="1">
      <c r="A83" s="7"/>
      <c r="B83" s="7"/>
      <c r="C83" s="7"/>
      <c r="D83" s="8" t="s">
        <v>3</v>
      </c>
      <c r="E83" s="12" t="s">
        <v>3</v>
      </c>
    </row>
    <row r="84" spans="1:5" ht="15.95" customHeight="1">
      <c r="A84" s="7"/>
      <c r="B84" s="7"/>
      <c r="C84" s="7"/>
      <c r="D84" s="6">
        <f>SUM(D79:D83)</f>
        <v>484110</v>
      </c>
      <c r="E84" s="1">
        <f>SUM(E79:E83)</f>
        <v>410149</v>
      </c>
    </row>
    <row r="85" spans="1:5" ht="2.1" customHeight="1">
      <c r="A85" s="7"/>
      <c r="B85" s="7"/>
      <c r="C85" s="7"/>
      <c r="D85" s="8" t="s">
        <v>3</v>
      </c>
      <c r="E85" s="12" t="s">
        <v>3</v>
      </c>
    </row>
    <row r="86" spans="1:5" ht="12" customHeight="1">
      <c r="A86" s="7"/>
      <c r="B86" s="7"/>
      <c r="C86" s="7"/>
      <c r="D86" s="8"/>
      <c r="E86" s="12"/>
    </row>
    <row r="87" spans="1:5" ht="12" customHeight="1">
      <c r="A87" s="6"/>
      <c r="B87" s="7"/>
      <c r="C87" s="7"/>
      <c r="D87" s="6"/>
      <c r="E87" s="1"/>
    </row>
    <row r="88" spans="1:5" ht="12" customHeight="1">
      <c r="A88" s="7"/>
      <c r="B88" s="7"/>
      <c r="C88" s="7"/>
      <c r="D88" s="6"/>
      <c r="E88" s="1"/>
    </row>
    <row r="89" spans="1:5" ht="2.1" customHeight="1">
      <c r="A89" s="7"/>
      <c r="B89" s="7"/>
      <c r="C89" s="7"/>
      <c r="D89" s="6"/>
      <c r="E89" s="1"/>
    </row>
    <row r="90" spans="1:5" ht="2.1" customHeight="1">
      <c r="A90" s="27"/>
      <c r="B90" s="27"/>
      <c r="C90" s="27"/>
      <c r="D90" s="28"/>
      <c r="E90" s="29"/>
    </row>
    <row r="91" spans="1:5" ht="2.1" customHeight="1">
      <c r="A91" s="7"/>
      <c r="B91" s="7"/>
      <c r="C91" s="7"/>
      <c r="D91" s="6"/>
      <c r="E91" s="1"/>
    </row>
    <row r="92" spans="1:5" ht="12" customHeight="1">
      <c r="A92" s="6" t="s">
        <v>7</v>
      </c>
      <c r="B92" s="7"/>
      <c r="C92" s="7"/>
      <c r="D92" s="6"/>
      <c r="E92" s="1"/>
    </row>
    <row r="93" spans="1:5" ht="12" customHeight="1">
      <c r="A93" s="7" t="s">
        <v>52</v>
      </c>
      <c r="B93" s="7"/>
      <c r="C93" s="7"/>
      <c r="D93" s="6">
        <v>153122</v>
      </c>
      <c r="E93" s="1">
        <v>109660</v>
      </c>
    </row>
    <row r="94" spans="1:5" ht="12" customHeight="1">
      <c r="A94" s="7" t="s">
        <v>53</v>
      </c>
      <c r="B94" s="7"/>
      <c r="C94" s="7"/>
      <c r="D94" s="6">
        <v>77337</v>
      </c>
      <c r="E94" s="1">
        <v>69306</v>
      </c>
    </row>
    <row r="95" spans="1:5" ht="12" customHeight="1">
      <c r="A95" s="7" t="s">
        <v>54</v>
      </c>
      <c r="B95" s="7"/>
      <c r="C95" s="7"/>
      <c r="D95" s="6">
        <v>134618</v>
      </c>
      <c r="E95" s="1">
        <f>138341-2</f>
        <v>138339</v>
      </c>
    </row>
    <row r="96" spans="1:5" ht="12" customHeight="1">
      <c r="A96" s="7" t="s">
        <v>55</v>
      </c>
      <c r="B96" s="7"/>
      <c r="C96" s="7"/>
      <c r="D96" s="6">
        <v>13399</v>
      </c>
      <c r="E96" s="1">
        <v>16108</v>
      </c>
    </row>
    <row r="97" spans="1:5" ht="12" customHeight="1">
      <c r="A97" s="7" t="s">
        <v>56</v>
      </c>
      <c r="B97" s="7"/>
      <c r="C97" s="7"/>
      <c r="D97" s="6">
        <f>46756</f>
        <v>46756</v>
      </c>
      <c r="E97" s="1">
        <v>46139</v>
      </c>
    </row>
    <row r="98" spans="1:5" ht="12" customHeight="1">
      <c r="A98" s="7" t="s">
        <v>57</v>
      </c>
      <c r="B98" s="7"/>
      <c r="C98" s="7"/>
      <c r="D98" s="6">
        <v>32756</v>
      </c>
      <c r="E98" s="1">
        <v>29698</v>
      </c>
    </row>
    <row r="99" spans="1:5" ht="2.1" customHeight="1">
      <c r="A99" s="7"/>
      <c r="B99" s="7"/>
      <c r="C99" s="7"/>
      <c r="D99" s="8" t="s">
        <v>3</v>
      </c>
      <c r="E99" s="12" t="s">
        <v>3</v>
      </c>
    </row>
    <row r="100" spans="1:5" ht="15.95" customHeight="1">
      <c r="A100" s="7"/>
      <c r="B100" s="7"/>
      <c r="C100" s="7"/>
      <c r="D100" s="6">
        <f>SUM(D87:D99)</f>
        <v>457988</v>
      </c>
      <c r="E100" s="1">
        <f>SUM(E87:E99)</f>
        <v>409250</v>
      </c>
    </row>
    <row r="101" spans="1:5" ht="2.1" customHeight="1">
      <c r="A101" s="7"/>
      <c r="B101" s="7"/>
      <c r="C101" s="7"/>
      <c r="D101" s="8" t="s">
        <v>3</v>
      </c>
      <c r="E101" s="12" t="s">
        <v>3</v>
      </c>
    </row>
    <row r="102" spans="1:5" ht="15.95" hidden="1" customHeight="1">
      <c r="A102" s="6" t="s">
        <v>33</v>
      </c>
      <c r="B102" s="7"/>
      <c r="C102" s="7"/>
      <c r="D102" s="8"/>
      <c r="E102" s="12"/>
    </row>
    <row r="103" spans="1:5" ht="12" hidden="1" customHeight="1">
      <c r="A103" s="6" t="s">
        <v>34</v>
      </c>
      <c r="B103" s="7"/>
      <c r="C103" s="7"/>
      <c r="D103" s="6">
        <f>D84-D100</f>
        <v>26122</v>
      </c>
      <c r="E103" s="1">
        <f>E84-E100</f>
        <v>899</v>
      </c>
    </row>
    <row r="104" spans="1:5" ht="14.1" hidden="1" customHeight="1">
      <c r="A104" s="6" t="s">
        <v>36</v>
      </c>
      <c r="B104" s="7"/>
      <c r="C104" s="7"/>
      <c r="D104" s="6">
        <v>0</v>
      </c>
      <c r="E104" s="1">
        <v>0</v>
      </c>
    </row>
    <row r="105" spans="1:5" ht="2.1" hidden="1" customHeight="1">
      <c r="A105" s="6"/>
      <c r="B105" s="7"/>
      <c r="C105" s="7"/>
      <c r="D105" s="8" t="s">
        <v>3</v>
      </c>
      <c r="E105" s="12" t="s">
        <v>3</v>
      </c>
    </row>
    <row r="106" spans="1:5" ht="18" customHeight="1">
      <c r="A106" s="6" t="s">
        <v>40</v>
      </c>
      <c r="B106" s="7"/>
      <c r="C106" s="7"/>
      <c r="D106" s="6">
        <f>SUM(D103:D105)</f>
        <v>26122</v>
      </c>
      <c r="E106" s="1">
        <f>SUM(E103:E105)</f>
        <v>899</v>
      </c>
    </row>
    <row r="107" spans="1:5" ht="18" customHeight="1">
      <c r="A107" s="6" t="s">
        <v>23</v>
      </c>
      <c r="B107" s="7"/>
      <c r="C107" s="7"/>
      <c r="D107" s="6">
        <f>+E109</f>
        <v>32433</v>
      </c>
      <c r="E107" s="1">
        <v>31534</v>
      </c>
    </row>
    <row r="108" spans="1:5" ht="2.1" customHeight="1">
      <c r="A108" s="6"/>
      <c r="B108" s="7"/>
      <c r="C108" s="7"/>
      <c r="D108" s="8" t="s">
        <v>3</v>
      </c>
      <c r="E108" s="12" t="s">
        <v>3</v>
      </c>
    </row>
    <row r="109" spans="1:5" ht="18" customHeight="1">
      <c r="A109" s="6" t="s">
        <v>24</v>
      </c>
      <c r="B109" s="7"/>
      <c r="C109" s="7"/>
      <c r="D109" s="14">
        <f>SUM(D106:D108)</f>
        <v>58555</v>
      </c>
      <c r="E109" s="15">
        <f>SUM(E106:E108)</f>
        <v>32433</v>
      </c>
    </row>
    <row r="110" spans="1:5" ht="2.1" customHeight="1">
      <c r="A110" s="7" t="s">
        <v>4</v>
      </c>
      <c r="B110" s="7"/>
      <c r="C110" s="7"/>
      <c r="D110" s="8" t="s">
        <v>3</v>
      </c>
      <c r="E110" s="12" t="s">
        <v>3</v>
      </c>
    </row>
    <row r="111" spans="1:5" ht="2.1" customHeight="1">
      <c r="A111" s="7" t="s">
        <v>4</v>
      </c>
      <c r="B111" s="7"/>
      <c r="C111" s="7"/>
      <c r="D111" s="8" t="s">
        <v>3</v>
      </c>
      <c r="E111" s="12" t="s">
        <v>3</v>
      </c>
    </row>
    <row r="112" spans="1:5">
      <c r="E112" s="13"/>
    </row>
    <row r="113" spans="1:5">
      <c r="E113" s="13"/>
    </row>
    <row r="114" spans="1:5" ht="15.95" customHeight="1">
      <c r="A114" s="13" t="s">
        <v>28</v>
      </c>
      <c r="B114" s="13" t="s">
        <v>28</v>
      </c>
      <c r="C114" s="13" t="s">
        <v>28</v>
      </c>
      <c r="D114" s="13" t="s">
        <v>28</v>
      </c>
      <c r="E114" s="13" t="s">
        <v>28</v>
      </c>
    </row>
    <row r="115" spans="1:5" ht="20.100000000000001" customHeight="1">
      <c r="A115" s="4" t="str">
        <f>A3</f>
        <v>CLINTON POWER CORPORATION</v>
      </c>
      <c r="E115" s="24"/>
    </row>
    <row r="116" spans="1:5" ht="18" customHeight="1">
      <c r="A116" s="4" t="s">
        <v>20</v>
      </c>
    </row>
    <row r="117" spans="1:5" ht="13.9" customHeight="1">
      <c r="A117" s="1" t="str">
        <f>A5</f>
        <v>see accompanying notes to financial statements</v>
      </c>
    </row>
    <row r="118" spans="1:5" ht="3.95" customHeight="1" thickBot="1">
      <c r="A118" s="10"/>
      <c r="B118" s="5"/>
      <c r="C118" s="5"/>
      <c r="D118" s="5"/>
      <c r="E118" s="5"/>
    </row>
    <row r="119" spans="1:5" ht="17.100000000000001" customHeight="1">
      <c r="A119" s="6" t="str">
        <f>A76</f>
        <v>For the year ended December 31</v>
      </c>
      <c r="B119" s="7"/>
      <c r="C119" s="7"/>
      <c r="D119" s="11" t="str">
        <f>D7</f>
        <v xml:space="preserve">2003  </v>
      </c>
      <c r="E119" s="11" t="str">
        <f>E7</f>
        <v xml:space="preserve">2002  </v>
      </c>
    </row>
    <row r="120" spans="1:5" ht="3.95" customHeight="1" thickBot="1">
      <c r="A120" s="9"/>
      <c r="B120" s="5"/>
      <c r="C120" s="5"/>
      <c r="D120" s="9"/>
      <c r="E120" s="9"/>
    </row>
    <row r="122" spans="1:5">
      <c r="A122" s="6" t="s">
        <v>8</v>
      </c>
      <c r="E122" s="13"/>
    </row>
    <row r="123" spans="1:5">
      <c r="A123" s="7" t="s">
        <v>41</v>
      </c>
      <c r="B123" s="7"/>
      <c r="C123" s="7"/>
      <c r="D123" s="6">
        <f>+D103</f>
        <v>26122</v>
      </c>
      <c r="E123" s="1">
        <f>+E103</f>
        <v>899</v>
      </c>
    </row>
    <row r="124" spans="1:5" ht="12" customHeight="1">
      <c r="A124" s="7" t="s">
        <v>9</v>
      </c>
      <c r="B124" s="7"/>
      <c r="C124" s="7"/>
      <c r="D124" s="6">
        <f>+D97+1703</f>
        <v>48459</v>
      </c>
      <c r="E124" s="1">
        <f>+E97+1703</f>
        <v>47842</v>
      </c>
    </row>
    <row r="125" spans="1:5" ht="2.1" customHeight="1">
      <c r="A125" s="7"/>
      <c r="B125" s="7"/>
      <c r="C125" s="7"/>
      <c r="D125" s="8" t="s">
        <v>3</v>
      </c>
      <c r="E125" s="12" t="s">
        <v>3</v>
      </c>
    </row>
    <row r="126" spans="1:5">
      <c r="A126" s="7" t="s">
        <v>27</v>
      </c>
      <c r="B126" s="7"/>
      <c r="C126" s="7"/>
      <c r="D126" s="6">
        <f>SUM(D122:D125)</f>
        <v>74581</v>
      </c>
      <c r="E126" s="1">
        <f>SUM(E122:E125)</f>
        <v>48741</v>
      </c>
    </row>
    <row r="127" spans="1:5" ht="12" customHeight="1">
      <c r="A127" s="7" t="s">
        <v>10</v>
      </c>
      <c r="B127" s="7"/>
      <c r="C127" s="7"/>
      <c r="D127" s="6"/>
      <c r="E127" s="1"/>
    </row>
    <row r="128" spans="1:5" ht="12" customHeight="1">
      <c r="A128" s="7" t="s">
        <v>11</v>
      </c>
      <c r="B128" s="7"/>
      <c r="C128" s="7"/>
      <c r="D128" s="6">
        <f>E13-D13</f>
        <v>71513</v>
      </c>
      <c r="E128" s="1">
        <v>165690</v>
      </c>
    </row>
    <row r="129" spans="1:5" ht="12" customHeight="1">
      <c r="A129" s="7" t="s">
        <v>12</v>
      </c>
      <c r="B129" s="7"/>
      <c r="C129" s="7"/>
      <c r="D129" s="6">
        <f>E15-D15</f>
        <v>30300</v>
      </c>
      <c r="E129" s="1">
        <v>-216700</v>
      </c>
    </row>
    <row r="130" spans="1:5" ht="12" customHeight="1">
      <c r="A130" s="7" t="s">
        <v>13</v>
      </c>
      <c r="B130" s="7"/>
      <c r="C130" s="7"/>
      <c r="D130" s="6">
        <f>E16-D16</f>
        <v>-895</v>
      </c>
      <c r="E130" s="1">
        <v>9047</v>
      </c>
    </row>
    <row r="131" spans="1:5" ht="12" customHeight="1">
      <c r="A131" s="7" t="s">
        <v>14</v>
      </c>
      <c r="B131" s="7"/>
      <c r="C131" s="7"/>
      <c r="D131" s="6">
        <f>E17-D17</f>
        <v>3245</v>
      </c>
      <c r="E131" s="1">
        <v>2905</v>
      </c>
    </row>
    <row r="132" spans="1:5" ht="12" customHeight="1">
      <c r="A132" s="1" t="s">
        <v>48</v>
      </c>
      <c r="B132" s="7"/>
      <c r="C132" s="7"/>
      <c r="D132" s="6">
        <f>E25-D25</f>
        <v>29418</v>
      </c>
      <c r="E132" s="1">
        <v>-93620</v>
      </c>
    </row>
    <row r="133" spans="1:5" ht="12" customHeight="1">
      <c r="A133" s="7" t="s">
        <v>15</v>
      </c>
      <c r="B133" s="7"/>
      <c r="C133" s="7"/>
      <c r="D133" s="6">
        <f>SUM(D38:D43)-SUM(E38:E43)</f>
        <v>98736</v>
      </c>
      <c r="E133" s="1">
        <v>16748</v>
      </c>
    </row>
    <row r="134" spans="1:5" ht="12" customHeight="1">
      <c r="A134" s="7" t="s">
        <v>35</v>
      </c>
      <c r="B134" s="7"/>
      <c r="C134" s="7"/>
      <c r="D134" s="6">
        <f>+D50-E50</f>
        <v>-1677</v>
      </c>
      <c r="E134" s="1">
        <v>5418</v>
      </c>
    </row>
    <row r="135" spans="1:5" ht="12" customHeight="1">
      <c r="A135" s="7" t="s">
        <v>26</v>
      </c>
      <c r="B135" s="7"/>
      <c r="C135" s="7"/>
      <c r="D135" s="6">
        <f>-E44+D44</f>
        <v>2092</v>
      </c>
      <c r="E135" s="1">
        <v>-3439</v>
      </c>
    </row>
    <row r="136" spans="1:5" ht="12" customHeight="1">
      <c r="A136" s="7" t="s">
        <v>45</v>
      </c>
      <c r="B136" s="7"/>
      <c r="C136" s="7"/>
      <c r="D136" s="6">
        <f>-E45+D45</f>
        <v>26239</v>
      </c>
      <c r="E136" s="1">
        <v>0</v>
      </c>
    </row>
    <row r="137" spans="1:5" ht="2.1" customHeight="1">
      <c r="A137" s="7"/>
      <c r="B137" s="7"/>
      <c r="C137" s="7"/>
      <c r="D137" s="8" t="s">
        <v>3</v>
      </c>
      <c r="E137" s="12" t="s">
        <v>3</v>
      </c>
    </row>
    <row r="138" spans="1:5" ht="12" customHeight="1">
      <c r="A138" s="7" t="s">
        <v>29</v>
      </c>
      <c r="B138" s="7"/>
      <c r="C138" s="7"/>
      <c r="D138" s="6">
        <f>SUM(D126:D137)</f>
        <v>333552</v>
      </c>
      <c r="E138" s="1">
        <f>SUM(E126:E137)</f>
        <v>-65210</v>
      </c>
    </row>
    <row r="139" spans="1:5" ht="2.1" customHeight="1">
      <c r="A139" s="7"/>
      <c r="B139" s="7"/>
      <c r="C139" s="7"/>
      <c r="D139" s="8" t="s">
        <v>3</v>
      </c>
      <c r="E139" s="12" t="s">
        <v>3</v>
      </c>
    </row>
    <row r="140" spans="1:5" ht="7.9" customHeight="1">
      <c r="A140" s="7"/>
      <c r="B140" s="7"/>
      <c r="C140" s="7"/>
      <c r="D140" s="6"/>
      <c r="E140" s="1"/>
    </row>
    <row r="141" spans="1:5">
      <c r="A141" s="6" t="s">
        <v>16</v>
      </c>
      <c r="B141" s="7"/>
      <c r="C141" s="7"/>
      <c r="D141" s="6"/>
      <c r="E141" s="1"/>
    </row>
    <row r="142" spans="1:5">
      <c r="A142" s="7" t="s">
        <v>17</v>
      </c>
      <c r="B142" s="7"/>
      <c r="C142" s="7"/>
      <c r="D142" s="6">
        <f>-69383-1129</f>
        <v>-70512</v>
      </c>
      <c r="E142" s="1">
        <v>-25192</v>
      </c>
    </row>
    <row r="143" spans="1:5" ht="2.1" customHeight="1">
      <c r="A143" s="7"/>
      <c r="B143" s="7"/>
      <c r="C143" s="7"/>
      <c r="D143" s="8" t="s">
        <v>3</v>
      </c>
      <c r="E143" s="12" t="s">
        <v>3</v>
      </c>
    </row>
    <row r="144" spans="1:5" ht="12" customHeight="1">
      <c r="A144" s="7" t="s">
        <v>18</v>
      </c>
      <c r="B144" s="7"/>
      <c r="C144" s="7"/>
      <c r="D144" s="6">
        <f>SUM(D141:D143)</f>
        <v>-70512</v>
      </c>
      <c r="E144" s="1">
        <f>SUM(E141:E143)</f>
        <v>-25192</v>
      </c>
    </row>
    <row r="145" spans="1:5" ht="2.1" customHeight="1">
      <c r="A145" s="7"/>
      <c r="B145" s="7"/>
      <c r="C145" s="7"/>
      <c r="D145" s="8" t="s">
        <v>3</v>
      </c>
      <c r="E145" s="12" t="s">
        <v>3</v>
      </c>
    </row>
    <row r="146" spans="1:5" ht="9" customHeight="1">
      <c r="A146" s="7"/>
      <c r="B146" s="7"/>
      <c r="C146" s="7"/>
      <c r="D146" s="8"/>
      <c r="E146" s="12"/>
    </row>
    <row r="147" spans="1:5" ht="12" customHeight="1">
      <c r="A147" s="6" t="s">
        <v>25</v>
      </c>
      <c r="B147" s="7"/>
      <c r="C147" s="7"/>
      <c r="D147" s="8"/>
      <c r="E147" s="12"/>
    </row>
    <row r="148" spans="1:5" ht="12" customHeight="1">
      <c r="A148" s="7" t="s">
        <v>44</v>
      </c>
      <c r="B148" s="7"/>
      <c r="C148" s="7"/>
      <c r="D148" s="6">
        <v>72172</v>
      </c>
      <c r="E148" s="1">
        <v>0</v>
      </c>
    </row>
    <row r="149" spans="1:5" ht="2.1" customHeight="1">
      <c r="A149" s="7"/>
      <c r="B149" s="7"/>
      <c r="C149" s="7"/>
      <c r="D149" s="8" t="s">
        <v>3</v>
      </c>
      <c r="E149" s="12" t="s">
        <v>3</v>
      </c>
    </row>
    <row r="150" spans="1:5" ht="12" customHeight="1">
      <c r="A150" s="7" t="s">
        <v>49</v>
      </c>
      <c r="B150" s="7"/>
      <c r="C150" s="7"/>
      <c r="D150" s="6">
        <f>SUM(D146:D149)</f>
        <v>72172</v>
      </c>
      <c r="E150" s="1">
        <f>SUM(E146:E149)</f>
        <v>0</v>
      </c>
    </row>
    <row r="151" spans="1:5" ht="2.1" customHeight="1">
      <c r="A151" s="7"/>
      <c r="B151" s="7"/>
      <c r="C151" s="7"/>
      <c r="D151" s="8" t="s">
        <v>3</v>
      </c>
      <c r="E151" s="12" t="s">
        <v>3</v>
      </c>
    </row>
    <row r="152" spans="1:5" ht="9" customHeight="1">
      <c r="A152" s="7"/>
      <c r="B152" s="7"/>
      <c r="C152" s="7"/>
      <c r="D152" s="8"/>
      <c r="E152" s="12"/>
    </row>
    <row r="153" spans="1:5" ht="12" customHeight="1">
      <c r="A153" s="6" t="s">
        <v>19</v>
      </c>
      <c r="B153" s="7"/>
      <c r="C153" s="7"/>
      <c r="D153" s="6">
        <f>D138+D144+D150</f>
        <v>335212</v>
      </c>
      <c r="E153" s="1">
        <f>E138+E144+E150</f>
        <v>-90402</v>
      </c>
    </row>
    <row r="154" spans="1:5" ht="9" customHeight="1">
      <c r="A154" s="7"/>
      <c r="B154" s="7"/>
      <c r="C154" s="7"/>
      <c r="D154" s="6"/>
      <c r="E154" s="1"/>
    </row>
    <row r="155" spans="1:5" ht="12" customHeight="1">
      <c r="A155" s="6" t="s">
        <v>37</v>
      </c>
      <c r="B155" s="7"/>
      <c r="C155" s="7"/>
      <c r="D155" s="6">
        <f>+E158</f>
        <v>56470</v>
      </c>
      <c r="E155" s="1">
        <v>146872</v>
      </c>
    </row>
    <row r="156" spans="1:5" ht="2.1" customHeight="1">
      <c r="A156" s="6"/>
      <c r="B156" s="7"/>
      <c r="C156" s="7"/>
      <c r="D156" s="8" t="s">
        <v>3</v>
      </c>
      <c r="E156" s="12" t="s">
        <v>3</v>
      </c>
    </row>
    <row r="157" spans="1:5" ht="9" customHeight="1">
      <c r="A157" s="7"/>
      <c r="B157" s="7"/>
      <c r="C157" s="7"/>
      <c r="D157" s="6"/>
      <c r="E157" s="1"/>
    </row>
    <row r="158" spans="1:5" ht="12" customHeight="1">
      <c r="A158" s="6" t="s">
        <v>38</v>
      </c>
      <c r="B158" s="7"/>
      <c r="C158" s="7"/>
      <c r="D158" s="14">
        <f>SUM(D153:D155)</f>
        <v>391682</v>
      </c>
      <c r="E158" s="15">
        <f>SUM(E153:E155)</f>
        <v>56470</v>
      </c>
    </row>
    <row r="159" spans="1:5" ht="2.1" customHeight="1">
      <c r="A159" s="7"/>
      <c r="B159" s="7"/>
      <c r="C159" s="7"/>
      <c r="D159" s="8" t="s">
        <v>3</v>
      </c>
      <c r="E159" s="12" t="s">
        <v>3</v>
      </c>
    </row>
    <row r="160" spans="1:5" ht="2.1" customHeight="1">
      <c r="A160" s="7" t="s">
        <v>4</v>
      </c>
      <c r="B160" s="7"/>
      <c r="C160" s="7"/>
      <c r="D160" s="8" t="s">
        <v>3</v>
      </c>
      <c r="E160" s="12" t="s">
        <v>3</v>
      </c>
    </row>
  </sheetData>
  <phoneticPr fontId="10" type="noConversion"/>
  <printOptions horizontalCentered="1"/>
  <pageMargins left="0.35433070866141736" right="0.35433070866141736" top="0.78740157480314965" bottom="0.19685039370078741" header="0.51181102362204722" footer="0.51181102362204722"/>
  <pageSetup scale="2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CPC-Dec</vt:lpstr>
      <vt:lpstr>BSdec</vt:lpstr>
      <vt:lpstr>cashflowDec</vt:lpstr>
      <vt:lpstr>INCdec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tbrandon</cp:lastModifiedBy>
  <cp:lastPrinted>2004-08-20T19:34:14Z</cp:lastPrinted>
  <dcterms:created xsi:type="dcterms:W3CDTF">1999-03-25T22:46:18Z</dcterms:created>
  <dcterms:modified xsi:type="dcterms:W3CDTF">2013-05-08T16:44:07Z</dcterms:modified>
</cp:coreProperties>
</file>